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5"/>
  </bookViews>
  <sheets>
    <sheet name="TemPlete" sheetId="4" r:id="rId1"/>
    <sheet name="Daily Dec-19" sheetId="1" r:id="rId2"/>
    <sheet name="Dec Smry" sheetId="2" r:id="rId3"/>
    <sheet name="Jan-2020" sheetId="3" r:id="rId4"/>
    <sheet name="Jan Smy" sheetId="5" r:id="rId5"/>
    <sheet name="FEB-2020" sheetId="6" r:id="rId6"/>
    <sheet name="FEB-SMY" sheetId="7" r:id="rId7"/>
  </sheets>
  <calcPr calcId="124519"/>
  <extLst>
    <ext uri="GoogleSheetsCustomDataVersion1">
      <go:sheetsCustomData xmlns:go="http://customooxmlschemas.google.com/" r:id="" roundtripDataSignature="AMtx7mgePpbyJnwFLitRFuB/GvHAbje2rw=="/>
    </ext>
  </extLst>
</workbook>
</file>

<file path=xl/calcChain.xml><?xml version="1.0" encoding="utf-8"?>
<calcChain xmlns="http://schemas.openxmlformats.org/spreadsheetml/2006/main">
  <c r="H209" i="6"/>
  <c r="I209"/>
  <c r="H205"/>
  <c r="I205"/>
  <c r="H200"/>
  <c r="K221" s="1"/>
  <c r="I200"/>
  <c r="G192"/>
  <c r="H192"/>
  <c r="G189"/>
  <c r="H189"/>
  <c r="G181"/>
  <c r="G177"/>
  <c r="H181"/>
  <c r="H177"/>
  <c r="G173"/>
  <c r="H173"/>
  <c r="F145"/>
  <c r="G145"/>
  <c r="H145"/>
  <c r="G140"/>
  <c r="H140"/>
  <c r="I160"/>
  <c r="J132"/>
  <c r="I132"/>
  <c r="J221" l="1"/>
  <c r="J160"/>
  <c r="J189"/>
  <c r="I189"/>
  <c r="I104"/>
  <c r="J104"/>
  <c r="G76"/>
  <c r="H76"/>
  <c r="G73"/>
  <c r="H73"/>
  <c r="G70"/>
  <c r="H70"/>
  <c r="G67"/>
  <c r="H67"/>
  <c r="G64"/>
  <c r="H64"/>
  <c r="G61"/>
  <c r="H61"/>
  <c r="G56"/>
  <c r="H56"/>
  <c r="J76" l="1"/>
  <c r="I76"/>
  <c r="I7" i="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H48" i="6"/>
  <c r="G48"/>
  <c r="H41"/>
  <c r="G41"/>
  <c r="M36" i="7"/>
  <c r="N36"/>
  <c r="O36"/>
  <c r="I5"/>
  <c r="I6"/>
  <c r="B36"/>
  <c r="B37" s="1"/>
  <c r="C36"/>
  <c r="C37" s="1"/>
  <c r="D36"/>
  <c r="D37" s="1"/>
  <c r="E36"/>
  <c r="F36"/>
  <c r="F37" s="1"/>
  <c r="G36"/>
  <c r="H36"/>
  <c r="H32" i="6"/>
  <c r="G32"/>
  <c r="H25"/>
  <c r="G25"/>
  <c r="J36" i="7"/>
  <c r="I4"/>
  <c r="H16" i="6"/>
  <c r="G16"/>
  <c r="H9"/>
  <c r="G9"/>
  <c r="E37" i="7"/>
  <c r="H34" i="5"/>
  <c r="K550" i="3"/>
  <c r="J550"/>
  <c r="H550"/>
  <c r="I550"/>
  <c r="H543"/>
  <c r="I543"/>
  <c r="H33" i="5"/>
  <c r="J534" i="3"/>
  <c r="H534"/>
  <c r="K534" s="1"/>
  <c r="I534"/>
  <c r="H527"/>
  <c r="I527"/>
  <c r="H32" i="5"/>
  <c r="H31"/>
  <c r="H511" i="3"/>
  <c r="K518" s="1"/>
  <c r="I511"/>
  <c r="J518" s="1"/>
  <c r="H518"/>
  <c r="I518"/>
  <c r="K501"/>
  <c r="J501"/>
  <c r="H501"/>
  <c r="I501"/>
  <c r="H494"/>
  <c r="I494"/>
  <c r="J476"/>
  <c r="J472"/>
  <c r="H349"/>
  <c r="F36" i="5"/>
  <c r="F37" s="1"/>
  <c r="H28"/>
  <c r="H469" i="3"/>
  <c r="H462"/>
  <c r="I462"/>
  <c r="H468"/>
  <c r="I468"/>
  <c r="H456"/>
  <c r="I456"/>
  <c r="H449"/>
  <c r="I449"/>
  <c r="N36" i="5"/>
  <c r="H390" i="3"/>
  <c r="I390"/>
  <c r="H396"/>
  <c r="I396"/>
  <c r="H384"/>
  <c r="I384"/>
  <c r="H377"/>
  <c r="I377"/>
  <c r="N333"/>
  <c r="N332"/>
  <c r="N334" s="1"/>
  <c r="I293"/>
  <c r="H348"/>
  <c r="H326"/>
  <c r="H305"/>
  <c r="H27" i="5"/>
  <c r="H26"/>
  <c r="H25"/>
  <c r="H24"/>
  <c r="H439" i="3"/>
  <c r="I439"/>
  <c r="H435"/>
  <c r="I435"/>
  <c r="H429"/>
  <c r="I429"/>
  <c r="H422"/>
  <c r="I422"/>
  <c r="J118" i="4"/>
  <c r="H414" i="3"/>
  <c r="I414"/>
  <c r="H410"/>
  <c r="I410"/>
  <c r="H407"/>
  <c r="I407"/>
  <c r="H403"/>
  <c r="I403"/>
  <c r="H370"/>
  <c r="I370"/>
  <c r="H364"/>
  <c r="I364"/>
  <c r="H358"/>
  <c r="I358"/>
  <c r="I348"/>
  <c r="H342"/>
  <c r="I342"/>
  <c r="H335"/>
  <c r="I335"/>
  <c r="H23" i="5"/>
  <c r="H20"/>
  <c r="H21"/>
  <c r="H22"/>
  <c r="I325" i="3"/>
  <c r="I320"/>
  <c r="I314"/>
  <c r="J282"/>
  <c r="J281"/>
  <c r="J280"/>
  <c r="J278"/>
  <c r="J277"/>
  <c r="J276"/>
  <c r="J274"/>
  <c r="J273"/>
  <c r="J272"/>
  <c r="J198"/>
  <c r="J192"/>
  <c r="I36" i="5"/>
  <c r="H250" i="3"/>
  <c r="H230"/>
  <c r="H207"/>
  <c r="H187"/>
  <c r="J174"/>
  <c r="H160"/>
  <c r="H134"/>
  <c r="H112"/>
  <c r="J111"/>
  <c r="J203"/>
  <c r="J206"/>
  <c r="J143"/>
  <c r="J133"/>
  <c r="J128"/>
  <c r="J125"/>
  <c r="J121"/>
  <c r="J94"/>
  <c r="J86"/>
  <c r="H16" i="5"/>
  <c r="H15"/>
  <c r="H14"/>
  <c r="J186" i="3"/>
  <c r="J168"/>
  <c r="L36" i="5"/>
  <c r="M36"/>
  <c r="H13"/>
  <c r="H10"/>
  <c r="H11"/>
  <c r="H12"/>
  <c r="H5"/>
  <c r="H6"/>
  <c r="H7"/>
  <c r="H8"/>
  <c r="H9"/>
  <c r="B36"/>
  <c r="B37" s="1"/>
  <c r="C36"/>
  <c r="C37" s="1"/>
  <c r="D36"/>
  <c r="D37" s="1"/>
  <c r="E36"/>
  <c r="E37" s="1"/>
  <c r="H25" i="2"/>
  <c r="H19"/>
  <c r="H16"/>
  <c r="H15"/>
  <c r="J249" i="3"/>
  <c r="J244"/>
  <c r="J238"/>
  <c r="J229"/>
  <c r="J224"/>
  <c r="J218"/>
  <c r="J179"/>
  <c r="J159"/>
  <c r="J154"/>
  <c r="J149"/>
  <c r="J107"/>
  <c r="J76" i="4"/>
  <c r="J87"/>
  <c r="J63"/>
  <c r="J49"/>
  <c r="J79" i="3"/>
  <c r="J78"/>
  <c r="J77"/>
  <c r="J76"/>
  <c r="J75"/>
  <c r="J74"/>
  <c r="J73"/>
  <c r="J72"/>
  <c r="J71"/>
  <c r="J80" s="1"/>
  <c r="J70"/>
  <c r="J69"/>
  <c r="J68"/>
  <c r="J30" i="4"/>
  <c r="J31"/>
  <c r="J29"/>
  <c r="J26"/>
  <c r="J27"/>
  <c r="J25"/>
  <c r="J22"/>
  <c r="J23"/>
  <c r="J21"/>
  <c r="J32"/>
  <c r="J28"/>
  <c r="J24"/>
  <c r="J37" i="3"/>
  <c r="J29"/>
  <c r="J25"/>
  <c r="J13"/>
  <c r="J9"/>
  <c r="J5"/>
  <c r="J14"/>
  <c r="H16"/>
  <c r="H32"/>
  <c r="H48"/>
  <c r="J61"/>
  <c r="J57"/>
  <c r="J53"/>
  <c r="J45"/>
  <c r="J41"/>
  <c r="J24"/>
  <c r="J16" i="4"/>
  <c r="J12"/>
  <c r="J8"/>
  <c r="I153" i="1"/>
  <c r="I69"/>
  <c r="O14" i="2"/>
  <c r="L14"/>
  <c r="H17"/>
  <c r="H18"/>
  <c r="H21"/>
  <c r="H22"/>
  <c r="H23"/>
  <c r="I74" i="1"/>
  <c r="I71"/>
  <c r="I186"/>
  <c r="I183"/>
  <c r="I179"/>
  <c r="I160"/>
  <c r="I164"/>
  <c r="I167"/>
  <c r="I169"/>
  <c r="I171"/>
  <c r="G26" i="2"/>
  <c r="F26"/>
  <c r="I152" i="1"/>
  <c r="I150"/>
  <c r="I148"/>
  <c r="I145"/>
  <c r="I141"/>
  <c r="I134"/>
  <c r="I132"/>
  <c r="I130"/>
  <c r="I127"/>
  <c r="I123"/>
  <c r="I116"/>
  <c r="I113"/>
  <c r="I109"/>
  <c r="I102"/>
  <c r="I99"/>
  <c r="I95"/>
  <c r="I88"/>
  <c r="I85"/>
  <c r="I80"/>
  <c r="I62"/>
  <c r="E13" i="2" s="1"/>
  <c r="E26" s="1"/>
  <c r="I60" i="1"/>
  <c r="D13" i="2" s="1"/>
  <c r="D26" s="1"/>
  <c r="I58" i="1"/>
  <c r="I54"/>
  <c r="H12" i="2" s="1"/>
  <c r="I49" i="1"/>
  <c r="C12" i="2" s="1"/>
  <c r="I40" i="1"/>
  <c r="I45" s="1"/>
  <c r="H11" i="2" s="1"/>
  <c r="I32" i="1"/>
  <c r="C10" i="2" s="1"/>
  <c r="I26" i="1"/>
  <c r="I28" s="1"/>
  <c r="I20"/>
  <c r="C8" i="2" s="1"/>
  <c r="I12" i="1"/>
  <c r="I14" s="1"/>
  <c r="I32" i="6" l="1"/>
  <c r="I16"/>
  <c r="J32"/>
  <c r="J48"/>
  <c r="I48"/>
  <c r="I36" i="7"/>
  <c r="J16" i="6"/>
  <c r="J468" i="3"/>
  <c r="J440"/>
  <c r="J348"/>
  <c r="J396"/>
  <c r="J370"/>
  <c r="J414"/>
  <c r="J284"/>
  <c r="I326"/>
  <c r="H36" i="5"/>
  <c r="J207" i="3"/>
  <c r="J112"/>
  <c r="J160"/>
  <c r="J134"/>
  <c r="J250"/>
  <c r="J230"/>
  <c r="J187"/>
  <c r="J88" i="4"/>
  <c r="J33" i="3"/>
  <c r="J49"/>
  <c r="J17"/>
  <c r="J65"/>
  <c r="J33" i="4"/>
  <c r="J17"/>
  <c r="I34" i="1"/>
  <c r="H10" i="2" s="1"/>
  <c r="I64" i="1"/>
  <c r="H13" i="2" s="1"/>
  <c r="I135" i="1"/>
  <c r="I172"/>
  <c r="I89"/>
  <c r="I103"/>
  <c r="I191"/>
  <c r="I117"/>
  <c r="C13" i="2"/>
  <c r="H6"/>
  <c r="C6"/>
  <c r="H9"/>
  <c r="C9"/>
  <c r="C11"/>
  <c r="I22" i="1"/>
  <c r="H8" i="2" s="1"/>
  <c r="C26" l="1"/>
</calcChain>
</file>

<file path=xl/sharedStrings.xml><?xml version="1.0" encoding="utf-8"?>
<sst xmlns="http://schemas.openxmlformats.org/spreadsheetml/2006/main" count="1316" uniqueCount="352">
  <si>
    <t>DATE</t>
  </si>
  <si>
    <t>Prakash</t>
  </si>
  <si>
    <t>Ranjna Ben</t>
  </si>
  <si>
    <t>Pravin Bhai</t>
  </si>
  <si>
    <t>TOTAL</t>
  </si>
  <si>
    <t>NIL</t>
  </si>
  <si>
    <t>sun</t>
  </si>
  <si>
    <t>Sunday</t>
  </si>
  <si>
    <t>Training</t>
  </si>
  <si>
    <t>push clip</t>
  </si>
  <si>
    <t>pockt hndle</t>
  </si>
  <si>
    <t>SR.NO</t>
  </si>
  <si>
    <t>NAME</t>
  </si>
  <si>
    <t>ORDER NO.</t>
  </si>
  <si>
    <t>Kit No</t>
  </si>
  <si>
    <t>QTY.</t>
  </si>
  <si>
    <t>Sq. Feet</t>
  </si>
  <si>
    <t>CA59054</t>
  </si>
  <si>
    <t>* (gov)</t>
  </si>
  <si>
    <t>Ranjana Ben</t>
  </si>
  <si>
    <t>pocket handle</t>
  </si>
  <si>
    <t>COV61979</t>
  </si>
  <si>
    <t>COV51673</t>
  </si>
  <si>
    <t>COV61200</t>
  </si>
  <si>
    <t>23-12-2019</t>
  </si>
  <si>
    <t>COV62001</t>
  </si>
  <si>
    <t>24-12-2019</t>
  </si>
  <si>
    <t>COV56976</t>
  </si>
  <si>
    <r>
      <t>66.53+11.52+</t>
    </r>
    <r>
      <rPr>
        <b/>
        <sz val="11"/>
        <color rgb="FFFF0000"/>
        <rFont val="Arial"/>
        <family val="2"/>
      </rPr>
      <t>145.78</t>
    </r>
  </si>
  <si>
    <t>COV59883</t>
  </si>
  <si>
    <t>57.28+42.35</t>
  </si>
  <si>
    <t>145.78 Rejection</t>
  </si>
  <si>
    <t>25-12-2019</t>
  </si>
  <si>
    <t>COV62176</t>
  </si>
  <si>
    <t>COV60115</t>
  </si>
  <si>
    <t>COV61936</t>
  </si>
  <si>
    <t>COV62330</t>
  </si>
  <si>
    <t>26-12-2019</t>
  </si>
  <si>
    <t>COV61604</t>
  </si>
  <si>
    <t>COV61709</t>
  </si>
  <si>
    <t>COV62424</t>
  </si>
  <si>
    <t>COV61835</t>
  </si>
  <si>
    <t>COV62723</t>
  </si>
  <si>
    <t>Manjula Ben</t>
  </si>
  <si>
    <t>PIPNE + Other stitch</t>
  </si>
  <si>
    <t>Maina Ben</t>
  </si>
  <si>
    <t>PIPNE+POCKET</t>
  </si>
  <si>
    <t>PIPNE</t>
  </si>
  <si>
    <t>Bag</t>
  </si>
  <si>
    <t>30.12.19</t>
  </si>
  <si>
    <t>3*2</t>
  </si>
  <si>
    <t>3*3</t>
  </si>
  <si>
    <t>3*4</t>
  </si>
  <si>
    <t>3*5</t>
  </si>
  <si>
    <t>3*6</t>
  </si>
  <si>
    <t>3*7</t>
  </si>
  <si>
    <t>3*8</t>
  </si>
  <si>
    <t>3*9</t>
  </si>
  <si>
    <t xml:space="preserve">EXTRA </t>
  </si>
  <si>
    <t>31.12.19</t>
  </si>
  <si>
    <t>01.01.20</t>
  </si>
  <si>
    <t>wed.</t>
  </si>
  <si>
    <t>Pravin</t>
  </si>
  <si>
    <t>23.12.19</t>
  </si>
  <si>
    <t>24.12.19</t>
  </si>
  <si>
    <t>25.12.19</t>
  </si>
  <si>
    <t>26.12.19</t>
  </si>
  <si>
    <t>27.12.19</t>
  </si>
  <si>
    <t>28.12.19</t>
  </si>
  <si>
    <t>29.12.19</t>
  </si>
  <si>
    <t xml:space="preserve">Delivery Challan </t>
  </si>
  <si>
    <t>Receving Job Challan</t>
  </si>
  <si>
    <t>Kit no.</t>
  </si>
  <si>
    <t>5*2</t>
  </si>
  <si>
    <t>6*1</t>
  </si>
  <si>
    <t>6*2</t>
  </si>
  <si>
    <t>5*1</t>
  </si>
  <si>
    <t>3*1</t>
  </si>
  <si>
    <t>Ranjana</t>
  </si>
  <si>
    <t>SQ. Feet</t>
  </si>
  <si>
    <t>03.01.20</t>
  </si>
  <si>
    <t>Friday</t>
  </si>
  <si>
    <t>BAG</t>
  </si>
  <si>
    <t>02.01.20</t>
  </si>
  <si>
    <t>Fri</t>
  </si>
  <si>
    <t>Thu</t>
  </si>
  <si>
    <t>04.01.20</t>
  </si>
  <si>
    <t>Sat</t>
  </si>
  <si>
    <t>13.12.19</t>
  </si>
  <si>
    <t>Mahesh</t>
  </si>
  <si>
    <t>For BAG</t>
  </si>
  <si>
    <t>06.01.20</t>
  </si>
  <si>
    <t>Monday</t>
  </si>
  <si>
    <t>05.01.20</t>
  </si>
  <si>
    <t>AU63890</t>
  </si>
  <si>
    <t>DEL.14.01.20</t>
  </si>
  <si>
    <t>COV64087</t>
  </si>
  <si>
    <t>COV64059</t>
  </si>
  <si>
    <t>1*1</t>
  </si>
  <si>
    <t>1*2</t>
  </si>
  <si>
    <t>1*3</t>
  </si>
  <si>
    <t>1*4</t>
  </si>
  <si>
    <t>1*5</t>
  </si>
  <si>
    <t>1*6</t>
  </si>
  <si>
    <t>1.*7</t>
  </si>
  <si>
    <t>1*8</t>
  </si>
  <si>
    <t>1*9</t>
  </si>
  <si>
    <t>1*10</t>
  </si>
  <si>
    <t>1*11</t>
  </si>
  <si>
    <t>1*12</t>
  </si>
  <si>
    <t>7*1</t>
  </si>
  <si>
    <t>7*2</t>
  </si>
  <si>
    <t>7*3</t>
  </si>
  <si>
    <t>7*4</t>
  </si>
  <si>
    <t>COV64044</t>
  </si>
  <si>
    <t>COV64083</t>
  </si>
  <si>
    <t>08.01.20</t>
  </si>
  <si>
    <t>Wednesday</t>
  </si>
  <si>
    <t>07.01.20</t>
  </si>
  <si>
    <t>Tuesday</t>
  </si>
  <si>
    <t>AU64085</t>
  </si>
  <si>
    <t>ALC26168-3</t>
  </si>
  <si>
    <t>14*4</t>
  </si>
  <si>
    <t>COV64011</t>
  </si>
  <si>
    <t>AU63950</t>
  </si>
  <si>
    <t>kit</t>
  </si>
  <si>
    <t>09.01.20</t>
  </si>
  <si>
    <t>THU</t>
  </si>
  <si>
    <t>COV64682</t>
  </si>
  <si>
    <t>ALC26666-00</t>
  </si>
  <si>
    <t>COV64662</t>
  </si>
  <si>
    <t>ALC26665</t>
  </si>
  <si>
    <t>ALC26698-00</t>
  </si>
  <si>
    <t>COV64659</t>
  </si>
  <si>
    <t>ALC26664</t>
  </si>
  <si>
    <t>10.01.20</t>
  </si>
  <si>
    <t>COV64511</t>
  </si>
  <si>
    <t>ALC26710</t>
  </si>
  <si>
    <t>ALC26660</t>
  </si>
  <si>
    <t>ALC26707</t>
  </si>
  <si>
    <t>11.01.20</t>
  </si>
  <si>
    <t>sat</t>
  </si>
  <si>
    <t>12.01.20</t>
  </si>
  <si>
    <t>COV64674</t>
  </si>
  <si>
    <t>ALC26714-0</t>
  </si>
  <si>
    <t>ALC26703-0</t>
  </si>
  <si>
    <t>COV64657</t>
  </si>
  <si>
    <t>COV64691</t>
  </si>
  <si>
    <t>ALC26679</t>
  </si>
  <si>
    <t>13.01.20</t>
  </si>
  <si>
    <t xml:space="preserve">Date </t>
  </si>
  <si>
    <t>C.Prakash</t>
  </si>
  <si>
    <t>Receving</t>
  </si>
  <si>
    <t>Delivery</t>
  </si>
  <si>
    <t>Sq.ft</t>
  </si>
  <si>
    <t>Sq. ft.</t>
  </si>
  <si>
    <t>14.01.20</t>
  </si>
  <si>
    <t>15.01.20</t>
  </si>
  <si>
    <t>16.01.20</t>
  </si>
  <si>
    <t>17.01.20</t>
  </si>
  <si>
    <t>18.01.20</t>
  </si>
  <si>
    <t>19.01.20</t>
  </si>
  <si>
    <t>20.01.20</t>
  </si>
  <si>
    <t>21.01.20</t>
  </si>
  <si>
    <t>22.01.20</t>
  </si>
  <si>
    <t>23.01.20</t>
  </si>
  <si>
    <t>24.01.20</t>
  </si>
  <si>
    <t>25.01.20</t>
  </si>
  <si>
    <t>26.01.20</t>
  </si>
  <si>
    <t>27.01.20</t>
  </si>
  <si>
    <t>28.01.20</t>
  </si>
  <si>
    <t>29.01.20</t>
  </si>
  <si>
    <t>30.01.20</t>
  </si>
  <si>
    <t>31.20.20</t>
  </si>
  <si>
    <t>Receiving</t>
  </si>
  <si>
    <t>Ch.No.</t>
  </si>
  <si>
    <t xml:space="preserve">Delivery </t>
  </si>
  <si>
    <t>Day</t>
  </si>
  <si>
    <t>Total</t>
  </si>
  <si>
    <t>14*1</t>
  </si>
  <si>
    <t>14*2</t>
  </si>
  <si>
    <t>14*3</t>
  </si>
  <si>
    <t>COV64192</t>
  </si>
  <si>
    <t>COV63934</t>
  </si>
  <si>
    <t>10*1</t>
  </si>
  <si>
    <t>10.*2</t>
  </si>
  <si>
    <t>10*3</t>
  </si>
  <si>
    <t>COV64014</t>
  </si>
  <si>
    <t>13*1</t>
  </si>
  <si>
    <t>13*2</t>
  </si>
  <si>
    <t>13*3</t>
  </si>
  <si>
    <t>MAHESH</t>
  </si>
  <si>
    <t>Pcs</t>
  </si>
  <si>
    <t>HOLIDAY</t>
  </si>
  <si>
    <t>bag</t>
  </si>
  <si>
    <t>Ranjanben</t>
  </si>
  <si>
    <t>Small</t>
  </si>
  <si>
    <t>AU65381</t>
  </si>
  <si>
    <t>COV65397</t>
  </si>
  <si>
    <t>COV65332</t>
  </si>
  <si>
    <t>COV65531</t>
  </si>
  <si>
    <t>COV65355</t>
  </si>
  <si>
    <t>AU65526</t>
  </si>
  <si>
    <t>COV65530</t>
  </si>
  <si>
    <t>COV65389</t>
  </si>
  <si>
    <t>COV65458</t>
  </si>
  <si>
    <t>COV65438</t>
  </si>
  <si>
    <t>AU65441</t>
  </si>
  <si>
    <t>COV65448</t>
  </si>
  <si>
    <t>AU65649</t>
  </si>
  <si>
    <t>wedsesday</t>
  </si>
  <si>
    <t>Rafik</t>
  </si>
  <si>
    <t>COV65477</t>
  </si>
  <si>
    <t>COV65509</t>
  </si>
  <si>
    <t>COV65600</t>
  </si>
  <si>
    <t>COV65495</t>
  </si>
  <si>
    <t>COV65575</t>
  </si>
  <si>
    <t>COV65573</t>
  </si>
  <si>
    <t>COV65550</t>
  </si>
  <si>
    <t>COV65776</t>
  </si>
  <si>
    <t>COV63069</t>
  </si>
  <si>
    <t>COV65633</t>
  </si>
  <si>
    <t>COV65336</t>
  </si>
  <si>
    <t>COV65798</t>
  </si>
  <si>
    <t>COV65734</t>
  </si>
  <si>
    <t>ALC26868</t>
  </si>
  <si>
    <t>ALC26890-1</t>
  </si>
  <si>
    <t>ALC26878</t>
  </si>
  <si>
    <t>ALC26897</t>
  </si>
  <si>
    <t>ALC26907</t>
  </si>
  <si>
    <t>ALC26961</t>
  </si>
  <si>
    <t>ALC26906</t>
  </si>
  <si>
    <t>COV65899</t>
  </si>
  <si>
    <t>COV65803</t>
  </si>
  <si>
    <t>COV65817</t>
  </si>
  <si>
    <t>COV64575</t>
  </si>
  <si>
    <t>COV65788</t>
  </si>
  <si>
    <t>alc26922</t>
  </si>
  <si>
    <t>COV65908</t>
  </si>
  <si>
    <t>COV65913</t>
  </si>
  <si>
    <t>COV65921</t>
  </si>
  <si>
    <t>COV65562</t>
  </si>
  <si>
    <t>COV65914</t>
  </si>
  <si>
    <t>AU64310</t>
  </si>
  <si>
    <t>COV65919</t>
  </si>
  <si>
    <t>UK65590</t>
  </si>
  <si>
    <t>COV65801</t>
  </si>
  <si>
    <t>AU64572</t>
  </si>
  <si>
    <t>COV65889</t>
  </si>
  <si>
    <t>COV65916</t>
  </si>
  <si>
    <t>alc26950</t>
  </si>
  <si>
    <t>sat day</t>
  </si>
  <si>
    <t>satday</t>
  </si>
  <si>
    <t>COV66531</t>
  </si>
  <si>
    <t>COV66514</t>
  </si>
  <si>
    <t>COV66506</t>
  </si>
  <si>
    <t>COV66525</t>
  </si>
  <si>
    <t>COV66511</t>
  </si>
  <si>
    <t>COV66505</t>
  </si>
  <si>
    <t>COV66530</t>
  </si>
  <si>
    <t>Avr.Per/day</t>
  </si>
  <si>
    <t>27.01.10</t>
  </si>
  <si>
    <t>CP</t>
  </si>
  <si>
    <t>RF</t>
  </si>
  <si>
    <t>Pocket</t>
  </si>
  <si>
    <t>COV66986</t>
  </si>
  <si>
    <t>COV66874</t>
  </si>
  <si>
    <t>COV66937</t>
  </si>
  <si>
    <t>COV66870</t>
  </si>
  <si>
    <t>AU66976</t>
  </si>
  <si>
    <t>COV66974</t>
  </si>
  <si>
    <t>COV66988</t>
  </si>
  <si>
    <t>COV66980</t>
  </si>
  <si>
    <t>COV66968</t>
  </si>
  <si>
    <t>thu</t>
  </si>
  <si>
    <t>COV66924</t>
  </si>
  <si>
    <t>COV67034</t>
  </si>
  <si>
    <t>COV67048</t>
  </si>
  <si>
    <t>COV67072</t>
  </si>
  <si>
    <t>COV66851</t>
  </si>
  <si>
    <t>COV67071</t>
  </si>
  <si>
    <t>COV67061</t>
  </si>
  <si>
    <t>31.01.20</t>
  </si>
  <si>
    <t>ALC27256</t>
  </si>
  <si>
    <t>SAT</t>
  </si>
  <si>
    <t>ALC27257</t>
  </si>
  <si>
    <t>ALC27258</t>
  </si>
  <si>
    <t>01.02.20</t>
  </si>
  <si>
    <t>RASHMI</t>
  </si>
  <si>
    <t>RAJNI</t>
  </si>
  <si>
    <t>SONAL</t>
  </si>
  <si>
    <t>PUNAM</t>
  </si>
  <si>
    <t>CHANCHAL</t>
  </si>
  <si>
    <t>02.02.20</t>
  </si>
  <si>
    <t>C/F</t>
  </si>
  <si>
    <t>261 C/F</t>
  </si>
  <si>
    <t>03.02.20</t>
  </si>
  <si>
    <t>ALC27288</t>
  </si>
  <si>
    <t>ALC27322</t>
  </si>
  <si>
    <t>COV66952</t>
  </si>
  <si>
    <t>COV67499</t>
  </si>
  <si>
    <t>ALC27265</t>
  </si>
  <si>
    <t>COV67430</t>
  </si>
  <si>
    <t>ALC27266</t>
  </si>
  <si>
    <t>COV67099</t>
  </si>
  <si>
    <t>COV67449</t>
  </si>
  <si>
    <t>COV67420</t>
  </si>
  <si>
    <t>COV67432</t>
  </si>
  <si>
    <t>MON</t>
  </si>
  <si>
    <t>04.02.20</t>
  </si>
  <si>
    <t>TUE</t>
  </si>
  <si>
    <t>WED</t>
  </si>
  <si>
    <t>POO</t>
  </si>
  <si>
    <t>So</t>
  </si>
  <si>
    <t>Ch</t>
  </si>
  <si>
    <t>RAJ</t>
  </si>
  <si>
    <t>RAS</t>
  </si>
  <si>
    <t>COV67614</t>
  </si>
  <si>
    <t>UK67601</t>
  </si>
  <si>
    <t>COV67736</t>
  </si>
  <si>
    <t>AU67689</t>
  </si>
  <si>
    <t>COV67589</t>
  </si>
  <si>
    <t>COV67641</t>
  </si>
  <si>
    <t>COV677717</t>
  </si>
  <si>
    <t>05.02.20</t>
  </si>
  <si>
    <t>06.02.20</t>
  </si>
  <si>
    <t>feed</t>
  </si>
  <si>
    <t>COV68124</t>
  </si>
  <si>
    <t>COV68101</t>
  </si>
  <si>
    <t>COV68087</t>
  </si>
  <si>
    <t>COV68167</t>
  </si>
  <si>
    <t>COV68165</t>
  </si>
  <si>
    <t>COV68151</t>
  </si>
  <si>
    <t>CAU68142</t>
  </si>
  <si>
    <t>COV68128</t>
  </si>
  <si>
    <t>cov68169</t>
  </si>
  <si>
    <t>cov68170</t>
  </si>
  <si>
    <t>cov67798</t>
  </si>
  <si>
    <t>cov68234</t>
  </si>
  <si>
    <t>cov68220</t>
  </si>
  <si>
    <t>cov68250</t>
  </si>
  <si>
    <t>cov68266</t>
  </si>
  <si>
    <t>cov68283</t>
  </si>
  <si>
    <t>cov68277</t>
  </si>
  <si>
    <t>07.02.20</t>
  </si>
  <si>
    <t>fri</t>
  </si>
  <si>
    <t>holiday</t>
  </si>
  <si>
    <t>08.02.20</t>
  </si>
  <si>
    <t>Holiday</t>
  </si>
  <si>
    <t>09.02.20</t>
  </si>
  <si>
    <t>10.02.20</t>
  </si>
  <si>
    <t>SUN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</si>
</sst>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1">
    <font>
      <sz val="11"/>
      <color theme="1"/>
      <name val="Arial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u/>
      <sz val="11"/>
      <color rgb="FF0563C1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name val="Arial"/>
      <family val="2"/>
    </font>
    <font>
      <b/>
      <sz val="11"/>
      <color theme="1"/>
      <name val="Calibri"/>
      <family val="2"/>
    </font>
    <font>
      <b/>
      <sz val="9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3C78D8"/>
      </patternFill>
    </fill>
    <fill>
      <patternFill patternType="solid">
        <fgColor theme="7" tint="0.39997558519241921"/>
        <bgColor rgb="FF4A86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8"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4" fontId="0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4" fontId="6" fillId="4" borderId="5" xfId="0" applyNumberFormat="1" applyFont="1" applyFill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164" fontId="0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2" fontId="5" fillId="0" borderId="12" xfId="0" applyNumberFormat="1" applyFont="1" applyBorder="1" applyAlignment="1">
      <alignment horizontal="center" wrapText="1"/>
    </xf>
    <xf numFmtId="2" fontId="0" fillId="4" borderId="5" xfId="0" applyNumberFormat="1" applyFont="1" applyFill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2" fontId="6" fillId="4" borderId="5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12" fillId="4" borderId="5" xfId="0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64" fontId="8" fillId="4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/>
    <xf numFmtId="2" fontId="14" fillId="0" borderId="0" xfId="0" applyNumberFormat="1" applyFont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2" fontId="15" fillId="2" borderId="4" xfId="0" applyNumberFormat="1" applyFont="1" applyFill="1" applyBorder="1" applyAlignment="1">
      <alignment horizontal="center" wrapText="1"/>
    </xf>
    <xf numFmtId="2" fontId="14" fillId="0" borderId="2" xfId="0" applyNumberFormat="1" applyFont="1" applyBorder="1" applyAlignment="1">
      <alignment horizontal="center" wrapText="1"/>
    </xf>
    <xf numFmtId="2" fontId="15" fillId="2" borderId="7" xfId="0" applyNumberFormat="1" applyFont="1" applyFill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2" fontId="15" fillId="5" borderId="8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13" xfId="0" applyNumberFormat="1" applyFont="1" applyBorder="1" applyAlignment="1">
      <alignment horizontal="center" wrapText="1"/>
    </xf>
    <xf numFmtId="2" fontId="15" fillId="0" borderId="2" xfId="0" applyNumberFormat="1" applyFont="1" applyBorder="1" applyAlignment="1">
      <alignment horizontal="center" vertical="center"/>
    </xf>
    <xf numFmtId="0" fontId="14" fillId="0" borderId="0" xfId="0" applyFont="1" applyAlignment="1"/>
    <xf numFmtId="2" fontId="14" fillId="6" borderId="2" xfId="0" applyNumberFormat="1" applyFont="1" applyFill="1" applyBorder="1" applyAlignment="1">
      <alignment horizontal="center" vertical="center"/>
    </xf>
    <xf numFmtId="2" fontId="15" fillId="6" borderId="8" xfId="0" applyNumberFormat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2" fontId="15" fillId="7" borderId="8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2" fontId="15" fillId="8" borderId="8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wrapText="1"/>
    </xf>
    <xf numFmtId="2" fontId="14" fillId="9" borderId="2" xfId="0" applyNumberFormat="1" applyFont="1" applyFill="1" applyBorder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2" fontId="17" fillId="4" borderId="17" xfId="0" applyNumberFormat="1" applyFont="1" applyFill="1" applyBorder="1" applyAlignment="1">
      <alignment horizontal="center"/>
    </xf>
    <xf numFmtId="0" fontId="16" fillId="10" borderId="17" xfId="0" applyFont="1" applyFill="1" applyBorder="1" applyAlignment="1">
      <alignment horizontal="left"/>
    </xf>
    <xf numFmtId="0" fontId="20" fillId="10" borderId="17" xfId="0" applyFont="1" applyFill="1" applyBorder="1" applyAlignment="1">
      <alignment horizontal="left"/>
    </xf>
    <xf numFmtId="2" fontId="16" fillId="10" borderId="17" xfId="0" applyNumberFormat="1" applyFont="1" applyFill="1" applyBorder="1" applyAlignment="1">
      <alignment horizontal="left"/>
    </xf>
    <xf numFmtId="0" fontId="21" fillId="11" borderId="17" xfId="0" applyFont="1" applyFill="1" applyBorder="1" applyAlignment="1">
      <alignment horizontal="left"/>
    </xf>
    <xf numFmtId="14" fontId="16" fillId="0" borderId="17" xfId="0" applyNumberFormat="1" applyFont="1" applyBorder="1" applyAlignment="1">
      <alignment horizontal="left"/>
    </xf>
    <xf numFmtId="0" fontId="16" fillId="13" borderId="17" xfId="0" applyFont="1" applyFill="1" applyBorder="1" applyAlignment="1">
      <alignment horizontal="left"/>
    </xf>
    <xf numFmtId="0" fontId="17" fillId="13" borderId="17" xfId="0" applyFont="1" applyFill="1" applyBorder="1" applyAlignment="1">
      <alignment horizontal="left"/>
    </xf>
    <xf numFmtId="2" fontId="18" fillId="13" borderId="17" xfId="0" applyNumberFormat="1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/>
    </xf>
    <xf numFmtId="2" fontId="19" fillId="13" borderId="17" xfId="0" applyNumberFormat="1" applyFont="1" applyFill="1" applyBorder="1" applyAlignment="1">
      <alignment horizontal="left" vertical="center"/>
    </xf>
    <xf numFmtId="164" fontId="17" fillId="0" borderId="17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2" fontId="19" fillId="13" borderId="17" xfId="0" applyNumberFormat="1" applyFont="1" applyFill="1" applyBorder="1" applyAlignment="1">
      <alignment horizontal="left"/>
    </xf>
    <xf numFmtId="0" fontId="16" fillId="12" borderId="17" xfId="0" applyFont="1" applyFill="1" applyBorder="1" applyAlignment="1">
      <alignment horizontal="left"/>
    </xf>
    <xf numFmtId="0" fontId="17" fillId="12" borderId="17" xfId="0" applyFont="1" applyFill="1" applyBorder="1" applyAlignment="1">
      <alignment horizontal="left"/>
    </xf>
    <xf numFmtId="2" fontId="18" fillId="12" borderId="17" xfId="0" applyNumberFormat="1" applyFont="1" applyFill="1" applyBorder="1" applyAlignment="1">
      <alignment horizontal="left" vertical="center"/>
    </xf>
    <xf numFmtId="2" fontId="19" fillId="12" borderId="17" xfId="0" applyNumberFormat="1" applyFont="1" applyFill="1" applyBorder="1" applyAlignment="1">
      <alignment horizontal="left" vertical="center"/>
    </xf>
    <xf numFmtId="2" fontId="17" fillId="12" borderId="17" xfId="0" applyNumberFormat="1" applyFont="1" applyFill="1" applyBorder="1" applyAlignment="1">
      <alignment horizontal="left"/>
    </xf>
    <xf numFmtId="0" fontId="16" fillId="14" borderId="17" xfId="0" applyFont="1" applyFill="1" applyBorder="1" applyAlignment="1">
      <alignment horizontal="left"/>
    </xf>
    <xf numFmtId="0" fontId="17" fillId="14" borderId="17" xfId="0" applyFont="1" applyFill="1" applyBorder="1" applyAlignment="1">
      <alignment horizontal="left"/>
    </xf>
    <xf numFmtId="2" fontId="18" fillId="14" borderId="17" xfId="0" applyNumberFormat="1" applyFont="1" applyFill="1" applyBorder="1" applyAlignment="1">
      <alignment horizontal="left" vertical="center"/>
    </xf>
    <xf numFmtId="2" fontId="19" fillId="14" borderId="17" xfId="0" applyNumberFormat="1" applyFont="1" applyFill="1" applyBorder="1" applyAlignment="1">
      <alignment horizontal="left"/>
    </xf>
    <xf numFmtId="2" fontId="17" fillId="14" borderId="17" xfId="0" applyNumberFormat="1" applyFont="1" applyFill="1" applyBorder="1" applyAlignment="1">
      <alignment horizontal="left"/>
    </xf>
    <xf numFmtId="0" fontId="17" fillId="0" borderId="0" xfId="0" applyFont="1" applyAlignment="1">
      <alignment horizontal="left"/>
    </xf>
    <xf numFmtId="2" fontId="19" fillId="0" borderId="0" xfId="0" applyNumberFormat="1" applyFont="1" applyBorder="1" applyAlignment="1">
      <alignment horizontal="left"/>
    </xf>
    <xf numFmtId="2" fontId="17" fillId="13" borderId="17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/>
    <xf numFmtId="2" fontId="16" fillId="14" borderId="17" xfId="0" applyNumberFormat="1" applyFont="1" applyFill="1" applyBorder="1" applyAlignment="1">
      <alignment horizontal="left" vertical="center"/>
    </xf>
    <xf numFmtId="2" fontId="19" fillId="12" borderId="17" xfId="0" applyNumberFormat="1" applyFont="1" applyFill="1" applyBorder="1" applyAlignment="1">
      <alignment horizontal="left"/>
    </xf>
    <xf numFmtId="2" fontId="19" fillId="4" borderId="17" xfId="0" applyNumberFormat="1" applyFont="1" applyFill="1" applyBorder="1" applyAlignment="1">
      <alignment horizontal="center"/>
    </xf>
    <xf numFmtId="2" fontId="16" fillId="13" borderId="17" xfId="0" applyNumberFormat="1" applyFont="1" applyFill="1" applyBorder="1" applyAlignment="1">
      <alignment horizontal="left" vertical="center"/>
    </xf>
    <xf numFmtId="2" fontId="17" fillId="13" borderId="17" xfId="0" applyNumberFormat="1" applyFont="1" applyFill="1" applyBorder="1" applyAlignment="1">
      <alignment horizontal="left" vertical="center"/>
    </xf>
    <xf numFmtId="2" fontId="16" fillId="12" borderId="17" xfId="0" applyNumberFormat="1" applyFont="1" applyFill="1" applyBorder="1" applyAlignment="1">
      <alignment horizontal="left" vertical="center"/>
    </xf>
    <xf numFmtId="2" fontId="17" fillId="12" borderId="17" xfId="0" applyNumberFormat="1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left"/>
    </xf>
    <xf numFmtId="2" fontId="17" fillId="9" borderId="17" xfId="0" applyNumberFormat="1" applyFont="1" applyFill="1" applyBorder="1" applyAlignment="1">
      <alignment horizontal="left"/>
    </xf>
    <xf numFmtId="0" fontId="16" fillId="9" borderId="17" xfId="0" applyFont="1" applyFill="1" applyBorder="1" applyAlignment="1">
      <alignment horizontal="left"/>
    </xf>
    <xf numFmtId="2" fontId="19" fillId="9" borderId="17" xfId="0" applyNumberFormat="1" applyFont="1" applyFill="1" applyBorder="1" applyAlignment="1">
      <alignment horizontal="left"/>
    </xf>
    <xf numFmtId="2" fontId="17" fillId="0" borderId="17" xfId="0" applyNumberFormat="1" applyFont="1" applyBorder="1" applyAlignment="1">
      <alignment horizontal="left"/>
    </xf>
    <xf numFmtId="0" fontId="0" fillId="6" borderId="14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2" fontId="0" fillId="6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13" borderId="17" xfId="0" applyNumberFormat="1" applyFont="1" applyFill="1" applyBorder="1" applyAlignment="1">
      <alignment horizontal="center" vertical="center"/>
    </xf>
    <xf numFmtId="2" fontId="17" fillId="13" borderId="17" xfId="0" applyNumberFormat="1" applyFont="1" applyFill="1" applyBorder="1" applyAlignment="1">
      <alignment horizontal="center" vertical="center"/>
    </xf>
    <xf numFmtId="2" fontId="1" fillId="12" borderId="17" xfId="0" applyNumberFormat="1" applyFont="1" applyFill="1" applyBorder="1" applyAlignment="1">
      <alignment horizontal="center" vertical="center"/>
    </xf>
    <xf numFmtId="2" fontId="17" fillId="12" borderId="17" xfId="0" applyNumberFormat="1" applyFont="1" applyFill="1" applyBorder="1" applyAlignment="1">
      <alignment horizontal="center" vertical="center"/>
    </xf>
    <xf numFmtId="2" fontId="1" fillId="14" borderId="17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13" borderId="17" xfId="0" applyNumberFormat="1" applyFont="1" applyFill="1" applyBorder="1" applyAlignment="1">
      <alignment horizontal="center" vertical="center"/>
    </xf>
    <xf numFmtId="2" fontId="3" fillId="12" borderId="17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 vertical="center"/>
    </xf>
    <xf numFmtId="2" fontId="1" fillId="10" borderId="17" xfId="0" applyNumberFormat="1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4" fontId="16" fillId="0" borderId="17" xfId="0" applyNumberFormat="1" applyFont="1" applyBorder="1" applyAlignment="1">
      <alignment horizontal="center" vertical="center"/>
    </xf>
    <xf numFmtId="0" fontId="16" fillId="13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17" fillId="14" borderId="17" xfId="0" applyFont="1" applyFill="1" applyBorder="1" applyAlignment="1">
      <alignment horizontal="center" vertical="center"/>
    </xf>
    <xf numFmtId="2" fontId="17" fillId="14" borderId="17" xfId="0" applyNumberFormat="1" applyFont="1" applyFill="1" applyBorder="1" applyAlignment="1">
      <alignment horizontal="center" vertical="center"/>
    </xf>
    <xf numFmtId="2" fontId="3" fillId="14" borderId="1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6" fillId="16" borderId="17" xfId="0" applyFont="1" applyFill="1" applyBorder="1" applyAlignment="1">
      <alignment horizontal="center" vertical="center"/>
    </xf>
    <xf numFmtId="0" fontId="17" fillId="16" borderId="17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2" fontId="17" fillId="9" borderId="17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0" applyNumberFormat="1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2" fontId="3" fillId="9" borderId="17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2" fontId="17" fillId="15" borderId="17" xfId="0" applyNumberFormat="1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2" fontId="3" fillId="15" borderId="17" xfId="0" applyNumberFormat="1" applyFont="1" applyFill="1" applyBorder="1" applyAlignment="1">
      <alignment horizontal="center" vertical="center"/>
    </xf>
    <xf numFmtId="0" fontId="16" fillId="17" borderId="17" xfId="0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0" fontId="0" fillId="20" borderId="14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center" vertical="center"/>
    </xf>
    <xf numFmtId="0" fontId="3" fillId="21" borderId="14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2" fontId="1" fillId="13" borderId="20" xfId="0" applyNumberFormat="1" applyFont="1" applyFill="1" applyBorder="1" applyAlignment="1">
      <alignment horizontal="center" vertical="center"/>
    </xf>
    <xf numFmtId="2" fontId="17" fillId="13" borderId="20" xfId="0" applyNumberFormat="1" applyFont="1" applyFill="1" applyBorder="1" applyAlignment="1">
      <alignment horizontal="center" vertical="center"/>
    </xf>
    <xf numFmtId="2" fontId="1" fillId="12" borderId="20" xfId="0" applyNumberFormat="1" applyFont="1" applyFill="1" applyBorder="1" applyAlignment="1">
      <alignment horizontal="center" vertical="center"/>
    </xf>
    <xf numFmtId="2" fontId="17" fillId="12" borderId="20" xfId="0" applyNumberFormat="1" applyFont="1" applyFill="1" applyBorder="1" applyAlignment="1">
      <alignment horizontal="center" vertical="center"/>
    </xf>
    <xf numFmtId="2" fontId="1" fillId="14" borderId="20" xfId="0" applyNumberFormat="1" applyFont="1" applyFill="1" applyBorder="1" applyAlignment="1">
      <alignment horizontal="center" vertical="center"/>
    </xf>
    <xf numFmtId="2" fontId="17" fillId="14" borderId="20" xfId="0" applyNumberFormat="1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2" fontId="17" fillId="9" borderId="20" xfId="0" applyNumberFormat="1" applyFont="1" applyFill="1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7" fillId="14" borderId="22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6" fillId="13" borderId="17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7" fillId="13" borderId="18" xfId="0" applyFont="1" applyFill="1" applyBorder="1" applyAlignment="1">
      <alignment horizontal="center"/>
    </xf>
    <xf numFmtId="0" fontId="16" fillId="13" borderId="18" xfId="0" applyFont="1" applyFill="1" applyBorder="1" applyAlignment="1">
      <alignment horizontal="center"/>
    </xf>
    <xf numFmtId="2" fontId="18" fillId="13" borderId="18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0" fontId="17" fillId="13" borderId="24" xfId="0" applyFont="1" applyFill="1" applyBorder="1" applyAlignment="1">
      <alignment horizontal="center"/>
    </xf>
    <xf numFmtId="2" fontId="19" fillId="13" borderId="24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16" fillId="10" borderId="17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2" fontId="16" fillId="10" borderId="18" xfId="0" applyNumberFormat="1" applyFont="1" applyFill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6" fillId="13" borderId="14" xfId="0" applyFont="1" applyFill="1" applyBorder="1" applyAlignment="1">
      <alignment horizontal="center"/>
    </xf>
    <xf numFmtId="0" fontId="17" fillId="13" borderId="14" xfId="0" applyFont="1" applyFill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9" fillId="13" borderId="14" xfId="0" applyNumberFormat="1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2" fontId="19" fillId="12" borderId="14" xfId="0" applyNumberFormat="1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/>
    </xf>
    <xf numFmtId="0" fontId="17" fillId="14" borderId="14" xfId="0" applyFont="1" applyFill="1" applyBorder="1" applyAlignment="1">
      <alignment horizontal="center"/>
    </xf>
    <xf numFmtId="2" fontId="19" fillId="14" borderId="14" xfId="0" applyNumberFormat="1" applyFont="1" applyFill="1" applyBorder="1" applyAlignment="1">
      <alignment horizontal="center"/>
    </xf>
    <xf numFmtId="0" fontId="25" fillId="10" borderId="17" xfId="0" applyFont="1" applyFill="1" applyBorder="1" applyAlignment="1">
      <alignment horizontal="left"/>
    </xf>
    <xf numFmtId="0" fontId="26" fillId="0" borderId="0" xfId="0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2" fontId="19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/>
    </xf>
    <xf numFmtId="2" fontId="18" fillId="13" borderId="17" xfId="0" applyNumberFormat="1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/>
    </xf>
    <xf numFmtId="2" fontId="16" fillId="10" borderId="17" xfId="0" applyNumberFormat="1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164" fontId="17" fillId="0" borderId="17" xfId="0" applyNumberFormat="1" applyFont="1" applyBorder="1" applyAlignment="1">
      <alignment horizontal="center" vertical="center"/>
    </xf>
    <xf numFmtId="2" fontId="19" fillId="13" borderId="17" xfId="0" applyNumberFormat="1" applyFont="1" applyFill="1" applyBorder="1" applyAlignment="1">
      <alignment horizontal="center"/>
    </xf>
    <xf numFmtId="2" fontId="17" fillId="13" borderId="17" xfId="0" applyNumberFormat="1" applyFont="1" applyFill="1" applyBorder="1" applyAlignment="1">
      <alignment horizontal="center"/>
    </xf>
    <xf numFmtId="0" fontId="16" fillId="12" borderId="17" xfId="0" applyFont="1" applyFill="1" applyBorder="1" applyAlignment="1">
      <alignment horizontal="center"/>
    </xf>
    <xf numFmtId="0" fontId="17" fillId="12" borderId="17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2" fontId="18" fillId="12" borderId="17" xfId="0" applyNumberFormat="1" applyFont="1" applyFill="1" applyBorder="1" applyAlignment="1">
      <alignment horizontal="center" vertical="center"/>
    </xf>
    <xf numFmtId="2" fontId="19" fillId="12" borderId="17" xfId="0" applyNumberFormat="1" applyFont="1" applyFill="1" applyBorder="1" applyAlignment="1">
      <alignment horizontal="center" vertical="center"/>
    </xf>
    <xf numFmtId="2" fontId="17" fillId="12" borderId="17" xfId="0" applyNumberFormat="1" applyFont="1" applyFill="1" applyBorder="1" applyAlignment="1">
      <alignment horizontal="center"/>
    </xf>
    <xf numFmtId="0" fontId="16" fillId="14" borderId="17" xfId="0" applyFont="1" applyFill="1" applyBorder="1" applyAlignment="1">
      <alignment horizontal="center"/>
    </xf>
    <xf numFmtId="0" fontId="17" fillId="14" borderId="17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2" fontId="18" fillId="14" borderId="17" xfId="0" applyNumberFormat="1" applyFont="1" applyFill="1" applyBorder="1" applyAlignment="1">
      <alignment horizontal="center" vertical="center"/>
    </xf>
    <xf numFmtId="2" fontId="19" fillId="14" borderId="17" xfId="0" applyNumberFormat="1" applyFont="1" applyFill="1" applyBorder="1" applyAlignment="1">
      <alignment horizontal="center"/>
    </xf>
    <xf numFmtId="2" fontId="17" fillId="14" borderId="17" xfId="0" applyNumberFormat="1" applyFont="1" applyFill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4" fontId="17" fillId="0" borderId="20" xfId="0" applyNumberFormat="1" applyFont="1" applyBorder="1" applyAlignment="1">
      <alignment horizontal="center" vertical="center"/>
    </xf>
    <xf numFmtId="0" fontId="17" fillId="12" borderId="19" xfId="0" applyFont="1" applyFill="1" applyBorder="1" applyAlignment="1">
      <alignment horizontal="center"/>
    </xf>
    <xf numFmtId="0" fontId="17" fillId="12" borderId="24" xfId="0" applyFont="1" applyFill="1" applyBorder="1" applyAlignment="1">
      <alignment horizontal="center"/>
    </xf>
    <xf numFmtId="2" fontId="19" fillId="12" borderId="24" xfId="0" applyNumberFormat="1" applyFont="1" applyFill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/>
    </xf>
    <xf numFmtId="2" fontId="3" fillId="6" borderId="14" xfId="0" applyNumberFormat="1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/>
    </xf>
    <xf numFmtId="0" fontId="16" fillId="10" borderId="14" xfId="0" applyFont="1" applyFill="1" applyBorder="1" applyAlignment="1">
      <alignment horizontal="center"/>
    </xf>
    <xf numFmtId="2" fontId="16" fillId="10" borderId="14" xfId="0" applyNumberFormat="1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2" fontId="1" fillId="13" borderId="14" xfId="0" applyNumberFormat="1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17" fillId="20" borderId="14" xfId="0" applyFont="1" applyFill="1" applyBorder="1" applyAlignment="1">
      <alignment horizontal="center"/>
    </xf>
    <xf numFmtId="2" fontId="19" fillId="20" borderId="14" xfId="0" applyNumberFormat="1" applyFont="1" applyFill="1" applyBorder="1" applyAlignment="1">
      <alignment horizontal="center"/>
    </xf>
    <xf numFmtId="2" fontId="19" fillId="20" borderId="14" xfId="0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2" fontId="3" fillId="20" borderId="14" xfId="0" applyNumberFormat="1" applyFont="1" applyFill="1" applyBorder="1" applyAlignment="1">
      <alignment horizontal="center"/>
    </xf>
    <xf numFmtId="2" fontId="3" fillId="20" borderId="14" xfId="0" applyNumberFormat="1" applyFont="1" applyFill="1" applyBorder="1" applyAlignment="1">
      <alignment horizontal="center" vertical="center"/>
    </xf>
    <xf numFmtId="2" fontId="17" fillId="13" borderId="14" xfId="0" applyNumberFormat="1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/>
    </xf>
    <xf numFmtId="2" fontId="17" fillId="12" borderId="14" xfId="0" applyNumberFormat="1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2" fontId="17" fillId="14" borderId="14" xfId="0" applyNumberFormat="1" applyFont="1" applyFill="1" applyBorder="1" applyAlignment="1">
      <alignment horizontal="center"/>
    </xf>
    <xf numFmtId="0" fontId="3" fillId="22" borderId="17" xfId="0" applyFont="1" applyFill="1" applyBorder="1" applyAlignment="1">
      <alignment horizontal="left"/>
    </xf>
    <xf numFmtId="2" fontId="3" fillId="22" borderId="17" xfId="0" applyNumberFormat="1" applyFont="1" applyFill="1" applyBorder="1" applyAlignment="1">
      <alignment horizontal="left"/>
    </xf>
    <xf numFmtId="2" fontId="3" fillId="22" borderId="17" xfId="0" applyNumberFormat="1" applyFont="1" applyFill="1" applyBorder="1" applyAlignment="1">
      <alignment horizontal="left" vertical="center"/>
    </xf>
    <xf numFmtId="0" fontId="3" fillId="22" borderId="19" xfId="0" applyFont="1" applyFill="1" applyBorder="1" applyAlignment="1">
      <alignment horizontal="left"/>
    </xf>
    <xf numFmtId="2" fontId="19" fillId="14" borderId="18" xfId="0" applyNumberFormat="1" applyFont="1" applyFill="1" applyBorder="1" applyAlignment="1">
      <alignment horizontal="left"/>
    </xf>
    <xf numFmtId="2" fontId="3" fillId="22" borderId="14" xfId="0" applyNumberFormat="1" applyFont="1" applyFill="1" applyBorder="1" applyAlignment="1">
      <alignment horizontal="left"/>
    </xf>
    <xf numFmtId="2" fontId="17" fillId="6" borderId="14" xfId="0" applyNumberFormat="1" applyFont="1" applyFill="1" applyBorder="1" applyAlignment="1"/>
    <xf numFmtId="14" fontId="1" fillId="0" borderId="19" xfId="0" applyNumberFormat="1" applyFont="1" applyBorder="1" applyAlignment="1">
      <alignment horizontal="left"/>
    </xf>
    <xf numFmtId="0" fontId="17" fillId="0" borderId="19" xfId="0" applyFont="1" applyBorder="1" applyAlignment="1">
      <alignment horizontal="left"/>
    </xf>
    <xf numFmtId="0" fontId="25" fillId="10" borderId="18" xfId="0" applyFont="1" applyFill="1" applyBorder="1" applyAlignment="1">
      <alignment horizontal="left"/>
    </xf>
    <xf numFmtId="0" fontId="16" fillId="10" borderId="18" xfId="0" applyFont="1" applyFill="1" applyBorder="1" applyAlignment="1">
      <alignment horizontal="left"/>
    </xf>
    <xf numFmtId="2" fontId="16" fillId="10" borderId="18" xfId="0" applyNumberFormat="1" applyFont="1" applyFill="1" applyBorder="1" applyAlignment="1">
      <alignment horizontal="left"/>
    </xf>
    <xf numFmtId="0" fontId="16" fillId="13" borderId="14" xfId="0" applyFont="1" applyFill="1" applyBorder="1" applyAlignment="1">
      <alignment horizontal="left"/>
    </xf>
    <xf numFmtId="0" fontId="17" fillId="13" borderId="14" xfId="0" applyFont="1" applyFill="1" applyBorder="1" applyAlignment="1">
      <alignment horizontal="left"/>
    </xf>
    <xf numFmtId="2" fontId="19" fillId="13" borderId="14" xfId="0" applyNumberFormat="1" applyFont="1" applyFill="1" applyBorder="1" applyAlignment="1">
      <alignment horizontal="left" vertical="center"/>
    </xf>
    <xf numFmtId="0" fontId="3" fillId="22" borderId="14" xfId="0" applyFont="1" applyFill="1" applyBorder="1" applyAlignment="1">
      <alignment horizontal="left"/>
    </xf>
    <xf numFmtId="0" fontId="17" fillId="12" borderId="14" xfId="0" applyFont="1" applyFill="1" applyBorder="1" applyAlignment="1">
      <alignment horizontal="left"/>
    </xf>
    <xf numFmtId="2" fontId="19" fillId="12" borderId="14" xfId="0" applyNumberFormat="1" applyFont="1" applyFill="1" applyBorder="1" applyAlignment="1">
      <alignment horizontal="left" vertical="center"/>
    </xf>
    <xf numFmtId="2" fontId="3" fillId="22" borderId="14" xfId="0" applyNumberFormat="1" applyFont="1" applyFill="1" applyBorder="1" applyAlignment="1">
      <alignment horizontal="left" vertical="center"/>
    </xf>
    <xf numFmtId="0" fontId="16" fillId="14" borderId="14" xfId="0" applyFont="1" applyFill="1" applyBorder="1" applyAlignment="1">
      <alignment horizontal="left"/>
    </xf>
    <xf numFmtId="0" fontId="17" fillId="14" borderId="14" xfId="0" applyFont="1" applyFill="1" applyBorder="1" applyAlignment="1">
      <alignment horizontal="left"/>
    </xf>
    <xf numFmtId="2" fontId="19" fillId="14" borderId="14" xfId="0" applyNumberFormat="1" applyFont="1" applyFill="1" applyBorder="1" applyAlignment="1">
      <alignment horizontal="left"/>
    </xf>
    <xf numFmtId="0" fontId="23" fillId="23" borderId="14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2" fontId="19" fillId="0" borderId="14" xfId="0" applyNumberFormat="1" applyFont="1" applyFill="1" applyBorder="1" applyAlignment="1">
      <alignment horizontal="center" vertical="center"/>
    </xf>
    <xf numFmtId="2" fontId="19" fillId="0" borderId="14" xfId="0" applyNumberFormat="1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64" fontId="17" fillId="0" borderId="20" xfId="0" applyNumberFormat="1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/>
    </xf>
    <xf numFmtId="2" fontId="19" fillId="0" borderId="25" xfId="0" applyNumberFormat="1" applyFont="1" applyFill="1" applyBorder="1" applyAlignment="1">
      <alignment horizontal="center"/>
    </xf>
    <xf numFmtId="2" fontId="17" fillId="0" borderId="17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4" fillId="19" borderId="0" xfId="0" applyFont="1" applyFill="1" applyBorder="1" applyAlignment="1">
      <alignment horizontal="center"/>
    </xf>
    <xf numFmtId="0" fontId="1" fillId="19" borderId="14" xfId="0" applyFont="1" applyFill="1" applyBorder="1" applyAlignment="1">
      <alignment horizontal="center"/>
    </xf>
    <xf numFmtId="0" fontId="24" fillId="19" borderId="14" xfId="0" applyFont="1" applyFill="1" applyBorder="1" applyAlignment="1">
      <alignment horizontal="center"/>
    </xf>
    <xf numFmtId="0" fontId="23" fillId="19" borderId="14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3" fillId="18" borderId="14" xfId="0" applyFont="1" applyFill="1" applyBorder="1" applyAlignment="1">
      <alignment horizontal="center"/>
    </xf>
    <xf numFmtId="0" fontId="1" fillId="18" borderId="14" xfId="0" applyFont="1" applyFill="1" applyBorder="1" applyAlignment="1">
      <alignment horizontal="center"/>
    </xf>
    <xf numFmtId="14" fontId="1" fillId="0" borderId="17" xfId="0" applyNumberFormat="1" applyFont="1" applyBorder="1" applyAlignment="1">
      <alignment horizontal="left"/>
    </xf>
    <xf numFmtId="0" fontId="17" fillId="13" borderId="19" xfId="0" applyFont="1" applyFill="1" applyBorder="1" applyAlignment="1">
      <alignment horizontal="left"/>
    </xf>
    <xf numFmtId="0" fontId="17" fillId="12" borderId="19" xfId="0" applyFont="1" applyFill="1" applyBorder="1" applyAlignment="1">
      <alignment horizontal="left"/>
    </xf>
    <xf numFmtId="0" fontId="17" fillId="14" borderId="19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0" fontId="3" fillId="6" borderId="14" xfId="0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/>
    <xf numFmtId="165" fontId="11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left"/>
    </xf>
    <xf numFmtId="0" fontId="1" fillId="12" borderId="17" xfId="0" applyFont="1" applyFill="1" applyBorder="1" applyAlignment="1">
      <alignment horizontal="left"/>
    </xf>
    <xf numFmtId="2" fontId="3" fillId="22" borderId="19" xfId="0" applyNumberFormat="1" applyFont="1" applyFill="1" applyBorder="1" applyAlignment="1">
      <alignment horizontal="left" vertical="center"/>
    </xf>
    <xf numFmtId="0" fontId="16" fillId="12" borderId="14" xfId="0" applyFont="1" applyFill="1" applyBorder="1" applyAlignment="1">
      <alignment horizontal="left"/>
    </xf>
    <xf numFmtId="0" fontId="16" fillId="10" borderId="17" xfId="0" applyFont="1" applyFill="1" applyBorder="1" applyAlignment="1"/>
    <xf numFmtId="0" fontId="25" fillId="10" borderId="18" xfId="0" applyFont="1" applyFill="1" applyBorder="1" applyAlignment="1"/>
    <xf numFmtId="0" fontId="16" fillId="10" borderId="18" xfId="0" applyFont="1" applyFill="1" applyBorder="1" applyAlignment="1"/>
    <xf numFmtId="2" fontId="16" fillId="10" borderId="18" xfId="0" applyNumberFormat="1" applyFont="1" applyFill="1" applyBorder="1" applyAlignment="1"/>
    <xf numFmtId="14" fontId="1" fillId="0" borderId="19" xfId="0" applyNumberFormat="1" applyFont="1" applyBorder="1" applyAlignment="1"/>
    <xf numFmtId="0" fontId="16" fillId="13" borderId="14" xfId="0" applyFont="1" applyFill="1" applyBorder="1" applyAlignment="1"/>
    <xf numFmtId="0" fontId="17" fillId="13" borderId="14" xfId="0" applyFont="1" applyFill="1" applyBorder="1" applyAlignment="1"/>
    <xf numFmtId="0" fontId="23" fillId="13" borderId="14" xfId="0" applyFont="1" applyFill="1" applyBorder="1" applyAlignment="1"/>
    <xf numFmtId="0" fontId="0" fillId="13" borderId="14" xfId="0" applyFont="1" applyFill="1" applyBorder="1" applyAlignment="1"/>
    <xf numFmtId="0" fontId="24" fillId="13" borderId="14" xfId="0" applyFont="1" applyFill="1" applyBorder="1" applyAlignment="1"/>
    <xf numFmtId="0" fontId="17" fillId="0" borderId="19" xfId="0" applyFont="1" applyBorder="1" applyAlignment="1"/>
    <xf numFmtId="0" fontId="17" fillId="0" borderId="0" xfId="0" applyFont="1" applyBorder="1" applyAlignment="1"/>
    <xf numFmtId="0" fontId="28" fillId="13" borderId="14" xfId="0" applyFont="1" applyFill="1" applyBorder="1" applyAlignment="1"/>
    <xf numFmtId="2" fontId="28" fillId="13" borderId="14" xfId="0" applyNumberFormat="1" applyFont="1" applyFill="1" applyBorder="1" applyAlignment="1">
      <alignment vertical="center"/>
    </xf>
    <xf numFmtId="0" fontId="3" fillId="22" borderId="14" xfId="0" applyFont="1" applyFill="1" applyBorder="1" applyAlignment="1"/>
    <xf numFmtId="2" fontId="3" fillId="22" borderId="14" xfId="0" applyNumberFormat="1" applyFont="1" applyFill="1" applyBorder="1" applyAlignment="1"/>
    <xf numFmtId="0" fontId="16" fillId="12" borderId="14" xfId="0" applyFont="1" applyFill="1" applyBorder="1" applyAlignment="1"/>
    <xf numFmtId="0" fontId="17" fillId="12" borderId="14" xfId="0" applyFont="1" applyFill="1" applyBorder="1" applyAlignment="1"/>
    <xf numFmtId="0" fontId="23" fillId="12" borderId="14" xfId="0" applyFont="1" applyFill="1" applyBorder="1" applyAlignment="1"/>
    <xf numFmtId="0" fontId="0" fillId="12" borderId="14" xfId="0" applyFont="1" applyFill="1" applyBorder="1" applyAlignment="1"/>
    <xf numFmtId="0" fontId="24" fillId="12" borderId="14" xfId="0" applyFont="1" applyFill="1" applyBorder="1" applyAlignment="1"/>
    <xf numFmtId="0" fontId="28" fillId="12" borderId="14" xfId="0" applyFont="1" applyFill="1" applyBorder="1" applyAlignment="1"/>
    <xf numFmtId="2" fontId="28" fillId="12" borderId="14" xfId="0" applyNumberFormat="1" applyFont="1" applyFill="1" applyBorder="1" applyAlignment="1">
      <alignment vertical="center"/>
    </xf>
    <xf numFmtId="2" fontId="19" fillId="12" borderId="14" xfId="0" applyNumberFormat="1" applyFont="1" applyFill="1" applyBorder="1" applyAlignment="1">
      <alignment vertical="center"/>
    </xf>
    <xf numFmtId="2" fontId="3" fillId="22" borderId="14" xfId="0" applyNumberFormat="1" applyFont="1" applyFill="1" applyBorder="1" applyAlignment="1">
      <alignment vertical="center"/>
    </xf>
    <xf numFmtId="0" fontId="17" fillId="12" borderId="24" xfId="0" applyFont="1" applyFill="1" applyBorder="1" applyAlignment="1">
      <alignment horizontal="left"/>
    </xf>
    <xf numFmtId="2" fontId="19" fillId="12" borderId="24" xfId="0" applyNumberFormat="1" applyFont="1" applyFill="1" applyBorder="1" applyAlignment="1">
      <alignment horizontal="left" vertical="center"/>
    </xf>
    <xf numFmtId="2" fontId="3" fillId="6" borderId="14" xfId="0" applyNumberFormat="1" applyFont="1" applyFill="1" applyBorder="1" applyAlignment="1"/>
    <xf numFmtId="0" fontId="3" fillId="6" borderId="14" xfId="0" applyFont="1" applyFill="1" applyBorder="1" applyAlignment="1">
      <alignment horizontal="center"/>
    </xf>
    <xf numFmtId="2" fontId="11" fillId="6" borderId="14" xfId="0" applyNumberFormat="1" applyFont="1" applyFill="1" applyBorder="1" applyAlignment="1"/>
    <xf numFmtId="0" fontId="11" fillId="6" borderId="14" xfId="0" applyFont="1" applyFill="1" applyBorder="1" applyAlignment="1">
      <alignment horizontal="center"/>
    </xf>
    <xf numFmtId="17" fontId="0" fillId="0" borderId="0" xfId="0" applyNumberFormat="1" applyFont="1" applyAlignment="1"/>
    <xf numFmtId="0" fontId="17" fillId="24" borderId="0" xfId="0" applyFont="1" applyFill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7" fillId="13" borderId="14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11" fillId="6" borderId="26" xfId="0" applyNumberFormat="1" applyFont="1" applyFill="1" applyBorder="1" applyAlignment="1"/>
    <xf numFmtId="0" fontId="11" fillId="6" borderId="14" xfId="0" applyFont="1" applyFill="1" applyBorder="1" applyAlignment="1"/>
    <xf numFmtId="0" fontId="16" fillId="10" borderId="19" xfId="0" applyFont="1" applyFill="1" applyBorder="1" applyAlignment="1">
      <alignment horizontal="left"/>
    </xf>
    <xf numFmtId="0" fontId="25" fillId="10" borderId="14" xfId="0" applyFont="1" applyFill="1" applyBorder="1" applyAlignment="1">
      <alignment horizontal="left"/>
    </xf>
    <xf numFmtId="0" fontId="18" fillId="10" borderId="14" xfId="0" applyFont="1" applyFill="1" applyBorder="1" applyAlignment="1">
      <alignment horizontal="left"/>
    </xf>
    <xf numFmtId="0" fontId="16" fillId="10" borderId="14" xfId="0" applyFont="1" applyFill="1" applyBorder="1" applyAlignment="1">
      <alignment horizontal="left"/>
    </xf>
    <xf numFmtId="2" fontId="16" fillId="10" borderId="14" xfId="0" applyNumberFormat="1" applyFont="1" applyFill="1" applyBorder="1" applyAlignment="1">
      <alignment horizontal="left"/>
    </xf>
    <xf numFmtId="0" fontId="3" fillId="13" borderId="14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17" fillId="22" borderId="14" xfId="0" applyFont="1" applyFill="1" applyBorder="1" applyAlignment="1">
      <alignment horizontal="left"/>
    </xf>
    <xf numFmtId="2" fontId="19" fillId="22" borderId="14" xfId="0" applyNumberFormat="1" applyFont="1" applyFill="1" applyBorder="1" applyAlignment="1">
      <alignment horizontal="left"/>
    </xf>
    <xf numFmtId="0" fontId="17" fillId="6" borderId="0" xfId="0" applyFont="1" applyFill="1" applyAlignment="1"/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12" borderId="14" xfId="0" applyFont="1" applyFill="1" applyBorder="1" applyAlignment="1">
      <alignment horizontal="left"/>
    </xf>
    <xf numFmtId="0" fontId="11" fillId="12" borderId="14" xfId="0" applyFont="1" applyFill="1" applyBorder="1" applyAlignment="1">
      <alignment horizontal="left"/>
    </xf>
    <xf numFmtId="2" fontId="29" fillId="6" borderId="26" xfId="0" applyNumberFormat="1" applyFont="1" applyFill="1" applyBorder="1" applyAlignment="1"/>
    <xf numFmtId="0" fontId="29" fillId="6" borderId="14" xfId="0" applyFont="1" applyFill="1" applyBorder="1" applyAlignment="1"/>
    <xf numFmtId="0" fontId="25" fillId="10" borderId="14" xfId="0" applyFont="1" applyFill="1" applyBorder="1" applyAlignment="1">
      <alignment horizontal="center"/>
    </xf>
    <xf numFmtId="0" fontId="18" fillId="10" borderId="14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22" borderId="14" xfId="0" applyFont="1" applyFill="1" applyBorder="1" applyAlignment="1">
      <alignment horizontal="center"/>
    </xf>
    <xf numFmtId="2" fontId="3" fillId="2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2" fontId="3" fillId="22" borderId="14" xfId="0" applyNumberFormat="1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/>
    </xf>
    <xf numFmtId="0" fontId="17" fillId="22" borderId="14" xfId="0" applyFont="1" applyFill="1" applyBorder="1" applyAlignment="1">
      <alignment horizontal="center"/>
    </xf>
    <xf numFmtId="2" fontId="19" fillId="22" borderId="14" xfId="0" applyNumberFormat="1" applyFont="1" applyFill="1" applyBorder="1" applyAlignment="1">
      <alignment horizontal="center"/>
    </xf>
    <xf numFmtId="2" fontId="11" fillId="6" borderId="26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0" fillId="0" borderId="14" xfId="0" applyFont="1" applyBorder="1" applyAlignment="1"/>
    <xf numFmtId="2" fontId="29" fillId="0" borderId="26" xfId="0" applyNumberFormat="1" applyFont="1" applyFill="1" applyBorder="1" applyAlignment="1"/>
    <xf numFmtId="0" fontId="29" fillId="0" borderId="14" xfId="0" applyFont="1" applyFill="1" applyBorder="1" applyAlignment="1"/>
    <xf numFmtId="0" fontId="3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1" Type="http://schemas.openxmlformats.org/officeDocument/2006/relationships/hyperlink" Target="http://sr.no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r.n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r.no/" TargetMode="External"/><Relationship Id="rId13" Type="http://schemas.openxmlformats.org/officeDocument/2006/relationships/hyperlink" Target="http://sr.no/" TargetMode="External"/><Relationship Id="rId3" Type="http://schemas.openxmlformats.org/officeDocument/2006/relationships/hyperlink" Target="http://sr.no/" TargetMode="External"/><Relationship Id="rId7" Type="http://schemas.openxmlformats.org/officeDocument/2006/relationships/hyperlink" Target="http://sr.no/" TargetMode="External"/><Relationship Id="rId12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sr.no/" TargetMode="External"/><Relationship Id="rId6" Type="http://schemas.openxmlformats.org/officeDocument/2006/relationships/hyperlink" Target="http://sr.no/" TargetMode="External"/><Relationship Id="rId11" Type="http://schemas.openxmlformats.org/officeDocument/2006/relationships/hyperlink" Target="http://sr.no/" TargetMode="External"/><Relationship Id="rId5" Type="http://schemas.openxmlformats.org/officeDocument/2006/relationships/hyperlink" Target="http://sr.no/" TargetMode="External"/><Relationship Id="rId15" Type="http://schemas.openxmlformats.org/officeDocument/2006/relationships/hyperlink" Target="http://sr.no/" TargetMode="External"/><Relationship Id="rId10" Type="http://schemas.openxmlformats.org/officeDocument/2006/relationships/hyperlink" Target="http://sr.no/" TargetMode="External"/><Relationship Id="rId4" Type="http://schemas.openxmlformats.org/officeDocument/2006/relationships/hyperlink" Target="http://sr.no/" TargetMode="External"/><Relationship Id="rId9" Type="http://schemas.openxmlformats.org/officeDocument/2006/relationships/hyperlink" Target="http://sr.no/" TargetMode="External"/><Relationship Id="rId14" Type="http://schemas.openxmlformats.org/officeDocument/2006/relationships/hyperlink" Target="http://sr.n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r.no/" TargetMode="External"/><Relationship Id="rId13" Type="http://schemas.openxmlformats.org/officeDocument/2006/relationships/hyperlink" Target="http://sr.no/" TargetMode="External"/><Relationship Id="rId18" Type="http://schemas.openxmlformats.org/officeDocument/2006/relationships/hyperlink" Target="http://sr.no/" TargetMode="External"/><Relationship Id="rId26" Type="http://schemas.openxmlformats.org/officeDocument/2006/relationships/hyperlink" Target="http://sr.no/" TargetMode="External"/><Relationship Id="rId3" Type="http://schemas.openxmlformats.org/officeDocument/2006/relationships/hyperlink" Target="http://sr.no/" TargetMode="External"/><Relationship Id="rId21" Type="http://schemas.openxmlformats.org/officeDocument/2006/relationships/hyperlink" Target="http://sr.no/" TargetMode="External"/><Relationship Id="rId7" Type="http://schemas.openxmlformats.org/officeDocument/2006/relationships/hyperlink" Target="http://sr.no/" TargetMode="External"/><Relationship Id="rId12" Type="http://schemas.openxmlformats.org/officeDocument/2006/relationships/hyperlink" Target="http://sr.no/" TargetMode="External"/><Relationship Id="rId17" Type="http://schemas.openxmlformats.org/officeDocument/2006/relationships/hyperlink" Target="http://sr.no/" TargetMode="External"/><Relationship Id="rId25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16" Type="http://schemas.openxmlformats.org/officeDocument/2006/relationships/hyperlink" Target="http://sr.no/" TargetMode="External"/><Relationship Id="rId20" Type="http://schemas.openxmlformats.org/officeDocument/2006/relationships/hyperlink" Target="http://sr.no/" TargetMode="External"/><Relationship Id="rId1" Type="http://schemas.openxmlformats.org/officeDocument/2006/relationships/hyperlink" Target="http://sr.no/" TargetMode="External"/><Relationship Id="rId6" Type="http://schemas.openxmlformats.org/officeDocument/2006/relationships/hyperlink" Target="http://sr.no/" TargetMode="External"/><Relationship Id="rId11" Type="http://schemas.openxmlformats.org/officeDocument/2006/relationships/hyperlink" Target="http://sr.no/" TargetMode="External"/><Relationship Id="rId24" Type="http://schemas.openxmlformats.org/officeDocument/2006/relationships/hyperlink" Target="http://sr.no/" TargetMode="External"/><Relationship Id="rId5" Type="http://schemas.openxmlformats.org/officeDocument/2006/relationships/hyperlink" Target="http://sr.no/" TargetMode="External"/><Relationship Id="rId15" Type="http://schemas.openxmlformats.org/officeDocument/2006/relationships/hyperlink" Target="http://sr.no/" TargetMode="External"/><Relationship Id="rId23" Type="http://schemas.openxmlformats.org/officeDocument/2006/relationships/hyperlink" Target="http://sr.no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://sr.no/" TargetMode="External"/><Relationship Id="rId19" Type="http://schemas.openxmlformats.org/officeDocument/2006/relationships/hyperlink" Target="http://sr.no/" TargetMode="External"/><Relationship Id="rId4" Type="http://schemas.openxmlformats.org/officeDocument/2006/relationships/hyperlink" Target="http://sr.no/" TargetMode="External"/><Relationship Id="rId9" Type="http://schemas.openxmlformats.org/officeDocument/2006/relationships/hyperlink" Target="http://sr.no/" TargetMode="External"/><Relationship Id="rId14" Type="http://schemas.openxmlformats.org/officeDocument/2006/relationships/hyperlink" Target="http://sr.no/" TargetMode="External"/><Relationship Id="rId22" Type="http://schemas.openxmlformats.org/officeDocument/2006/relationships/hyperlink" Target="http://sr.no/" TargetMode="External"/><Relationship Id="rId27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r.no/" TargetMode="External"/><Relationship Id="rId3" Type="http://schemas.openxmlformats.org/officeDocument/2006/relationships/hyperlink" Target="http://sr.no/" TargetMode="External"/><Relationship Id="rId7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1" Type="http://schemas.openxmlformats.org/officeDocument/2006/relationships/hyperlink" Target="http://sr.no/" TargetMode="External"/><Relationship Id="rId6" Type="http://schemas.openxmlformats.org/officeDocument/2006/relationships/hyperlink" Target="http://sr.no/" TargetMode="External"/><Relationship Id="rId5" Type="http://schemas.openxmlformats.org/officeDocument/2006/relationships/hyperlink" Target="http://sr.no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r.no/" TargetMode="External"/><Relationship Id="rId9" Type="http://schemas.openxmlformats.org/officeDocument/2006/relationships/hyperlink" Target="http://sr.n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118"/>
  <sheetViews>
    <sheetView topLeftCell="A79" workbookViewId="0">
      <selection activeCell="C92" sqref="C92:J118"/>
    </sheetView>
  </sheetViews>
  <sheetFormatPr defaultRowHeight="14.25"/>
  <cols>
    <col min="1" max="1" width="9" style="76"/>
    <col min="2" max="2" width="8.5" style="76" customWidth="1"/>
    <col min="3" max="3" width="12" style="76" customWidth="1"/>
    <col min="4" max="4" width="9.125" style="76" customWidth="1"/>
    <col min="5" max="5" width="11.375" style="76" customWidth="1"/>
    <col min="6" max="6" width="13.375" style="76" customWidth="1"/>
    <col min="7" max="7" width="11" style="76" customWidth="1"/>
    <col min="8" max="8" width="11.25" style="76" customWidth="1"/>
    <col min="9" max="9" width="11.125" style="76" customWidth="1"/>
    <col min="10" max="10" width="10.5" style="76" customWidth="1"/>
    <col min="11" max="16384" width="9" style="76"/>
  </cols>
  <sheetData>
    <row r="4" spans="3:15">
      <c r="C4" s="79" t="s">
        <v>0</v>
      </c>
      <c r="D4" s="80" t="s">
        <v>11</v>
      </c>
      <c r="E4" s="79" t="s">
        <v>12</v>
      </c>
      <c r="F4" s="79" t="s">
        <v>13</v>
      </c>
      <c r="G4" s="79" t="s">
        <v>14</v>
      </c>
      <c r="H4" s="79" t="s">
        <v>15</v>
      </c>
      <c r="I4" s="81" t="s">
        <v>79</v>
      </c>
      <c r="J4" s="82" t="s">
        <v>4</v>
      </c>
    </row>
    <row r="5" spans="3:15" ht="15">
      <c r="C5" s="83" t="s">
        <v>80</v>
      </c>
      <c r="D5" s="84">
        <v>1</v>
      </c>
      <c r="E5" s="85" t="s">
        <v>1</v>
      </c>
      <c r="F5" s="84"/>
      <c r="G5" s="85">
        <v>1</v>
      </c>
      <c r="H5" s="84">
        <v>1</v>
      </c>
      <c r="I5" s="86">
        <v>2</v>
      </c>
      <c r="J5" s="87"/>
    </row>
    <row r="6" spans="3:15" ht="15">
      <c r="C6" s="87" t="s">
        <v>81</v>
      </c>
      <c r="D6" s="85"/>
      <c r="E6" s="85"/>
      <c r="F6" s="85"/>
      <c r="G6" s="85"/>
      <c r="H6" s="85"/>
      <c r="I6" s="88">
        <v>1</v>
      </c>
      <c r="J6" s="89"/>
    </row>
    <row r="7" spans="3:15" ht="15">
      <c r="C7" s="90"/>
      <c r="D7" s="85"/>
      <c r="E7" s="85"/>
      <c r="F7" s="85"/>
      <c r="G7" s="85"/>
      <c r="H7" s="85"/>
      <c r="I7" s="88">
        <v>1</v>
      </c>
      <c r="J7" s="89"/>
    </row>
    <row r="8" spans="3:15" ht="15">
      <c r="C8" s="90"/>
      <c r="D8" s="85"/>
      <c r="E8" s="85"/>
      <c r="F8" s="85"/>
      <c r="G8" s="85"/>
      <c r="H8" s="85"/>
      <c r="I8" s="91">
        <v>1</v>
      </c>
      <c r="J8" s="104">
        <f>I5+I6+I7+I8</f>
        <v>5</v>
      </c>
    </row>
    <row r="9" spans="3:15" ht="15">
      <c r="C9" s="90"/>
      <c r="D9" s="92">
        <v>2</v>
      </c>
      <c r="E9" s="93" t="s">
        <v>78</v>
      </c>
      <c r="F9" s="92"/>
      <c r="G9" s="93">
        <v>2</v>
      </c>
      <c r="H9" s="92">
        <v>1</v>
      </c>
      <c r="I9" s="94">
        <v>2</v>
      </c>
      <c r="J9" s="89"/>
      <c r="M9"/>
      <c r="N9"/>
      <c r="O9"/>
    </row>
    <row r="10" spans="3:15" ht="15">
      <c r="C10" s="90"/>
      <c r="D10" s="93"/>
      <c r="E10" s="93"/>
      <c r="F10" s="93"/>
      <c r="G10" s="93"/>
      <c r="H10" s="93"/>
      <c r="I10" s="95">
        <v>1</v>
      </c>
      <c r="J10" s="87"/>
      <c r="M10"/>
      <c r="N10"/>
      <c r="O10"/>
    </row>
    <row r="11" spans="3:15" ht="15">
      <c r="C11" s="90"/>
      <c r="D11" s="93"/>
      <c r="E11" s="93"/>
      <c r="F11" s="93"/>
      <c r="G11" s="93"/>
      <c r="H11" s="93"/>
      <c r="I11" s="95">
        <v>1</v>
      </c>
      <c r="J11" s="87"/>
      <c r="M11"/>
      <c r="N11"/>
      <c r="O11"/>
    </row>
    <row r="12" spans="3:15" ht="15">
      <c r="C12" s="90"/>
      <c r="D12" s="93"/>
      <c r="E12" s="93"/>
      <c r="F12" s="93"/>
      <c r="G12" s="93"/>
      <c r="H12" s="93"/>
      <c r="I12" s="95">
        <v>1</v>
      </c>
      <c r="J12" s="96">
        <f>I9+I10+I11+I12</f>
        <v>5</v>
      </c>
      <c r="M12"/>
      <c r="N12"/>
      <c r="O12"/>
    </row>
    <row r="13" spans="3:15" ht="15">
      <c r="C13" s="90"/>
      <c r="D13" s="97">
        <v>3</v>
      </c>
      <c r="E13" s="98" t="s">
        <v>62</v>
      </c>
      <c r="F13" s="97"/>
      <c r="G13" s="98">
        <v>2</v>
      </c>
      <c r="H13" s="97">
        <v>1</v>
      </c>
      <c r="I13" s="99">
        <v>2</v>
      </c>
      <c r="J13" s="89"/>
      <c r="M13"/>
      <c r="N13"/>
      <c r="O13" s="107"/>
    </row>
    <row r="14" spans="3:15" ht="15">
      <c r="C14" s="90"/>
      <c r="D14" s="98"/>
      <c r="E14" s="98"/>
      <c r="F14" s="98"/>
      <c r="G14" s="98"/>
      <c r="H14" s="98"/>
      <c r="I14" s="100">
        <v>1</v>
      </c>
      <c r="J14" s="87"/>
    </row>
    <row r="15" spans="3:15" ht="15">
      <c r="C15" s="90"/>
      <c r="D15" s="98"/>
      <c r="E15" s="98"/>
      <c r="F15" s="98"/>
      <c r="G15" s="98"/>
      <c r="H15" s="98"/>
      <c r="I15" s="100">
        <v>1</v>
      </c>
      <c r="J15" s="87"/>
    </row>
    <row r="16" spans="3:15" ht="15" customHeight="1">
      <c r="C16" s="90"/>
      <c r="D16" s="97"/>
      <c r="E16" s="97"/>
      <c r="F16" s="98"/>
      <c r="G16" s="98"/>
      <c r="H16" s="98"/>
      <c r="I16" s="100">
        <v>1</v>
      </c>
      <c r="J16" s="101">
        <f>I13+I14+I15+I16</f>
        <v>5</v>
      </c>
    </row>
    <row r="17" spans="1:10" ht="30" customHeight="1">
      <c r="C17" s="102"/>
      <c r="D17" s="90"/>
      <c r="E17" s="90"/>
      <c r="F17" s="90"/>
      <c r="G17" s="90"/>
      <c r="H17" s="90"/>
      <c r="I17" s="103"/>
      <c r="J17" s="78">
        <f>J8+J12+J16</f>
        <v>15</v>
      </c>
    </row>
    <row r="18" spans="1:10">
      <c r="C18" s="77"/>
    </row>
    <row r="19" spans="1:10">
      <c r="C19" s="77"/>
    </row>
    <row r="20" spans="1:10">
      <c r="C20" s="79" t="s">
        <v>0</v>
      </c>
      <c r="D20" s="80" t="s">
        <v>11</v>
      </c>
      <c r="E20" s="79" t="s">
        <v>12</v>
      </c>
      <c r="F20" s="79" t="s">
        <v>13</v>
      </c>
      <c r="G20" s="79" t="s">
        <v>14</v>
      </c>
      <c r="H20" s="79" t="s">
        <v>15</v>
      </c>
      <c r="I20" s="81" t="s">
        <v>79</v>
      </c>
      <c r="J20" s="82" t="s">
        <v>4</v>
      </c>
    </row>
    <row r="21" spans="1:10" ht="15">
      <c r="A21" s="76" t="s">
        <v>90</v>
      </c>
      <c r="C21" s="83" t="s">
        <v>80</v>
      </c>
      <c r="D21" s="84">
        <v>1</v>
      </c>
      <c r="E21" s="85" t="s">
        <v>1</v>
      </c>
      <c r="F21" s="84"/>
      <c r="G21" s="85">
        <v>1</v>
      </c>
      <c r="H21" s="84">
        <v>1</v>
      </c>
      <c r="I21" s="86">
        <v>2</v>
      </c>
      <c r="J21" s="87">
        <f>H21*I21</f>
        <v>2</v>
      </c>
    </row>
    <row r="22" spans="1:10" ht="15">
      <c r="C22" s="87" t="s">
        <v>81</v>
      </c>
      <c r="D22" s="85"/>
      <c r="E22" s="85"/>
      <c r="F22" s="85"/>
      <c r="G22" s="85"/>
      <c r="H22" s="85"/>
      <c r="I22" s="88"/>
      <c r="J22" s="87">
        <f t="shared" ref="J22:J23" si="0">H22*I22</f>
        <v>0</v>
      </c>
    </row>
    <row r="23" spans="1:10" ht="15">
      <c r="C23" s="90"/>
      <c r="D23" s="85"/>
      <c r="E23" s="85"/>
      <c r="F23" s="85"/>
      <c r="G23" s="85"/>
      <c r="H23" s="85"/>
      <c r="I23" s="88"/>
      <c r="J23" s="87">
        <f t="shared" si="0"/>
        <v>0</v>
      </c>
    </row>
    <row r="24" spans="1:10" ht="15">
      <c r="C24" s="90"/>
      <c r="D24" s="85"/>
      <c r="E24" s="85"/>
      <c r="F24" s="85"/>
      <c r="G24" s="85"/>
      <c r="H24" s="85"/>
      <c r="I24" s="91"/>
      <c r="J24" s="104">
        <f>I21+I22+I23+I24</f>
        <v>2</v>
      </c>
    </row>
    <row r="25" spans="1:10" ht="15">
      <c r="C25" s="90"/>
      <c r="D25" s="92">
        <v>2</v>
      </c>
      <c r="E25" s="93" t="s">
        <v>78</v>
      </c>
      <c r="F25" s="92"/>
      <c r="G25" s="93">
        <v>2</v>
      </c>
      <c r="H25" s="92">
        <v>1</v>
      </c>
      <c r="I25" s="94">
        <v>2</v>
      </c>
      <c r="J25" s="89">
        <f>H25*I25</f>
        <v>2</v>
      </c>
    </row>
    <row r="26" spans="1:10" ht="15">
      <c r="C26" s="90"/>
      <c r="D26" s="93"/>
      <c r="E26" s="93"/>
      <c r="F26" s="93"/>
      <c r="G26" s="93"/>
      <c r="H26" s="93"/>
      <c r="I26" s="95"/>
      <c r="J26" s="89">
        <f t="shared" ref="J26:J27" si="1">H26*I26</f>
        <v>0</v>
      </c>
    </row>
    <row r="27" spans="1:10" ht="15">
      <c r="C27" s="90"/>
      <c r="D27" s="93"/>
      <c r="E27" s="93"/>
      <c r="F27" s="93"/>
      <c r="G27" s="93"/>
      <c r="H27" s="93"/>
      <c r="I27" s="95"/>
      <c r="J27" s="89">
        <f t="shared" si="1"/>
        <v>0</v>
      </c>
    </row>
    <row r="28" spans="1:10" ht="15">
      <c r="C28" s="90"/>
      <c r="D28" s="93"/>
      <c r="E28" s="93"/>
      <c r="F28" s="93"/>
      <c r="G28" s="93"/>
      <c r="H28" s="93"/>
      <c r="I28" s="95"/>
      <c r="J28" s="96">
        <f>I25+I26+I27+I28</f>
        <v>2</v>
      </c>
    </row>
    <row r="29" spans="1:10" ht="15">
      <c r="C29" s="90"/>
      <c r="D29" s="97">
        <v>3</v>
      </c>
      <c r="E29" s="98" t="s">
        <v>62</v>
      </c>
      <c r="F29" s="97"/>
      <c r="G29" s="98">
        <v>2</v>
      </c>
      <c r="H29" s="97">
        <v>1</v>
      </c>
      <c r="I29" s="99">
        <v>2</v>
      </c>
      <c r="J29" s="89">
        <f>H29*I29</f>
        <v>2</v>
      </c>
    </row>
    <row r="30" spans="1:10" ht="15">
      <c r="C30" s="90"/>
      <c r="D30" s="98"/>
      <c r="E30" s="98"/>
      <c r="F30" s="98"/>
      <c r="G30" s="98"/>
      <c r="H30" s="98"/>
      <c r="I30" s="100"/>
      <c r="J30" s="89">
        <f t="shared" ref="J30:J31" si="2">H30*I30</f>
        <v>0</v>
      </c>
    </row>
    <row r="31" spans="1:10" ht="15">
      <c r="C31" s="90"/>
      <c r="D31" s="98"/>
      <c r="E31" s="98"/>
      <c r="F31" s="98"/>
      <c r="G31" s="98"/>
      <c r="H31" s="98"/>
      <c r="I31" s="100"/>
      <c r="J31" s="89">
        <f t="shared" si="2"/>
        <v>0</v>
      </c>
    </row>
    <row r="32" spans="1:10" ht="15">
      <c r="C32" s="90"/>
      <c r="D32" s="97"/>
      <c r="E32" s="97"/>
      <c r="F32" s="98"/>
      <c r="G32" s="98"/>
      <c r="H32" s="98"/>
      <c r="I32" s="100"/>
      <c r="J32" s="101">
        <f>I29+I30+I31+I32</f>
        <v>2</v>
      </c>
    </row>
    <row r="33" spans="3:10" ht="15">
      <c r="C33" s="102"/>
      <c r="D33" s="90"/>
      <c r="E33" s="90"/>
      <c r="F33" s="90"/>
      <c r="G33" s="90"/>
      <c r="H33" s="90"/>
      <c r="I33" s="103"/>
      <c r="J33" s="78">
        <f>J24+J28+J32</f>
        <v>6</v>
      </c>
    </row>
    <row r="37" spans="3:10">
      <c r="C37" s="79" t="s">
        <v>0</v>
      </c>
      <c r="D37" s="80" t="s">
        <v>11</v>
      </c>
      <c r="E37" s="79" t="s">
        <v>12</v>
      </c>
      <c r="F37" s="79" t="s">
        <v>13</v>
      </c>
      <c r="G37" s="79" t="s">
        <v>14</v>
      </c>
      <c r="H37" s="79" t="s">
        <v>15</v>
      </c>
      <c r="I37" s="81" t="s">
        <v>79</v>
      </c>
      <c r="J37" s="82" t="s">
        <v>4</v>
      </c>
    </row>
    <row r="38" spans="3:10">
      <c r="C38" s="83" t="s">
        <v>80</v>
      </c>
      <c r="D38" s="84">
        <v>1</v>
      </c>
      <c r="E38" s="85" t="s">
        <v>1</v>
      </c>
      <c r="F38" s="84"/>
      <c r="G38" s="85"/>
      <c r="H38" s="84">
        <v>1</v>
      </c>
      <c r="I38" s="111"/>
      <c r="J38" s="87"/>
    </row>
    <row r="39" spans="3:10">
      <c r="C39" s="87" t="s">
        <v>81</v>
      </c>
      <c r="D39" s="85"/>
      <c r="E39" s="85"/>
      <c r="F39" s="85"/>
      <c r="G39" s="85"/>
      <c r="H39" s="85"/>
      <c r="I39" s="112"/>
      <c r="J39" s="89"/>
    </row>
    <row r="40" spans="3:10">
      <c r="C40" s="90" t="s">
        <v>95</v>
      </c>
      <c r="D40" s="85"/>
      <c r="E40" s="85"/>
      <c r="F40" s="85"/>
      <c r="G40" s="85"/>
      <c r="H40" s="85"/>
      <c r="I40" s="112"/>
      <c r="J40" s="89"/>
    </row>
    <row r="41" spans="3:10">
      <c r="C41" s="90"/>
      <c r="D41" s="85"/>
      <c r="E41" s="85"/>
      <c r="F41" s="85"/>
      <c r="G41" s="85"/>
      <c r="H41" s="85"/>
      <c r="I41" s="112"/>
      <c r="J41" s="89"/>
    </row>
    <row r="42" spans="3:10">
      <c r="C42" s="90"/>
      <c r="D42" s="85"/>
      <c r="E42" s="85"/>
      <c r="F42" s="85"/>
      <c r="G42" s="85"/>
      <c r="H42" s="85"/>
      <c r="I42" s="112"/>
      <c r="J42" s="89"/>
    </row>
    <row r="43" spans="3:10">
      <c r="C43" s="90"/>
      <c r="D43" s="85"/>
      <c r="E43" s="85"/>
      <c r="F43" s="85"/>
      <c r="G43" s="85"/>
      <c r="H43" s="85"/>
      <c r="I43" s="112"/>
      <c r="J43" s="89"/>
    </row>
    <row r="44" spans="3:10">
      <c r="C44" s="90"/>
      <c r="D44" s="85"/>
      <c r="E44" s="85"/>
      <c r="F44" s="85"/>
      <c r="G44" s="85"/>
      <c r="H44" s="85"/>
      <c r="I44" s="112"/>
      <c r="J44" s="89"/>
    </row>
    <row r="45" spans="3:10">
      <c r="C45" s="90"/>
      <c r="D45" s="85"/>
      <c r="E45" s="85"/>
      <c r="F45" s="85"/>
      <c r="G45" s="85"/>
      <c r="H45" s="85"/>
      <c r="I45" s="112"/>
      <c r="J45" s="89"/>
    </row>
    <row r="46" spans="3:10">
      <c r="C46" s="90"/>
      <c r="D46" s="85"/>
      <c r="E46" s="85"/>
      <c r="F46" s="85"/>
      <c r="G46" s="85"/>
      <c r="H46" s="85"/>
      <c r="I46" s="112"/>
      <c r="J46" s="89"/>
    </row>
    <row r="47" spans="3:10">
      <c r="C47" s="90"/>
      <c r="D47" s="85"/>
      <c r="E47" s="85"/>
      <c r="F47" s="85"/>
      <c r="G47" s="85"/>
      <c r="H47" s="85"/>
      <c r="I47" s="112"/>
      <c r="J47" s="89"/>
    </row>
    <row r="48" spans="3:10">
      <c r="C48" s="90"/>
      <c r="D48" s="85"/>
      <c r="E48" s="85"/>
      <c r="F48" s="85"/>
      <c r="G48" s="85"/>
      <c r="H48" s="85"/>
      <c r="I48" s="112"/>
      <c r="J48" s="89"/>
    </row>
    <row r="49" spans="3:10" ht="15">
      <c r="C49" s="90"/>
      <c r="D49" s="85"/>
      <c r="E49" s="85"/>
      <c r="F49" s="85"/>
      <c r="G49" s="85"/>
      <c r="H49" s="85"/>
      <c r="I49" s="104"/>
      <c r="J49" s="91">
        <f>I38+I39+I40+I41+I42+I43+I44+I45+I46+I47+I48+I49</f>
        <v>0</v>
      </c>
    </row>
    <row r="50" spans="3:10">
      <c r="C50" s="90"/>
      <c r="D50" s="92">
        <v>2</v>
      </c>
      <c r="E50" s="93" t="s">
        <v>78</v>
      </c>
      <c r="F50" s="92"/>
      <c r="G50" s="93">
        <v>2</v>
      </c>
      <c r="H50" s="92"/>
      <c r="I50" s="113"/>
      <c r="J50" s="89"/>
    </row>
    <row r="51" spans="3:10">
      <c r="C51" s="102"/>
      <c r="D51" s="92"/>
      <c r="E51" s="93"/>
      <c r="F51" s="92"/>
      <c r="G51" s="93"/>
      <c r="H51" s="92"/>
      <c r="I51" s="113"/>
      <c r="J51" s="89"/>
    </row>
    <row r="52" spans="3:10">
      <c r="D52" s="92"/>
      <c r="E52" s="93"/>
      <c r="F52" s="92"/>
      <c r="G52" s="93"/>
      <c r="H52" s="92"/>
      <c r="I52" s="113"/>
      <c r="J52" s="89"/>
    </row>
    <row r="53" spans="3:10">
      <c r="D53" s="92"/>
      <c r="E53" s="93"/>
      <c r="F53" s="92"/>
      <c r="G53" s="93"/>
      <c r="H53" s="92"/>
      <c r="I53" s="113"/>
      <c r="J53" s="89"/>
    </row>
    <row r="54" spans="3:10">
      <c r="D54" s="92"/>
      <c r="E54" s="93"/>
      <c r="F54" s="92"/>
      <c r="G54" s="93"/>
      <c r="H54" s="92"/>
      <c r="I54" s="113"/>
      <c r="J54" s="89"/>
    </row>
    <row r="55" spans="3:10">
      <c r="D55" s="92"/>
      <c r="E55" s="93"/>
      <c r="F55" s="92"/>
      <c r="G55" s="93"/>
      <c r="H55" s="92"/>
      <c r="I55" s="113"/>
      <c r="J55" s="89"/>
    </row>
    <row r="56" spans="3:10">
      <c r="D56" s="92"/>
      <c r="E56" s="93"/>
      <c r="F56" s="92"/>
      <c r="G56" s="93"/>
      <c r="H56" s="92"/>
      <c r="I56" s="113"/>
      <c r="J56" s="89"/>
    </row>
    <row r="57" spans="3:10">
      <c r="D57" s="92"/>
      <c r="E57" s="93"/>
      <c r="F57" s="92"/>
      <c r="G57" s="93"/>
      <c r="H57" s="92"/>
      <c r="I57" s="113"/>
      <c r="J57" s="89"/>
    </row>
    <row r="58" spans="3:10">
      <c r="D58" s="92"/>
      <c r="E58" s="93"/>
      <c r="F58" s="92"/>
      <c r="G58" s="93"/>
      <c r="H58" s="92"/>
      <c r="I58" s="113"/>
      <c r="J58" s="89"/>
    </row>
    <row r="59" spans="3:10">
      <c r="D59" s="92"/>
      <c r="E59" s="93"/>
      <c r="F59" s="92"/>
      <c r="G59" s="93"/>
      <c r="H59" s="92"/>
      <c r="I59" s="113"/>
      <c r="J59" s="89"/>
    </row>
    <row r="60" spans="3:10">
      <c r="D60" s="92"/>
      <c r="E60" s="93"/>
      <c r="F60" s="92"/>
      <c r="G60" s="93"/>
      <c r="H60" s="92"/>
      <c r="I60" s="113"/>
      <c r="J60" s="89"/>
    </row>
    <row r="61" spans="3:10">
      <c r="D61" s="93"/>
      <c r="E61" s="93"/>
      <c r="F61" s="93"/>
      <c r="G61" s="93"/>
      <c r="H61" s="93"/>
      <c r="I61" s="114"/>
      <c r="J61" s="87"/>
    </row>
    <row r="62" spans="3:10">
      <c r="D62" s="93"/>
      <c r="E62" s="93"/>
      <c r="F62" s="93"/>
      <c r="G62" s="93"/>
      <c r="H62" s="93"/>
      <c r="I62" s="114"/>
      <c r="J62" s="87"/>
    </row>
    <row r="63" spans="3:10" ht="15">
      <c r="D63" s="93"/>
      <c r="E63" s="93"/>
      <c r="F63" s="93"/>
      <c r="G63" s="93"/>
      <c r="H63" s="93"/>
      <c r="I63" s="114"/>
      <c r="J63" s="109">
        <f>I50+I51+I52+I53+I54+I55+I56+I57+I58+I59+I60+I61+I62+I63</f>
        <v>0</v>
      </c>
    </row>
    <row r="64" spans="3:10">
      <c r="D64" s="97">
        <v>3</v>
      </c>
      <c r="E64" s="98" t="s">
        <v>62</v>
      </c>
      <c r="F64" s="97"/>
      <c r="G64" s="98">
        <v>2</v>
      </c>
      <c r="H64" s="97">
        <v>1</v>
      </c>
      <c r="I64" s="108"/>
      <c r="J64" s="89"/>
    </row>
    <row r="65" spans="4:10">
      <c r="D65" s="97"/>
      <c r="E65" s="98"/>
      <c r="F65" s="97"/>
      <c r="G65" s="98"/>
      <c r="H65" s="97"/>
      <c r="I65" s="108"/>
      <c r="J65" s="89"/>
    </row>
    <row r="66" spans="4:10">
      <c r="D66" s="97"/>
      <c r="E66" s="98"/>
      <c r="F66" s="97"/>
      <c r="G66" s="98"/>
      <c r="H66" s="97"/>
      <c r="I66" s="108"/>
      <c r="J66" s="89"/>
    </row>
    <row r="67" spans="4:10">
      <c r="D67" s="97"/>
      <c r="E67" s="98"/>
      <c r="F67" s="97"/>
      <c r="G67" s="98"/>
      <c r="H67" s="97"/>
      <c r="I67" s="108"/>
      <c r="J67" s="89"/>
    </row>
    <row r="68" spans="4:10">
      <c r="D68" s="97"/>
      <c r="E68" s="98"/>
      <c r="F68" s="97"/>
      <c r="G68" s="98"/>
      <c r="H68" s="97"/>
      <c r="I68" s="108"/>
      <c r="J68" s="89"/>
    </row>
    <row r="69" spans="4:10">
      <c r="D69" s="97"/>
      <c r="E69" s="98"/>
      <c r="F69" s="97"/>
      <c r="G69" s="98"/>
      <c r="H69" s="97"/>
      <c r="I69" s="108"/>
      <c r="J69" s="89"/>
    </row>
    <row r="70" spans="4:10">
      <c r="D70" s="97"/>
      <c r="E70" s="98"/>
      <c r="F70" s="97"/>
      <c r="G70" s="98"/>
      <c r="H70" s="97"/>
      <c r="I70" s="108"/>
      <c r="J70" s="89"/>
    </row>
    <row r="71" spans="4:10">
      <c r="D71" s="97"/>
      <c r="E71" s="98"/>
      <c r="F71" s="97"/>
      <c r="G71" s="98"/>
      <c r="H71" s="97"/>
      <c r="I71" s="108"/>
      <c r="J71" s="89"/>
    </row>
    <row r="72" spans="4:10">
      <c r="D72" s="97"/>
      <c r="E72" s="98"/>
      <c r="F72" s="97"/>
      <c r="G72" s="98"/>
      <c r="H72" s="97"/>
      <c r="I72" s="108"/>
      <c r="J72" s="89"/>
    </row>
    <row r="73" spans="4:10">
      <c r="D73" s="97"/>
      <c r="E73" s="98"/>
      <c r="F73" s="97"/>
      <c r="G73" s="98"/>
      <c r="H73" s="97"/>
      <c r="I73" s="108"/>
      <c r="J73" s="89"/>
    </row>
    <row r="74" spans="4:10">
      <c r="D74" s="97"/>
      <c r="E74" s="98"/>
      <c r="F74" s="97"/>
      <c r="G74" s="98"/>
      <c r="H74" s="97"/>
      <c r="I74" s="108"/>
      <c r="J74" s="89"/>
    </row>
    <row r="75" spans="4:10">
      <c r="D75" s="98"/>
      <c r="E75" s="98"/>
      <c r="F75" s="98"/>
      <c r="G75" s="98"/>
      <c r="H75" s="98"/>
      <c r="I75" s="101"/>
      <c r="J75" s="87"/>
    </row>
    <row r="76" spans="4:10">
      <c r="D76" s="98"/>
      <c r="E76" s="98"/>
      <c r="F76" s="98"/>
      <c r="G76" s="98"/>
      <c r="H76" s="98"/>
      <c r="I76" s="101"/>
      <c r="J76" s="119">
        <f>I64+I65+I66+I67+I68+I69+I70+I71+I72+I73+I74+I75+I76</f>
        <v>0</v>
      </c>
    </row>
    <row r="77" spans="4:10">
      <c r="D77" s="115">
        <v>4</v>
      </c>
      <c r="E77" s="115" t="s">
        <v>89</v>
      </c>
      <c r="F77" s="115"/>
      <c r="G77" s="115"/>
      <c r="H77" s="115"/>
      <c r="I77" s="116"/>
      <c r="J77" s="115"/>
    </row>
    <row r="78" spans="4:10">
      <c r="D78" s="115"/>
      <c r="E78" s="115"/>
      <c r="F78" s="115"/>
      <c r="G78" s="115"/>
      <c r="H78" s="115"/>
      <c r="I78" s="116"/>
      <c r="J78" s="115"/>
    </row>
    <row r="79" spans="4:10">
      <c r="D79" s="115"/>
      <c r="E79" s="115"/>
      <c r="F79" s="115"/>
      <c r="G79" s="115"/>
      <c r="H79" s="115"/>
      <c r="I79" s="116"/>
      <c r="J79" s="115"/>
    </row>
    <row r="80" spans="4:10">
      <c r="D80" s="115"/>
      <c r="E80" s="115"/>
      <c r="F80" s="115"/>
      <c r="G80" s="115"/>
      <c r="H80" s="115"/>
      <c r="I80" s="116"/>
      <c r="J80" s="115"/>
    </row>
    <row r="81" spans="1:10">
      <c r="D81" s="115"/>
      <c r="E81" s="115"/>
      <c r="F81" s="115"/>
      <c r="G81" s="115"/>
      <c r="H81" s="115"/>
      <c r="I81" s="116"/>
      <c r="J81" s="115"/>
    </row>
    <row r="82" spans="1:10">
      <c r="D82" s="115"/>
      <c r="E82" s="115"/>
      <c r="F82" s="115"/>
      <c r="G82" s="115"/>
      <c r="H82" s="115"/>
      <c r="I82" s="116"/>
      <c r="J82" s="115"/>
    </row>
    <row r="83" spans="1:10">
      <c r="D83" s="115"/>
      <c r="E83" s="115"/>
      <c r="F83" s="115"/>
      <c r="G83" s="115"/>
      <c r="H83" s="115"/>
      <c r="I83" s="116"/>
      <c r="J83" s="115"/>
    </row>
    <row r="84" spans="1:10">
      <c r="D84" s="115"/>
      <c r="E84" s="115"/>
      <c r="F84" s="115"/>
      <c r="G84" s="115"/>
      <c r="H84" s="115"/>
      <c r="I84" s="116"/>
      <c r="J84" s="115"/>
    </row>
    <row r="85" spans="1:10">
      <c r="D85" s="115"/>
      <c r="E85" s="115"/>
      <c r="F85" s="115"/>
      <c r="G85" s="115"/>
      <c r="H85" s="115"/>
      <c r="I85" s="116"/>
      <c r="J85" s="115"/>
    </row>
    <row r="86" spans="1:10">
      <c r="D86" s="115"/>
      <c r="E86" s="115"/>
      <c r="F86" s="115"/>
      <c r="G86" s="115"/>
      <c r="H86" s="115"/>
      <c r="I86" s="116"/>
      <c r="J86" s="115"/>
    </row>
    <row r="87" spans="1:10" ht="15">
      <c r="D87" s="117"/>
      <c r="E87" s="117"/>
      <c r="F87" s="115"/>
      <c r="G87" s="115"/>
      <c r="H87" s="115"/>
      <c r="I87" s="116"/>
      <c r="J87" s="118">
        <f>I77+I78+I79+I80+I81+I82+I83+I84+I85+I86+I87</f>
        <v>0</v>
      </c>
    </row>
    <row r="88" spans="1:10" ht="15">
      <c r="D88" s="90"/>
      <c r="E88" s="90"/>
      <c r="F88" s="90"/>
      <c r="G88" s="90"/>
      <c r="H88" s="90"/>
      <c r="I88" s="103"/>
      <c r="J88" s="110">
        <f>J49+J63+J87</f>
        <v>0</v>
      </c>
    </row>
    <row r="92" spans="1:10">
      <c r="A92" s="76" t="s">
        <v>125</v>
      </c>
      <c r="C92" s="79" t="s">
        <v>0</v>
      </c>
      <c r="D92" s="281" t="s">
        <v>175</v>
      </c>
      <c r="E92" s="79" t="s">
        <v>12</v>
      </c>
      <c r="F92" s="79" t="s">
        <v>13</v>
      </c>
      <c r="G92" s="79" t="s">
        <v>14</v>
      </c>
      <c r="H92" s="79" t="s">
        <v>15</v>
      </c>
      <c r="I92" s="81" t="s">
        <v>79</v>
      </c>
      <c r="J92"/>
    </row>
    <row r="93" spans="1:10" ht="15">
      <c r="C93" s="83" t="s">
        <v>80</v>
      </c>
      <c r="D93" s="84"/>
      <c r="E93" s="85" t="s">
        <v>262</v>
      </c>
      <c r="F93" s="84"/>
      <c r="G93" s="85"/>
      <c r="H93" s="84"/>
      <c r="I93" s="86"/>
      <c r="J93"/>
    </row>
    <row r="94" spans="1:10" ht="15">
      <c r="C94" s="87" t="s">
        <v>81</v>
      </c>
      <c r="D94" s="85"/>
      <c r="E94" s="85"/>
      <c r="F94" s="85"/>
      <c r="G94" s="85"/>
      <c r="H94" s="85"/>
      <c r="I94" s="88"/>
      <c r="J94"/>
    </row>
    <row r="95" spans="1:10" ht="15">
      <c r="C95" s="90"/>
      <c r="D95" s="85"/>
      <c r="E95" s="85"/>
      <c r="F95" s="85"/>
      <c r="G95" s="85"/>
      <c r="H95" s="85"/>
      <c r="I95" s="88"/>
      <c r="J95"/>
    </row>
    <row r="96" spans="1:10" ht="15">
      <c r="C96" s="90"/>
      <c r="D96" s="85"/>
      <c r="E96" s="85"/>
      <c r="F96" s="85"/>
      <c r="G96" s="85"/>
      <c r="H96" s="85"/>
      <c r="I96" s="88"/>
      <c r="J96"/>
    </row>
    <row r="97" spans="3:10" ht="15">
      <c r="C97" s="90"/>
      <c r="D97" s="85"/>
      <c r="E97" s="85"/>
      <c r="F97" s="85"/>
      <c r="G97" s="85"/>
      <c r="H97" s="85"/>
      <c r="I97" s="88"/>
      <c r="J97"/>
    </row>
    <row r="98" spans="3:10" ht="15">
      <c r="C98" s="90"/>
      <c r="D98" s="85"/>
      <c r="E98" s="85"/>
      <c r="F98" s="85"/>
      <c r="G98" s="85"/>
      <c r="H98" s="85"/>
      <c r="I98" s="88"/>
      <c r="J98"/>
    </row>
    <row r="99" spans="3:10" ht="15">
      <c r="C99" s="90"/>
      <c r="D99" s="335" t="s">
        <v>178</v>
      </c>
      <c r="E99" s="335"/>
      <c r="F99" s="335"/>
      <c r="G99" s="335"/>
      <c r="H99" s="335"/>
      <c r="I99" s="336"/>
      <c r="J99"/>
    </row>
    <row r="100" spans="3:10" ht="15">
      <c r="C100" s="90"/>
      <c r="D100" s="92"/>
      <c r="E100" s="93"/>
      <c r="F100" s="92"/>
      <c r="G100" s="93"/>
      <c r="H100" s="92"/>
      <c r="I100" s="94"/>
      <c r="J100"/>
    </row>
    <row r="101" spans="3:10" ht="15">
      <c r="C101" s="90"/>
      <c r="D101" s="93"/>
      <c r="E101" s="93"/>
      <c r="F101" s="93"/>
      <c r="G101" s="93"/>
      <c r="H101" s="93"/>
      <c r="I101" s="95"/>
      <c r="J101"/>
    </row>
    <row r="102" spans="3:10" ht="15">
      <c r="C102" s="90"/>
      <c r="D102" s="93"/>
      <c r="E102" s="93"/>
      <c r="F102" s="93"/>
      <c r="G102" s="93"/>
      <c r="H102" s="93"/>
      <c r="I102" s="95"/>
      <c r="J102"/>
    </row>
    <row r="103" spans="3:10" ht="15">
      <c r="C103" s="90"/>
      <c r="D103" s="93"/>
      <c r="E103" s="93"/>
      <c r="F103" s="93"/>
      <c r="G103" s="93"/>
      <c r="H103" s="93"/>
      <c r="I103" s="95"/>
      <c r="J103"/>
    </row>
    <row r="104" spans="3:10" ht="15">
      <c r="C104" s="90"/>
      <c r="D104" s="93"/>
      <c r="E104" s="93"/>
      <c r="F104" s="93"/>
      <c r="G104" s="93"/>
      <c r="H104" s="93"/>
      <c r="I104" s="95"/>
      <c r="J104"/>
    </row>
    <row r="105" spans="3:10" ht="15">
      <c r="C105" s="90"/>
      <c r="D105" s="93"/>
      <c r="E105" s="93"/>
      <c r="F105" s="93"/>
      <c r="G105" s="93"/>
      <c r="H105" s="93"/>
      <c r="I105" s="95"/>
      <c r="J105"/>
    </row>
    <row r="106" spans="3:10" ht="15">
      <c r="C106" s="90"/>
      <c r="D106" s="335" t="s">
        <v>178</v>
      </c>
      <c r="E106" s="335"/>
      <c r="F106" s="335"/>
      <c r="G106" s="335"/>
      <c r="H106" s="335"/>
      <c r="I106" s="337"/>
      <c r="J106"/>
    </row>
    <row r="107" spans="3:10" ht="15">
      <c r="C107" s="102"/>
      <c r="D107" s="97"/>
      <c r="E107" s="98"/>
      <c r="F107" s="97"/>
      <c r="G107" s="98"/>
      <c r="H107" s="97"/>
      <c r="I107" s="99"/>
      <c r="J107"/>
    </row>
    <row r="108" spans="3:10" ht="15">
      <c r="D108" s="98"/>
      <c r="E108" s="98"/>
      <c r="F108" s="98"/>
      <c r="G108" s="98"/>
      <c r="H108" s="98"/>
      <c r="I108" s="100"/>
      <c r="J108"/>
    </row>
    <row r="109" spans="3:10" ht="15">
      <c r="D109" s="98"/>
      <c r="E109" s="98"/>
      <c r="F109" s="98"/>
      <c r="G109" s="98"/>
      <c r="H109" s="98"/>
      <c r="I109" s="100"/>
      <c r="J109"/>
    </row>
    <row r="110" spans="3:10" ht="15">
      <c r="D110" s="98"/>
      <c r="E110" s="98"/>
      <c r="F110" s="98"/>
      <c r="G110" s="98"/>
      <c r="H110" s="98"/>
      <c r="I110" s="100"/>
      <c r="J110"/>
    </row>
    <row r="111" spans="3:10" ht="15">
      <c r="D111" s="98"/>
      <c r="E111" s="98"/>
      <c r="F111" s="98"/>
      <c r="G111" s="98"/>
      <c r="H111" s="98"/>
      <c r="I111" s="100"/>
    </row>
    <row r="112" spans="3:10" ht="15">
      <c r="D112" s="335" t="s">
        <v>178</v>
      </c>
      <c r="E112" s="335"/>
      <c r="F112" s="335"/>
      <c r="G112" s="335"/>
      <c r="H112" s="335"/>
      <c r="I112" s="336"/>
    </row>
    <row r="113" spans="4:10" ht="15">
      <c r="D113" s="97"/>
      <c r="E113" s="98" t="s">
        <v>263</v>
      </c>
      <c r="F113" s="97"/>
      <c r="G113" s="98"/>
      <c r="H113" s="97"/>
      <c r="I113" s="99"/>
    </row>
    <row r="114" spans="4:10" ht="15">
      <c r="D114" s="98"/>
      <c r="E114" s="98"/>
      <c r="F114" s="98"/>
      <c r="G114" s="98"/>
      <c r="H114" s="98"/>
      <c r="I114" s="100"/>
    </row>
    <row r="115" spans="4:10" ht="15" customHeight="1">
      <c r="D115" s="98"/>
      <c r="E115" s="98"/>
      <c r="F115" s="98"/>
      <c r="G115" s="98"/>
      <c r="H115" s="98"/>
      <c r="I115" s="339"/>
    </row>
    <row r="116" spans="4:10" ht="15">
      <c r="D116" s="98"/>
      <c r="E116" s="98"/>
      <c r="F116" s="98"/>
      <c r="G116" s="98"/>
      <c r="H116" s="98"/>
      <c r="I116" s="339"/>
    </row>
    <row r="117" spans="4:10" ht="15">
      <c r="D117" s="98"/>
      <c r="E117" s="98"/>
      <c r="F117" s="98"/>
      <c r="G117" s="98"/>
      <c r="H117" s="98"/>
      <c r="I117" s="339"/>
    </row>
    <row r="118" spans="4:10" ht="15">
      <c r="D118" s="335" t="s">
        <v>178</v>
      </c>
      <c r="E118" s="335"/>
      <c r="F118" s="335"/>
      <c r="G118" s="335"/>
      <c r="H118" s="338"/>
      <c r="I118" s="340"/>
      <c r="J118" s="341">
        <f>I99+I106+I112+I118</f>
        <v>0</v>
      </c>
    </row>
  </sheetData>
  <hyperlinks>
    <hyperlink ref="D4" r:id="rId1"/>
    <hyperlink ref="D20" r:id="rId2"/>
    <hyperlink ref="D37" r:id="rId3"/>
    <hyperlink ref="D92" r:id="rId4" display="SR.NO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opLeftCell="A184" workbookViewId="0">
      <selection activeCell="N192" sqref="N192"/>
    </sheetView>
  </sheetViews>
  <sheetFormatPr defaultColWidth="12.625" defaultRowHeight="15" customHeight="1"/>
  <cols>
    <col min="1" max="1" width="8" customWidth="1"/>
    <col min="2" max="2" width="10.5" customWidth="1"/>
    <col min="3" max="3" width="8" customWidth="1"/>
    <col min="4" max="4" width="14.75" customWidth="1"/>
    <col min="5" max="6" width="15.5" customWidth="1"/>
    <col min="7" max="7" width="8" customWidth="1"/>
    <col min="8" max="8" width="11.875" style="62" customWidth="1"/>
    <col min="9" max="9" width="10.125" customWidth="1"/>
    <col min="10" max="26" width="7.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5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5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5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5">
        <v>43811</v>
      </c>
      <c r="C4" s="6">
        <v>1</v>
      </c>
      <c r="D4" s="8" t="s">
        <v>1</v>
      </c>
      <c r="E4" s="8"/>
      <c r="F4" s="8"/>
      <c r="G4" s="8"/>
      <c r="H4" s="53" t="s">
        <v>5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5">
        <v>43812</v>
      </c>
      <c r="C5" s="6">
        <v>1</v>
      </c>
      <c r="D5" s="8" t="s">
        <v>1</v>
      </c>
      <c r="E5" s="8"/>
      <c r="F5" s="8"/>
      <c r="G5" s="8"/>
      <c r="H5" s="53" t="s">
        <v>5</v>
      </c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1"/>
      <c r="E6" s="1"/>
      <c r="F6" s="1"/>
      <c r="G6" s="1"/>
      <c r="H6" s="5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5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1"/>
      <c r="E8" s="1"/>
      <c r="F8" s="1"/>
      <c r="G8" s="1"/>
      <c r="H8" s="5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0" t="s">
        <v>0</v>
      </c>
      <c r="C9" s="11" t="s">
        <v>11</v>
      </c>
      <c r="D9" s="10" t="s">
        <v>12</v>
      </c>
      <c r="E9" s="10" t="s">
        <v>13</v>
      </c>
      <c r="F9" s="10" t="s">
        <v>14</v>
      </c>
      <c r="G9" s="10" t="s">
        <v>15</v>
      </c>
      <c r="H9" s="54" t="s">
        <v>16</v>
      </c>
      <c r="I9" s="12" t="s">
        <v>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5">
        <v>43813</v>
      </c>
      <c r="C10" s="6">
        <v>1</v>
      </c>
      <c r="D10" s="8" t="s">
        <v>1</v>
      </c>
      <c r="E10" s="8" t="s">
        <v>17</v>
      </c>
      <c r="F10" s="8">
        <v>1</v>
      </c>
      <c r="G10" s="8">
        <v>1</v>
      </c>
      <c r="H10" s="53">
        <v>34.83</v>
      </c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6"/>
      <c r="D11" s="8"/>
      <c r="E11" s="8"/>
      <c r="F11" s="8"/>
      <c r="G11" s="8"/>
      <c r="H11" s="53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6"/>
      <c r="D12" s="8"/>
      <c r="E12" s="8"/>
      <c r="F12" s="8"/>
      <c r="G12" s="8"/>
      <c r="H12" s="53"/>
      <c r="I12" s="13">
        <f>SUM(H10:H12)</f>
        <v>34.83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4"/>
      <c r="D13" s="8"/>
      <c r="E13" s="15"/>
      <c r="F13" s="15"/>
      <c r="G13" s="15"/>
      <c r="H13" s="55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52"/>
      <c r="I14" s="17">
        <f>I12</f>
        <v>34.83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5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0" t="s">
        <v>0</v>
      </c>
      <c r="C16" s="11" t="s">
        <v>11</v>
      </c>
      <c r="D16" s="10" t="s">
        <v>12</v>
      </c>
      <c r="E16" s="10" t="s">
        <v>13</v>
      </c>
      <c r="F16" s="10" t="s">
        <v>14</v>
      </c>
      <c r="G16" s="10" t="s">
        <v>15</v>
      </c>
      <c r="H16" s="54" t="s">
        <v>16</v>
      </c>
      <c r="I16" s="12" t="s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5">
        <v>43815</v>
      </c>
      <c r="C17" s="6">
        <v>1</v>
      </c>
      <c r="D17" s="8" t="s">
        <v>1</v>
      </c>
      <c r="E17" s="8" t="s">
        <v>17</v>
      </c>
      <c r="F17" s="8">
        <v>2</v>
      </c>
      <c r="G17" s="8">
        <v>1</v>
      </c>
      <c r="H17" s="53">
        <v>51.33</v>
      </c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6"/>
      <c r="D18" s="8"/>
      <c r="E18" s="8" t="s">
        <v>17</v>
      </c>
      <c r="F18" s="8">
        <v>3</v>
      </c>
      <c r="G18" s="8">
        <v>1</v>
      </c>
      <c r="H18" s="53">
        <v>31.44</v>
      </c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6"/>
      <c r="D19" s="8"/>
      <c r="E19" s="8" t="s">
        <v>17</v>
      </c>
      <c r="F19" s="8">
        <v>4</v>
      </c>
      <c r="G19" s="8">
        <v>2</v>
      </c>
      <c r="H19" s="53">
        <v>105.78</v>
      </c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6"/>
      <c r="D20" s="8"/>
      <c r="E20" s="8" t="s">
        <v>17</v>
      </c>
      <c r="F20" s="8">
        <v>5</v>
      </c>
      <c r="G20" s="8">
        <v>2</v>
      </c>
      <c r="H20" s="53">
        <v>27.35</v>
      </c>
      <c r="I20" s="13">
        <f>SUM(H17:H20)</f>
        <v>215.9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6"/>
      <c r="D21" s="8"/>
      <c r="E21" s="8"/>
      <c r="F21" s="8"/>
      <c r="G21" s="8"/>
      <c r="H21" s="55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52"/>
      <c r="I22" s="17">
        <f>I20</f>
        <v>215.9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5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0" t="s">
        <v>0</v>
      </c>
      <c r="C24" s="11" t="s">
        <v>11</v>
      </c>
      <c r="D24" s="10" t="s">
        <v>12</v>
      </c>
      <c r="E24" s="10" t="s">
        <v>13</v>
      </c>
      <c r="F24" s="10" t="s">
        <v>14</v>
      </c>
      <c r="G24" s="10" t="s">
        <v>15</v>
      </c>
      <c r="H24" s="54" t="s">
        <v>16</v>
      </c>
      <c r="I24" s="12" t="s">
        <v>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5">
        <v>43816</v>
      </c>
      <c r="C25" s="6">
        <v>1</v>
      </c>
      <c r="D25" s="8" t="s">
        <v>1</v>
      </c>
      <c r="E25" s="8" t="s">
        <v>17</v>
      </c>
      <c r="F25" s="8">
        <v>7</v>
      </c>
      <c r="G25" s="8">
        <v>2</v>
      </c>
      <c r="H25" s="53">
        <v>74.61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6"/>
      <c r="D26" s="8" t="s">
        <v>18</v>
      </c>
      <c r="E26" s="8" t="s">
        <v>17</v>
      </c>
      <c r="F26" s="8">
        <v>6</v>
      </c>
      <c r="G26" s="8">
        <v>1</v>
      </c>
      <c r="H26" s="53">
        <v>23.44</v>
      </c>
      <c r="I26" s="13">
        <f>SUM(H25:H26)</f>
        <v>98.05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6"/>
      <c r="D27" s="8"/>
      <c r="E27" s="8"/>
      <c r="F27" s="8"/>
      <c r="G27" s="8"/>
      <c r="H27" s="55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52"/>
      <c r="I28" s="17">
        <f>I26</f>
        <v>98.05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5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0" t="s">
        <v>0</v>
      </c>
      <c r="C30" s="11" t="s">
        <v>11</v>
      </c>
      <c r="D30" s="10" t="s">
        <v>12</v>
      </c>
      <c r="E30" s="10" t="s">
        <v>13</v>
      </c>
      <c r="F30" s="10" t="s">
        <v>14</v>
      </c>
      <c r="G30" s="10" t="s">
        <v>15</v>
      </c>
      <c r="H30" s="54" t="s">
        <v>16</v>
      </c>
      <c r="I30" s="12" t="s">
        <v>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5">
        <v>43817</v>
      </c>
      <c r="C31" s="6">
        <v>1</v>
      </c>
      <c r="D31" s="8" t="s">
        <v>1</v>
      </c>
      <c r="E31" s="8">
        <v>60653</v>
      </c>
      <c r="F31" s="8">
        <v>2</v>
      </c>
      <c r="G31" s="8">
        <v>2</v>
      </c>
      <c r="H31" s="53">
        <v>14.49</v>
      </c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6"/>
      <c r="D32" s="8"/>
      <c r="E32" s="8"/>
      <c r="F32" s="8"/>
      <c r="G32" s="8"/>
      <c r="H32" s="53"/>
      <c r="I32" s="13">
        <f>SUM(H31:H32)</f>
        <v>14.49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4"/>
      <c r="D33" s="8"/>
      <c r="E33" s="15"/>
      <c r="F33" s="15"/>
      <c r="G33" s="15"/>
      <c r="H33" s="55"/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52"/>
      <c r="I34" s="17">
        <f>I32</f>
        <v>14.49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0" t="s">
        <v>0</v>
      </c>
      <c r="C36" s="11" t="s">
        <v>11</v>
      </c>
      <c r="D36" s="10" t="s">
        <v>12</v>
      </c>
      <c r="E36" s="10" t="s">
        <v>13</v>
      </c>
      <c r="F36" s="10" t="s">
        <v>14</v>
      </c>
      <c r="G36" s="10" t="s">
        <v>15</v>
      </c>
      <c r="H36" s="54" t="s">
        <v>16</v>
      </c>
      <c r="I36" s="12" t="s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5">
        <v>43818</v>
      </c>
      <c r="C37" s="6">
        <v>1</v>
      </c>
      <c r="D37" s="8" t="s">
        <v>1</v>
      </c>
      <c r="E37" s="8">
        <v>61438</v>
      </c>
      <c r="F37" s="8">
        <v>5</v>
      </c>
      <c r="G37" s="8">
        <v>1</v>
      </c>
      <c r="H37" s="53">
        <v>38.380000000000003</v>
      </c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6"/>
      <c r="D38" s="8"/>
      <c r="E38" s="8">
        <v>60624</v>
      </c>
      <c r="F38" s="8">
        <v>6</v>
      </c>
      <c r="G38" s="8">
        <v>1</v>
      </c>
      <c r="H38" s="53">
        <v>96.54</v>
      </c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6"/>
      <c r="D39" s="8"/>
      <c r="E39" s="8">
        <v>61558</v>
      </c>
      <c r="F39" s="8">
        <v>8</v>
      </c>
      <c r="G39" s="8">
        <v>1</v>
      </c>
      <c r="H39" s="53">
        <v>37.68</v>
      </c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6"/>
      <c r="D40" s="8"/>
      <c r="E40" s="8">
        <v>61372</v>
      </c>
      <c r="F40" s="8">
        <v>3</v>
      </c>
      <c r="G40" s="8">
        <v>1</v>
      </c>
      <c r="H40" s="53">
        <v>38.81</v>
      </c>
      <c r="I40" s="13">
        <f>SUM(H37:H40)</f>
        <v>211.41000000000003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6"/>
      <c r="D41" s="8"/>
      <c r="E41" s="8"/>
      <c r="F41" s="8"/>
      <c r="G41" s="8"/>
      <c r="H41" s="55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6">
        <v>2</v>
      </c>
      <c r="D42" s="8" t="s">
        <v>19</v>
      </c>
      <c r="E42" s="8" t="s">
        <v>8</v>
      </c>
      <c r="F42" s="8"/>
      <c r="G42" s="8"/>
      <c r="H42" s="53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6">
        <v>3</v>
      </c>
      <c r="D43" s="8" t="s">
        <v>3</v>
      </c>
      <c r="E43" s="8" t="s">
        <v>8</v>
      </c>
      <c r="F43" s="8"/>
      <c r="G43" s="8"/>
      <c r="H43" s="53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4"/>
      <c r="D44" s="8"/>
      <c r="E44" s="15"/>
      <c r="F44" s="15"/>
      <c r="G44" s="15"/>
      <c r="H44" s="55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52"/>
      <c r="I45" s="17">
        <f>I40</f>
        <v>211.41000000000003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5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0" t="s">
        <v>0</v>
      </c>
      <c r="C47" s="11" t="s">
        <v>11</v>
      </c>
      <c r="D47" s="10" t="s">
        <v>12</v>
      </c>
      <c r="E47" s="10" t="s">
        <v>13</v>
      </c>
      <c r="F47" s="10"/>
      <c r="G47" s="10" t="s">
        <v>15</v>
      </c>
      <c r="H47" s="54" t="s">
        <v>16</v>
      </c>
      <c r="I47" s="12" t="s">
        <v>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5">
        <v>43819</v>
      </c>
      <c r="C48" s="6">
        <v>1</v>
      </c>
      <c r="D48" s="8" t="s">
        <v>1</v>
      </c>
      <c r="E48" s="8">
        <v>61546</v>
      </c>
      <c r="F48" s="8">
        <v>7</v>
      </c>
      <c r="G48" s="8">
        <v>1</v>
      </c>
      <c r="H48" s="53">
        <v>8.24</v>
      </c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6"/>
      <c r="D49" s="8"/>
      <c r="E49" s="8">
        <v>60653</v>
      </c>
      <c r="F49" s="8">
        <v>1</v>
      </c>
      <c r="G49" s="8">
        <v>1</v>
      </c>
      <c r="H49" s="53">
        <v>68.89</v>
      </c>
      <c r="I49" s="13">
        <f>SUM(H48:H49)</f>
        <v>77.13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6"/>
      <c r="D50" s="8"/>
      <c r="E50" s="8"/>
      <c r="F50" s="8"/>
      <c r="G50" s="8"/>
      <c r="H50" s="55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6">
        <v>2</v>
      </c>
      <c r="D51" s="8" t="s">
        <v>19</v>
      </c>
      <c r="E51" s="8" t="s">
        <v>9</v>
      </c>
      <c r="F51" s="8"/>
      <c r="G51" s="8"/>
      <c r="H51" s="53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6">
        <v>3</v>
      </c>
      <c r="D52" s="8" t="s">
        <v>3</v>
      </c>
      <c r="E52" s="8" t="s">
        <v>20</v>
      </c>
      <c r="F52" s="8"/>
      <c r="G52" s="8"/>
      <c r="H52" s="53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6"/>
      <c r="D53" s="8"/>
      <c r="E53" s="8"/>
      <c r="F53" s="8"/>
      <c r="G53" s="8"/>
      <c r="H53" s="53"/>
      <c r="I53" s="1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52"/>
      <c r="I54" s="17">
        <f>I49</f>
        <v>77.13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5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0" t="s">
        <v>0</v>
      </c>
      <c r="C56" s="11" t="s">
        <v>11</v>
      </c>
      <c r="D56" s="10" t="s">
        <v>12</v>
      </c>
      <c r="E56" s="10" t="s">
        <v>13</v>
      </c>
      <c r="F56" s="10"/>
      <c r="G56" s="10" t="s">
        <v>15</v>
      </c>
      <c r="H56" s="54" t="s">
        <v>16</v>
      </c>
      <c r="I56" s="12" t="s">
        <v>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5">
        <v>43820</v>
      </c>
      <c r="C57" s="6">
        <v>1</v>
      </c>
      <c r="D57" s="8" t="s">
        <v>1</v>
      </c>
      <c r="E57" s="8">
        <v>61567</v>
      </c>
      <c r="F57" s="8">
        <v>4</v>
      </c>
      <c r="G57" s="8">
        <v>1</v>
      </c>
      <c r="H57" s="53">
        <v>27.04</v>
      </c>
      <c r="I57" s="8"/>
      <c r="J57" s="1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6"/>
      <c r="D58" s="8"/>
      <c r="E58" s="8"/>
      <c r="F58" s="8"/>
      <c r="G58" s="8"/>
      <c r="H58" s="53"/>
      <c r="I58" s="13">
        <f>SUM(H57:H58)</f>
        <v>27.04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6"/>
      <c r="D59" s="8"/>
      <c r="E59" s="8"/>
      <c r="F59" s="8"/>
      <c r="G59" s="8"/>
      <c r="H59" s="55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6">
        <v>2</v>
      </c>
      <c r="D60" s="8" t="s">
        <v>19</v>
      </c>
      <c r="E60" s="8" t="s">
        <v>22</v>
      </c>
      <c r="F60" s="8">
        <v>1</v>
      </c>
      <c r="G60" s="8">
        <v>1</v>
      </c>
      <c r="H60" s="63">
        <v>39.06</v>
      </c>
      <c r="I60" s="13">
        <f>SUM(H60)</f>
        <v>39.06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6"/>
      <c r="D61" s="8"/>
      <c r="E61" s="8"/>
      <c r="F61" s="8"/>
      <c r="G61" s="8"/>
      <c r="H61" s="53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6">
        <v>3</v>
      </c>
      <c r="D62" s="8" t="s">
        <v>3</v>
      </c>
      <c r="E62" s="8" t="s">
        <v>23</v>
      </c>
      <c r="F62" s="8">
        <v>3</v>
      </c>
      <c r="G62" s="8">
        <v>1</v>
      </c>
      <c r="H62" s="63">
        <v>55.2</v>
      </c>
      <c r="I62" s="13">
        <f>SUM(H62)</f>
        <v>55.2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4"/>
      <c r="D63" s="8"/>
      <c r="E63" s="15"/>
      <c r="F63" s="15"/>
      <c r="G63" s="15"/>
      <c r="H63" s="55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52"/>
      <c r="I64" s="17">
        <f>SUM(I62,I60,I58)</f>
        <v>121.30000000000001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5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20" t="s">
        <v>0</v>
      </c>
      <c r="C66" s="21" t="s">
        <v>11</v>
      </c>
      <c r="D66" s="20" t="s">
        <v>12</v>
      </c>
      <c r="E66" s="20" t="s">
        <v>13</v>
      </c>
      <c r="F66" s="20"/>
      <c r="G66" s="20" t="s">
        <v>15</v>
      </c>
      <c r="H66" s="56" t="s">
        <v>16</v>
      </c>
      <c r="I66" s="22" t="s">
        <v>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23" t="s">
        <v>24</v>
      </c>
      <c r="C67" s="24">
        <v>1</v>
      </c>
      <c r="D67" s="23" t="s">
        <v>1</v>
      </c>
      <c r="E67" s="23" t="s">
        <v>21</v>
      </c>
      <c r="F67" s="23">
        <v>2</v>
      </c>
      <c r="G67" s="23">
        <v>1</v>
      </c>
      <c r="H67" s="64">
        <v>34.28</v>
      </c>
      <c r="I67" s="2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9"/>
      <c r="C68" s="26"/>
      <c r="D68" s="23"/>
      <c r="E68" s="23"/>
      <c r="F68" s="23"/>
      <c r="G68" s="23"/>
      <c r="H68" s="57"/>
      <c r="I68" s="2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9"/>
      <c r="C69" s="26"/>
      <c r="D69" s="23"/>
      <c r="E69" s="23"/>
      <c r="F69" s="23"/>
      <c r="G69" s="23"/>
      <c r="H69" s="57"/>
      <c r="I69" s="25">
        <f>H67+H68+H69</f>
        <v>34.28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9"/>
      <c r="C70" s="26">
        <v>2</v>
      </c>
      <c r="D70" s="23" t="s">
        <v>19</v>
      </c>
      <c r="E70" s="23"/>
      <c r="F70" s="23"/>
      <c r="G70" s="23"/>
      <c r="H70" s="57"/>
      <c r="I70" s="2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9"/>
      <c r="C71" s="26"/>
      <c r="D71" s="23"/>
      <c r="E71" s="23" t="s">
        <v>25</v>
      </c>
      <c r="F71" s="23">
        <v>4</v>
      </c>
      <c r="G71" s="23">
        <v>1</v>
      </c>
      <c r="H71" s="64">
        <v>18.14</v>
      </c>
      <c r="I71" s="25">
        <f>H70+H71</f>
        <v>18.14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9"/>
      <c r="C72" s="28">
        <v>3</v>
      </c>
      <c r="D72" s="29"/>
      <c r="E72" s="29"/>
      <c r="F72" s="29"/>
      <c r="G72" s="29"/>
      <c r="H72" s="58"/>
      <c r="I72" s="23">
        <v>55.2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9"/>
      <c r="C73" s="26"/>
      <c r="D73" s="23"/>
      <c r="E73" s="23"/>
      <c r="F73" s="23"/>
      <c r="G73" s="23"/>
      <c r="H73" s="57"/>
      <c r="I73" s="3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9"/>
      <c r="C74" s="19"/>
      <c r="D74" s="19"/>
      <c r="E74" s="19"/>
      <c r="F74" s="19"/>
      <c r="G74" s="19"/>
      <c r="H74" s="59"/>
      <c r="I74" s="49">
        <f>I68+I71+I72</f>
        <v>73.34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5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5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thickBot="1">
      <c r="A77" s="1"/>
      <c r="B77" s="10" t="s">
        <v>0</v>
      </c>
      <c r="C77" s="11" t="s">
        <v>11</v>
      </c>
      <c r="D77" s="10" t="s">
        <v>12</v>
      </c>
      <c r="E77" s="10" t="s">
        <v>13</v>
      </c>
      <c r="F77" s="10"/>
      <c r="G77" s="10" t="s">
        <v>15</v>
      </c>
      <c r="H77" s="54" t="s">
        <v>16</v>
      </c>
      <c r="I77" s="12" t="s">
        <v>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thickBot="1">
      <c r="A78" s="1"/>
      <c r="B78" s="23" t="s">
        <v>26</v>
      </c>
      <c r="C78" s="24">
        <v>1</v>
      </c>
      <c r="D78" s="23" t="s">
        <v>1</v>
      </c>
      <c r="E78" s="23" t="s">
        <v>27</v>
      </c>
      <c r="F78" s="65" t="s">
        <v>28</v>
      </c>
      <c r="G78" s="23">
        <v>3</v>
      </c>
      <c r="H78" s="64">
        <v>223.83</v>
      </c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thickBot="1">
      <c r="A79" s="1"/>
      <c r="B79" s="19"/>
      <c r="C79" s="26"/>
      <c r="D79" s="23">
        <v>6</v>
      </c>
      <c r="E79" s="23" t="s">
        <v>29</v>
      </c>
      <c r="F79" s="66" t="s">
        <v>30</v>
      </c>
      <c r="G79" s="23">
        <v>3</v>
      </c>
      <c r="H79" s="64">
        <v>99.63</v>
      </c>
      <c r="I79" s="1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thickBot="1">
      <c r="A80" s="1"/>
      <c r="B80" s="1"/>
      <c r="C80" s="6"/>
      <c r="D80" s="67"/>
      <c r="E80" s="8"/>
      <c r="F80" s="31" t="s">
        <v>31</v>
      </c>
      <c r="G80" s="8"/>
      <c r="H80" s="53"/>
      <c r="I80" s="9">
        <f>H78+H79+H80</f>
        <v>323.46000000000004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thickBot="1">
      <c r="A81" s="1"/>
      <c r="B81" s="1"/>
      <c r="C81" s="6"/>
      <c r="D81" s="8"/>
      <c r="E81" s="8"/>
      <c r="F81" s="8"/>
      <c r="G81" s="8"/>
      <c r="H81" s="55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thickBot="1">
      <c r="A82" s="1"/>
      <c r="B82" s="1"/>
      <c r="C82" s="26">
        <v>2</v>
      </c>
      <c r="D82" s="23" t="s">
        <v>19</v>
      </c>
      <c r="E82" s="23" t="s">
        <v>27</v>
      </c>
      <c r="F82" s="23">
        <v>5</v>
      </c>
      <c r="G82" s="23">
        <v>1</v>
      </c>
      <c r="H82" s="64">
        <v>27.49</v>
      </c>
      <c r="I82" s="1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thickBot="1">
      <c r="A83" s="1"/>
      <c r="B83" s="1"/>
      <c r="C83" s="26"/>
      <c r="D83" s="23"/>
      <c r="E83" s="23" t="s">
        <v>29</v>
      </c>
      <c r="F83" s="23">
        <v>6</v>
      </c>
      <c r="G83" s="23">
        <v>1</v>
      </c>
      <c r="H83" s="64">
        <v>12.53</v>
      </c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thickBot="1">
      <c r="A84" s="1"/>
      <c r="B84" s="1"/>
      <c r="C84" s="6"/>
      <c r="D84" s="8"/>
      <c r="E84" s="8"/>
      <c r="F84" s="8"/>
      <c r="G84" s="8"/>
      <c r="H84" s="53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thickBot="1">
      <c r="A85" s="1"/>
      <c r="B85" s="1"/>
      <c r="C85" s="6"/>
      <c r="D85" s="8"/>
      <c r="E85" s="8"/>
      <c r="F85" s="8"/>
      <c r="G85" s="8"/>
      <c r="H85" s="53"/>
      <c r="I85" s="18">
        <f>H82+H83+H84+H85</f>
        <v>40.019999999999996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26">
        <v>3</v>
      </c>
      <c r="D86" s="23" t="s">
        <v>3</v>
      </c>
      <c r="E86" s="23" t="s">
        <v>27</v>
      </c>
      <c r="F86" s="23">
        <v>5</v>
      </c>
      <c r="G86" s="23">
        <v>1</v>
      </c>
      <c r="H86" s="64">
        <v>39</v>
      </c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thickBot="1">
      <c r="A87" s="1"/>
      <c r="B87" s="1"/>
      <c r="C87" s="26"/>
      <c r="D87" s="23"/>
      <c r="E87" s="23" t="s">
        <v>29</v>
      </c>
      <c r="F87" s="23">
        <v>6</v>
      </c>
      <c r="G87" s="23">
        <v>1</v>
      </c>
      <c r="H87" s="64">
        <v>18.97</v>
      </c>
      <c r="I87" s="3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thickBot="1">
      <c r="A88" s="1"/>
      <c r="B88" s="1"/>
      <c r="C88" s="14"/>
      <c r="D88" s="8"/>
      <c r="E88" s="15"/>
      <c r="F88" s="15"/>
      <c r="G88" s="15"/>
      <c r="H88" s="55"/>
      <c r="I88" s="34">
        <f>H86+H87+H88</f>
        <v>57.97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thickBot="1">
      <c r="A89" s="1"/>
      <c r="B89" s="1"/>
      <c r="C89" s="1"/>
      <c r="D89" s="1"/>
      <c r="E89" s="1"/>
      <c r="F89" s="1"/>
      <c r="G89" s="1"/>
      <c r="H89" s="52"/>
      <c r="I89" s="35">
        <f>I80+I85+I88</f>
        <v>421.45000000000005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thickBot="1">
      <c r="A90" s="1"/>
      <c r="B90" s="1"/>
      <c r="C90" s="1"/>
      <c r="D90" s="1"/>
      <c r="E90" s="1"/>
      <c r="F90" s="1"/>
      <c r="G90" s="1"/>
      <c r="H90" s="5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thickBot="1">
      <c r="A91" s="1"/>
      <c r="B91" s="10" t="s">
        <v>0</v>
      </c>
      <c r="C91" s="11" t="s">
        <v>11</v>
      </c>
      <c r="D91" s="10" t="s">
        <v>12</v>
      </c>
      <c r="E91" s="10" t="s">
        <v>13</v>
      </c>
      <c r="F91" s="68" t="s">
        <v>72</v>
      </c>
      <c r="G91" s="10" t="s">
        <v>15</v>
      </c>
      <c r="H91" s="54" t="s">
        <v>16</v>
      </c>
      <c r="I91" s="12" t="s">
        <v>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thickBot="1">
      <c r="A92" s="1"/>
      <c r="B92" s="23" t="s">
        <v>32</v>
      </c>
      <c r="C92" s="24">
        <v>4</v>
      </c>
      <c r="D92" s="23" t="s">
        <v>1</v>
      </c>
      <c r="E92" s="23" t="s">
        <v>33</v>
      </c>
      <c r="F92" s="23">
        <v>4</v>
      </c>
      <c r="G92" s="23">
        <v>1</v>
      </c>
      <c r="H92" s="69">
        <v>100.48</v>
      </c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thickBot="1">
      <c r="A93" s="1"/>
      <c r="B93" s="19"/>
      <c r="C93" s="26">
        <v>5</v>
      </c>
      <c r="D93" s="23" t="s">
        <v>1</v>
      </c>
      <c r="E93" s="23" t="s">
        <v>34</v>
      </c>
      <c r="F93" s="70" t="s">
        <v>73</v>
      </c>
      <c r="G93" s="23">
        <v>1</v>
      </c>
      <c r="H93" s="69">
        <v>45.54</v>
      </c>
      <c r="I93" s="1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thickBot="1">
      <c r="A94" s="1"/>
      <c r="B94" s="1"/>
      <c r="C94" s="6"/>
      <c r="D94" s="8"/>
      <c r="E94" s="8"/>
      <c r="F94" s="8"/>
      <c r="G94" s="8"/>
      <c r="H94" s="53"/>
      <c r="I94" s="1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thickBot="1">
      <c r="A95" s="1"/>
      <c r="B95" s="1"/>
      <c r="C95" s="6"/>
      <c r="D95" s="8"/>
      <c r="E95" s="8"/>
      <c r="F95" s="8"/>
      <c r="G95" s="8"/>
      <c r="H95" s="55"/>
      <c r="I95" s="18">
        <f>H92+H93+H94+H95</f>
        <v>146.02000000000001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thickBot="1">
      <c r="A96" s="1"/>
      <c r="B96" s="1"/>
      <c r="C96" s="26">
        <v>1</v>
      </c>
      <c r="D96" s="23" t="s">
        <v>19</v>
      </c>
      <c r="E96" s="23" t="s">
        <v>35</v>
      </c>
      <c r="F96" s="23">
        <v>1</v>
      </c>
      <c r="G96" s="23">
        <v>4</v>
      </c>
      <c r="H96" s="69">
        <v>111.36</v>
      </c>
      <c r="I96" s="1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thickBot="1">
      <c r="A97" s="1"/>
      <c r="B97" s="1"/>
      <c r="C97" s="6"/>
      <c r="D97" s="8"/>
      <c r="E97" s="8"/>
      <c r="F97" s="8"/>
      <c r="G97" s="8"/>
      <c r="H97" s="53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thickBot="1">
      <c r="A98" s="1"/>
      <c r="B98" s="1"/>
      <c r="C98" s="6"/>
      <c r="D98" s="8"/>
      <c r="E98" s="8"/>
      <c r="F98" s="8"/>
      <c r="G98" s="8"/>
      <c r="H98" s="53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thickBot="1">
      <c r="A99" s="1"/>
      <c r="B99" s="1"/>
      <c r="C99" s="6"/>
      <c r="D99" s="8"/>
      <c r="E99" s="8"/>
      <c r="F99" s="8"/>
      <c r="G99" s="8"/>
      <c r="H99" s="53"/>
      <c r="I99" s="18">
        <f>H96+H97+H98+H99</f>
        <v>111.36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thickBot="1">
      <c r="A100" s="1"/>
      <c r="B100" s="1"/>
      <c r="C100" s="26">
        <v>3</v>
      </c>
      <c r="D100" s="23" t="s">
        <v>3</v>
      </c>
      <c r="E100" s="23" t="s">
        <v>36</v>
      </c>
      <c r="F100" s="23">
        <v>3</v>
      </c>
      <c r="G100" s="23">
        <v>2</v>
      </c>
      <c r="H100" s="69">
        <v>91.75</v>
      </c>
      <c r="I100" s="3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thickBot="1">
      <c r="A101" s="1"/>
      <c r="B101" s="1"/>
      <c r="C101" s="14"/>
      <c r="D101" s="8"/>
      <c r="E101" s="15"/>
      <c r="F101" s="15"/>
      <c r="G101" s="15"/>
      <c r="H101" s="60"/>
      <c r="I101" s="3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thickBot="1">
      <c r="A102" s="1"/>
      <c r="B102" s="1"/>
      <c r="C102" s="14"/>
      <c r="D102" s="8"/>
      <c r="E102" s="15"/>
      <c r="F102" s="15"/>
      <c r="G102" s="15"/>
      <c r="H102" s="55"/>
      <c r="I102" s="34">
        <f>H100+H101+H102</f>
        <v>91.75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thickBot="1">
      <c r="A103" s="1"/>
      <c r="B103" s="1"/>
      <c r="C103" s="1"/>
      <c r="D103" s="1"/>
      <c r="E103" s="1"/>
      <c r="F103" s="1"/>
      <c r="G103" s="1"/>
      <c r="H103" s="52"/>
      <c r="I103" s="35">
        <f>I95+I99+I102</f>
        <v>349.13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thickBot="1">
      <c r="A104" s="1"/>
      <c r="B104" s="1"/>
      <c r="C104" s="1"/>
      <c r="D104" s="1"/>
      <c r="E104" s="1"/>
      <c r="F104" s="1"/>
      <c r="G104" s="1"/>
      <c r="H104" s="5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thickBot="1">
      <c r="A105" s="1"/>
      <c r="B105" s="10" t="s">
        <v>0</v>
      </c>
      <c r="C105" s="11" t="s">
        <v>11</v>
      </c>
      <c r="D105" s="10" t="s">
        <v>12</v>
      </c>
      <c r="E105" s="10" t="s">
        <v>13</v>
      </c>
      <c r="F105" s="10"/>
      <c r="G105" s="10" t="s">
        <v>15</v>
      </c>
      <c r="H105" s="54" t="s">
        <v>16</v>
      </c>
      <c r="I105" s="12" t="s">
        <v>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thickBot="1">
      <c r="A106" s="1"/>
      <c r="B106" s="23" t="s">
        <v>37</v>
      </c>
      <c r="C106" s="24">
        <v>2</v>
      </c>
      <c r="D106" s="23" t="s">
        <v>1</v>
      </c>
      <c r="E106" s="23" t="s">
        <v>38</v>
      </c>
      <c r="F106" s="23">
        <v>2</v>
      </c>
      <c r="G106" s="23">
        <v>3</v>
      </c>
      <c r="H106" s="69">
        <v>126.92</v>
      </c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thickBot="1">
      <c r="A107" s="1"/>
      <c r="B107" s="19"/>
      <c r="C107" s="26"/>
      <c r="D107" s="23"/>
      <c r="E107" s="23"/>
      <c r="F107" s="23"/>
      <c r="G107" s="23"/>
      <c r="H107" s="57"/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thickBot="1">
      <c r="A108" s="1"/>
      <c r="B108" s="19"/>
      <c r="C108" s="26"/>
      <c r="D108" s="23"/>
      <c r="E108" s="23"/>
      <c r="F108" s="23"/>
      <c r="G108" s="23"/>
      <c r="H108" s="57"/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thickBot="1">
      <c r="A109" s="1"/>
      <c r="B109" s="1"/>
      <c r="C109" s="6"/>
      <c r="D109" s="8"/>
      <c r="E109" s="8"/>
      <c r="F109" s="8"/>
      <c r="G109" s="8"/>
      <c r="H109" s="55"/>
      <c r="I109" s="18">
        <f>H106+H107+H108+H109</f>
        <v>126.92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thickBot="1">
      <c r="A110" s="1"/>
      <c r="B110" s="1"/>
      <c r="C110" s="26">
        <v>6</v>
      </c>
      <c r="D110" s="23" t="s">
        <v>19</v>
      </c>
      <c r="E110" s="23" t="s">
        <v>39</v>
      </c>
      <c r="F110" s="70" t="s">
        <v>75</v>
      </c>
      <c r="G110" s="23">
        <v>1</v>
      </c>
      <c r="H110" s="69">
        <v>45.2</v>
      </c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thickBot="1">
      <c r="A111" s="1"/>
      <c r="B111" s="1"/>
      <c r="C111" s="6"/>
      <c r="D111" s="8"/>
      <c r="E111" s="8"/>
      <c r="F111" s="8"/>
      <c r="G111" s="8"/>
      <c r="H111" s="53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thickBot="1">
      <c r="A112" s="1"/>
      <c r="B112" s="1"/>
      <c r="C112" s="6"/>
      <c r="D112" s="8"/>
      <c r="E112" s="8"/>
      <c r="F112" s="8"/>
      <c r="G112" s="8"/>
      <c r="H112" s="53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thickBot="1">
      <c r="A113" s="1"/>
      <c r="B113" s="1"/>
      <c r="C113" s="6"/>
      <c r="D113" s="8"/>
      <c r="E113" s="8"/>
      <c r="F113" s="8"/>
      <c r="G113" s="8"/>
      <c r="H113" s="53"/>
      <c r="I113" s="18">
        <f>H110+H111+H112+H113</f>
        <v>45.2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thickBot="1">
      <c r="A114" s="1"/>
      <c r="B114" s="1"/>
      <c r="C114" s="26">
        <v>6</v>
      </c>
      <c r="D114" s="23" t="s">
        <v>3</v>
      </c>
      <c r="E114" s="23" t="s">
        <v>39</v>
      </c>
      <c r="F114" s="70" t="s">
        <v>74</v>
      </c>
      <c r="G114" s="23">
        <v>2</v>
      </c>
      <c r="H114" s="69">
        <v>58.79</v>
      </c>
      <c r="I114" s="3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thickBot="1">
      <c r="A115" s="1"/>
      <c r="B115" s="1"/>
      <c r="C115" s="14"/>
      <c r="D115" s="8"/>
      <c r="E115" s="15"/>
      <c r="F115" s="15"/>
      <c r="G115" s="15"/>
      <c r="H115" s="60"/>
      <c r="I115" s="3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thickBot="1">
      <c r="A116" s="1"/>
      <c r="B116" s="1"/>
      <c r="C116" s="14"/>
      <c r="D116" s="8"/>
      <c r="E116" s="15"/>
      <c r="F116" s="15"/>
      <c r="G116" s="15"/>
      <c r="H116" s="55"/>
      <c r="I116" s="34">
        <f>H114+H115+H116</f>
        <v>58.79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thickBot="1">
      <c r="A117" s="1"/>
      <c r="B117" s="1"/>
      <c r="C117" s="1"/>
      <c r="D117" s="1"/>
      <c r="E117" s="1"/>
      <c r="F117" s="1"/>
      <c r="G117" s="1"/>
      <c r="H117" s="52"/>
      <c r="I117" s="35">
        <f>I109+I113+I116</f>
        <v>230.91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thickBot="1">
      <c r="A118" s="1"/>
      <c r="B118" s="1"/>
      <c r="C118" s="1"/>
      <c r="D118" s="1"/>
      <c r="E118" s="1"/>
      <c r="F118" s="1"/>
      <c r="G118" s="1"/>
      <c r="H118" s="5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thickBot="1">
      <c r="A119" s="1"/>
      <c r="B119" s="10" t="s">
        <v>0</v>
      </c>
      <c r="C119" s="11" t="s">
        <v>11</v>
      </c>
      <c r="D119" s="10" t="s">
        <v>12</v>
      </c>
      <c r="E119" s="10" t="s">
        <v>13</v>
      </c>
      <c r="F119" s="10"/>
      <c r="G119" s="10" t="s">
        <v>15</v>
      </c>
      <c r="H119" s="54" t="s">
        <v>16</v>
      </c>
      <c r="I119" s="12" t="s">
        <v>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thickBot="1">
      <c r="A120" s="1"/>
      <c r="B120" s="36">
        <v>43826</v>
      </c>
      <c r="C120" s="28">
        <v>5</v>
      </c>
      <c r="D120" s="29" t="s">
        <v>1</v>
      </c>
      <c r="E120" s="23" t="s">
        <v>34</v>
      </c>
      <c r="F120" s="71" t="s">
        <v>76</v>
      </c>
      <c r="G120" s="29">
        <v>1</v>
      </c>
      <c r="H120" s="72">
        <v>27.81</v>
      </c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thickBot="1">
      <c r="A121" s="1"/>
      <c r="B121" s="1"/>
      <c r="C121" s="6"/>
      <c r="D121" s="8"/>
      <c r="E121" s="44" t="s">
        <v>41</v>
      </c>
      <c r="F121" s="74" t="s">
        <v>57</v>
      </c>
      <c r="G121" s="8">
        <v>1</v>
      </c>
      <c r="H121" s="75">
        <v>50.51</v>
      </c>
      <c r="I121" s="1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thickBot="1">
      <c r="A122" s="1"/>
      <c r="B122" s="1"/>
      <c r="C122" s="6"/>
      <c r="D122" s="8"/>
      <c r="E122" s="8"/>
      <c r="F122" s="8"/>
      <c r="G122" s="8"/>
      <c r="H122" s="53"/>
      <c r="I122" s="1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thickBot="1">
      <c r="A123" s="1"/>
      <c r="B123" s="1"/>
      <c r="C123" s="6"/>
      <c r="D123" s="8"/>
      <c r="E123" s="8"/>
      <c r="F123" s="8"/>
      <c r="G123" s="8"/>
      <c r="H123" s="55"/>
      <c r="I123" s="18">
        <f>H120+H121+H122+H123</f>
        <v>78.319999999999993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thickBot="1">
      <c r="A124" s="1"/>
      <c r="B124" s="1"/>
      <c r="C124" s="37">
        <v>1</v>
      </c>
      <c r="D124" s="8" t="s">
        <v>19</v>
      </c>
      <c r="E124" s="38" t="s">
        <v>40</v>
      </c>
      <c r="F124" s="8">
        <v>1</v>
      </c>
      <c r="G124" s="38">
        <v>1</v>
      </c>
      <c r="H124" s="73">
        <v>61.58</v>
      </c>
      <c r="I124" s="1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thickBot="1">
      <c r="A125" s="1"/>
      <c r="B125" s="1"/>
      <c r="C125" s="37">
        <v>3</v>
      </c>
      <c r="D125" s="8"/>
      <c r="E125" s="38" t="s">
        <v>41</v>
      </c>
      <c r="F125" s="46" t="s">
        <v>54</v>
      </c>
      <c r="G125" s="38">
        <v>1</v>
      </c>
      <c r="H125" s="73">
        <v>51.81</v>
      </c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thickBot="1">
      <c r="A126" s="1"/>
      <c r="B126" s="1"/>
      <c r="C126" s="6"/>
      <c r="D126" s="8"/>
      <c r="E126" s="8"/>
      <c r="F126" s="8"/>
      <c r="G126" s="8"/>
      <c r="H126" s="53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thickBot="1">
      <c r="A127" s="1"/>
      <c r="B127" s="1"/>
      <c r="C127" s="6"/>
      <c r="D127" s="8"/>
      <c r="E127" s="8"/>
      <c r="F127" s="8"/>
      <c r="G127" s="8"/>
      <c r="H127" s="53"/>
      <c r="I127" s="18">
        <f>H124+H125+H126+H127</f>
        <v>113.39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thickBot="1">
      <c r="A128" s="1"/>
      <c r="B128" s="1"/>
      <c r="C128" s="37">
        <v>2</v>
      </c>
      <c r="D128" s="8" t="s">
        <v>3</v>
      </c>
      <c r="E128" s="38" t="s">
        <v>42</v>
      </c>
      <c r="F128" s="8">
        <v>2</v>
      </c>
      <c r="G128" s="38">
        <v>8</v>
      </c>
      <c r="H128" s="73">
        <v>49.72</v>
      </c>
      <c r="I128" s="3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thickBot="1">
      <c r="A129" s="1"/>
      <c r="B129" s="1"/>
      <c r="C129" s="14"/>
      <c r="D129" s="8"/>
      <c r="E129" s="15"/>
      <c r="F129" s="15"/>
      <c r="G129" s="15"/>
      <c r="H129" s="60"/>
      <c r="I129" s="3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thickBot="1">
      <c r="A130" s="1"/>
      <c r="B130" s="1"/>
      <c r="C130" s="14"/>
      <c r="D130" s="8"/>
      <c r="E130" s="15"/>
      <c r="F130" s="15"/>
      <c r="G130" s="15"/>
      <c r="H130" s="60"/>
      <c r="I130" s="39">
        <f>H128+H129+H130</f>
        <v>49.72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thickBot="1">
      <c r="A131" s="1"/>
      <c r="B131" s="1"/>
      <c r="C131" s="40">
        <v>4</v>
      </c>
      <c r="D131" s="38" t="s">
        <v>43</v>
      </c>
      <c r="E131" s="15"/>
      <c r="F131" s="41" t="s">
        <v>44</v>
      </c>
      <c r="G131" s="15"/>
      <c r="H131" s="60"/>
      <c r="I131" s="3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thickBot="1">
      <c r="A132" s="1"/>
      <c r="B132" s="1"/>
      <c r="C132" s="14"/>
      <c r="D132" s="8"/>
      <c r="E132" s="15"/>
      <c r="F132" s="15"/>
      <c r="G132" s="15"/>
      <c r="H132" s="60"/>
      <c r="I132" s="39">
        <f>H131+H132</f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thickBot="1">
      <c r="A133" s="1"/>
      <c r="B133" s="1"/>
      <c r="C133" s="40">
        <v>5</v>
      </c>
      <c r="D133" s="38" t="s">
        <v>45</v>
      </c>
      <c r="E133" s="15"/>
      <c r="F133" s="41" t="s">
        <v>46</v>
      </c>
      <c r="G133" s="15"/>
      <c r="H133" s="60"/>
      <c r="I133" s="3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thickBot="1">
      <c r="A134" s="1"/>
      <c r="B134" s="1"/>
      <c r="C134" s="40"/>
      <c r="D134" s="38"/>
      <c r="E134" s="15"/>
      <c r="F134" s="15"/>
      <c r="G134" s="15"/>
      <c r="H134" s="55"/>
      <c r="I134" s="34">
        <f>H133+H134</f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thickBot="1">
      <c r="A135" s="1"/>
      <c r="B135" s="1"/>
      <c r="C135" s="1"/>
      <c r="D135" s="1"/>
      <c r="E135" s="1"/>
      <c r="F135" s="1"/>
      <c r="G135" s="1"/>
      <c r="H135" s="52"/>
      <c r="I135" s="42">
        <f>I123+I127+I130+I132+I134</f>
        <v>241.42999999999998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thickBot="1">
      <c r="A136" s="1"/>
      <c r="B136" s="1"/>
      <c r="C136" s="1"/>
      <c r="D136" s="1"/>
      <c r="E136" s="1"/>
      <c r="F136" s="1"/>
      <c r="G136" s="1"/>
      <c r="H136" s="5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thickBot="1">
      <c r="A137" s="1"/>
      <c r="B137" s="10" t="s">
        <v>0</v>
      </c>
      <c r="C137" s="11" t="s">
        <v>11</v>
      </c>
      <c r="D137" s="10" t="s">
        <v>12</v>
      </c>
      <c r="E137" s="10" t="s">
        <v>13</v>
      </c>
      <c r="F137" s="10"/>
      <c r="G137" s="10" t="s">
        <v>15</v>
      </c>
      <c r="H137" s="54" t="s">
        <v>16</v>
      </c>
      <c r="I137" s="12" t="s">
        <v>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thickBot="1">
      <c r="A138" s="1"/>
      <c r="B138" s="36">
        <v>43827</v>
      </c>
      <c r="C138" s="43">
        <v>3</v>
      </c>
      <c r="D138" s="8" t="s">
        <v>1</v>
      </c>
      <c r="E138" s="44" t="s">
        <v>41</v>
      </c>
      <c r="F138" s="74" t="s">
        <v>77</v>
      </c>
      <c r="G138" s="44">
        <v>1</v>
      </c>
      <c r="H138" s="73">
        <v>53.1</v>
      </c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thickBot="1">
      <c r="A139" s="1"/>
      <c r="B139" s="1"/>
      <c r="C139" s="6"/>
      <c r="D139" s="8"/>
      <c r="E139" s="8"/>
      <c r="F139" s="8"/>
      <c r="G139" s="8"/>
      <c r="H139" s="53"/>
      <c r="I139" s="1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thickBot="1">
      <c r="A140" s="1"/>
      <c r="B140" s="1"/>
      <c r="C140" s="6"/>
      <c r="D140" s="8"/>
      <c r="E140" s="8"/>
      <c r="F140" s="8"/>
      <c r="G140" s="8"/>
      <c r="H140" s="53"/>
      <c r="I140" s="1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thickBot="1">
      <c r="A141" s="1"/>
      <c r="B141" s="1"/>
      <c r="C141" s="6"/>
      <c r="D141" s="8"/>
      <c r="E141" s="8"/>
      <c r="F141" s="8"/>
      <c r="G141" s="8"/>
      <c r="H141" s="55"/>
      <c r="I141" s="18">
        <f>H138+H139+H140+H141</f>
        <v>53.1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thickBot="1">
      <c r="A142" s="1"/>
      <c r="B142" s="1"/>
      <c r="C142" s="43">
        <v>3</v>
      </c>
      <c r="D142" s="8" t="s">
        <v>19</v>
      </c>
      <c r="E142" s="44" t="s">
        <v>41</v>
      </c>
      <c r="F142" s="46" t="s">
        <v>51</v>
      </c>
      <c r="G142" s="44">
        <v>1</v>
      </c>
      <c r="H142" s="73">
        <v>53.83</v>
      </c>
      <c r="I142" s="1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thickBot="1">
      <c r="A143" s="1"/>
      <c r="B143" s="1"/>
      <c r="C143" s="6"/>
      <c r="D143" s="8"/>
      <c r="E143" s="8"/>
      <c r="F143" s="8"/>
      <c r="G143" s="8"/>
      <c r="H143" s="53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thickBot="1">
      <c r="A144" s="1"/>
      <c r="B144" s="1"/>
      <c r="C144" s="6"/>
      <c r="D144" s="8"/>
      <c r="E144" s="8"/>
      <c r="F144" s="8"/>
      <c r="G144" s="8"/>
      <c r="H144" s="53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thickBot="1">
      <c r="A145" s="1"/>
      <c r="B145" s="1"/>
      <c r="C145" s="6"/>
      <c r="D145" s="8"/>
      <c r="E145" s="8"/>
      <c r="F145" s="8"/>
      <c r="G145" s="8"/>
      <c r="H145" s="53"/>
      <c r="I145" s="18">
        <f>H142+H143+H144+H145</f>
        <v>53.83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thickBot="1">
      <c r="A146" s="1"/>
      <c r="B146" s="1"/>
      <c r="C146" s="43">
        <v>3</v>
      </c>
      <c r="D146" s="8" t="s">
        <v>3</v>
      </c>
      <c r="E146" s="44" t="s">
        <v>41</v>
      </c>
      <c r="F146" s="46" t="s">
        <v>56</v>
      </c>
      <c r="G146" s="44">
        <v>1</v>
      </c>
      <c r="H146" s="73">
        <v>56.22</v>
      </c>
      <c r="I146" s="3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thickBot="1">
      <c r="A147" s="1"/>
      <c r="B147" s="1"/>
      <c r="C147" s="14"/>
      <c r="D147" s="8"/>
      <c r="E147" s="15"/>
      <c r="F147" s="15"/>
      <c r="G147" s="15"/>
      <c r="H147" s="60"/>
      <c r="I147" s="3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thickBot="1">
      <c r="A148" s="1"/>
      <c r="B148" s="1"/>
      <c r="C148" s="14"/>
      <c r="D148" s="8"/>
      <c r="E148" s="15"/>
      <c r="F148" s="15"/>
      <c r="G148" s="15"/>
      <c r="H148" s="60"/>
      <c r="I148" s="39">
        <f>H146+H147+H148</f>
        <v>56.22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thickBot="1">
      <c r="A149" s="1"/>
      <c r="B149" s="1"/>
      <c r="C149" s="40">
        <v>4</v>
      </c>
      <c r="D149" s="38" t="s">
        <v>43</v>
      </c>
      <c r="E149" s="45" t="s">
        <v>47</v>
      </c>
      <c r="F149" s="15"/>
      <c r="G149" s="15"/>
      <c r="H149" s="60"/>
      <c r="I149" s="3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thickBot="1">
      <c r="A150" s="1"/>
      <c r="B150" s="1"/>
      <c r="C150" s="14"/>
      <c r="D150" s="8"/>
      <c r="E150" s="15"/>
      <c r="F150" s="15"/>
      <c r="G150" s="15"/>
      <c r="H150" s="60"/>
      <c r="I150" s="39">
        <f>H149+H150</f>
        <v>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thickBot="1">
      <c r="A151" s="1"/>
      <c r="B151" s="1"/>
      <c r="C151" s="40">
        <v>5</v>
      </c>
      <c r="D151" s="38" t="s">
        <v>45</v>
      </c>
      <c r="E151" s="45" t="s">
        <v>48</v>
      </c>
      <c r="F151" s="15"/>
      <c r="G151" s="15"/>
      <c r="H151" s="60"/>
      <c r="I151" s="3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thickBot="1">
      <c r="A152" s="1"/>
      <c r="B152" s="1"/>
      <c r="C152" s="40"/>
      <c r="D152" s="38"/>
      <c r="E152" s="15"/>
      <c r="F152" s="15"/>
      <c r="G152" s="15"/>
      <c r="H152" s="55"/>
      <c r="I152" s="34">
        <f>H151+H152</f>
        <v>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thickBot="1">
      <c r="A153" s="1"/>
      <c r="B153" s="1"/>
      <c r="C153" s="1"/>
      <c r="D153" s="1"/>
      <c r="E153" s="1"/>
      <c r="F153" s="1"/>
      <c r="G153" s="1"/>
      <c r="H153" s="52"/>
      <c r="I153" s="42">
        <f>I141+I145+I148+I150+I152</f>
        <v>163.15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5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thickBot="1">
      <c r="A155" s="1"/>
      <c r="B155" s="1"/>
      <c r="C155" s="1"/>
      <c r="D155" s="1"/>
      <c r="E155" s="1"/>
      <c r="F155" s="1"/>
      <c r="G155" s="1"/>
      <c r="H155" s="5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thickBot="1">
      <c r="A156" s="1"/>
      <c r="B156" s="10" t="s">
        <v>0</v>
      </c>
      <c r="C156" s="11" t="s">
        <v>11</v>
      </c>
      <c r="D156" s="10" t="s">
        <v>12</v>
      </c>
      <c r="E156" s="10" t="s">
        <v>13</v>
      </c>
      <c r="F156" s="10"/>
      <c r="G156" s="10" t="s">
        <v>15</v>
      </c>
      <c r="H156" s="54" t="s">
        <v>16</v>
      </c>
      <c r="I156" s="12" t="s">
        <v>4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thickBot="1">
      <c r="A157" s="1"/>
      <c r="B157" s="36" t="s">
        <v>49</v>
      </c>
      <c r="C157" s="43">
        <v>3</v>
      </c>
      <c r="D157" s="8" t="s">
        <v>1</v>
      </c>
      <c r="E157" s="44" t="s">
        <v>41</v>
      </c>
      <c r="F157" s="46" t="s">
        <v>52</v>
      </c>
      <c r="G157" s="44">
        <v>1</v>
      </c>
      <c r="H157" s="73">
        <v>67.83</v>
      </c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thickBot="1">
      <c r="A158" s="1"/>
      <c r="B158" s="1"/>
      <c r="C158" s="6"/>
      <c r="D158" s="8"/>
      <c r="E158" s="8"/>
      <c r="F158" s="8"/>
      <c r="G158" s="8"/>
      <c r="H158" s="53"/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thickBot="1">
      <c r="A159" s="1"/>
      <c r="B159" s="1"/>
      <c r="C159" s="6"/>
      <c r="D159" s="8"/>
      <c r="E159" s="8"/>
      <c r="F159" s="8"/>
      <c r="G159" s="8"/>
      <c r="H159" s="53"/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thickBot="1">
      <c r="A160" s="1"/>
      <c r="B160" s="1"/>
      <c r="C160" s="6"/>
      <c r="D160" s="8"/>
      <c r="E160" s="8"/>
      <c r="F160" s="8"/>
      <c r="G160" s="8"/>
      <c r="H160" s="55"/>
      <c r="I160" s="18">
        <f>H157+H158+H159+H160</f>
        <v>67.83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thickBot="1">
      <c r="A161" s="1"/>
      <c r="B161" s="1"/>
      <c r="C161" s="43">
        <v>3</v>
      </c>
      <c r="D161" s="8" t="s">
        <v>19</v>
      </c>
      <c r="E161" s="44"/>
      <c r="F161" s="46" t="s">
        <v>55</v>
      </c>
      <c r="G161" s="44">
        <v>1</v>
      </c>
      <c r="H161" s="73">
        <v>91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thickBot="1">
      <c r="A162" s="1"/>
      <c r="B162" s="1"/>
      <c r="C162" s="6"/>
      <c r="D162" s="8"/>
      <c r="E162" s="8"/>
      <c r="F162" s="46" t="s">
        <v>50</v>
      </c>
      <c r="G162" s="8">
        <v>1</v>
      </c>
      <c r="H162" s="75">
        <v>87.05</v>
      </c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thickBot="1">
      <c r="A163" s="1"/>
      <c r="B163" s="1"/>
      <c r="C163" s="6"/>
      <c r="D163" s="8"/>
      <c r="E163" s="8"/>
      <c r="F163" s="8"/>
      <c r="G163" s="8"/>
      <c r="H163" s="53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thickBot="1">
      <c r="A164" s="1"/>
      <c r="B164" s="1"/>
      <c r="C164" s="6"/>
      <c r="D164" s="8"/>
      <c r="E164" s="8"/>
      <c r="F164" s="8"/>
      <c r="G164" s="8"/>
      <c r="H164" s="53"/>
      <c r="I164" s="18">
        <f>H161+H162+H163+H164</f>
        <v>178.05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thickBot="1">
      <c r="A165" s="1"/>
      <c r="B165" s="1"/>
      <c r="C165" s="43">
        <v>3</v>
      </c>
      <c r="D165" s="8" t="s">
        <v>3</v>
      </c>
      <c r="E165" s="44" t="s">
        <v>41</v>
      </c>
      <c r="F165" s="46" t="s">
        <v>53</v>
      </c>
      <c r="G165" s="44">
        <v>1</v>
      </c>
      <c r="H165" s="73">
        <v>70.41</v>
      </c>
      <c r="I165" s="3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thickBot="1">
      <c r="A166" s="1"/>
      <c r="B166" s="1"/>
      <c r="C166" s="14"/>
      <c r="D166" s="8"/>
      <c r="E166" s="15"/>
      <c r="F166" s="15"/>
      <c r="G166" s="15"/>
      <c r="H166" s="60"/>
      <c r="I166" s="3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thickBot="1">
      <c r="A167" s="1"/>
      <c r="B167" s="1"/>
      <c r="C167" s="14"/>
      <c r="D167" s="8"/>
      <c r="E167" s="15"/>
      <c r="F167" s="15"/>
      <c r="G167" s="15"/>
      <c r="H167" s="60"/>
      <c r="I167" s="39">
        <f>H165+H166+H167</f>
        <v>70.41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thickBot="1">
      <c r="A168" s="1"/>
      <c r="B168" s="1"/>
      <c r="C168" s="40">
        <v>3</v>
      </c>
      <c r="D168" s="44" t="s">
        <v>43</v>
      </c>
      <c r="E168" s="45"/>
      <c r="F168" s="48" t="s">
        <v>58</v>
      </c>
      <c r="G168" s="15"/>
      <c r="H168" s="60"/>
      <c r="I168" s="3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thickBot="1">
      <c r="A169" s="1"/>
      <c r="B169" s="1"/>
      <c r="C169" s="14"/>
      <c r="D169" s="8"/>
      <c r="E169" s="15"/>
      <c r="F169" s="15"/>
      <c r="G169" s="15"/>
      <c r="H169" s="60"/>
      <c r="I169" s="39">
        <f>H168+H169</f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thickBot="1">
      <c r="A170" s="1"/>
      <c r="B170" s="1"/>
      <c r="C170" s="40">
        <v>5</v>
      </c>
      <c r="D170" s="44" t="s">
        <v>45</v>
      </c>
      <c r="E170" s="45"/>
      <c r="F170" s="48" t="s">
        <v>58</v>
      </c>
      <c r="G170" s="15"/>
      <c r="H170" s="60"/>
      <c r="I170" s="3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thickBot="1">
      <c r="A171" s="1"/>
      <c r="B171" s="1"/>
      <c r="C171" s="40"/>
      <c r="D171" s="44"/>
      <c r="E171" s="15"/>
      <c r="F171" s="15"/>
      <c r="G171" s="15"/>
      <c r="H171" s="55"/>
      <c r="I171" s="34">
        <f>H170+H171</f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thickBot="1">
      <c r="A172" s="1"/>
      <c r="B172" s="1"/>
      <c r="C172" s="1"/>
      <c r="D172" s="1"/>
      <c r="E172" s="1"/>
      <c r="F172" s="1"/>
      <c r="G172" s="1"/>
      <c r="H172" s="52"/>
      <c r="I172" s="47">
        <f>I160+I164+I167+I169+I171</f>
        <v>316.28999999999996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5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thickBot="1">
      <c r="A174" s="1"/>
      <c r="B174" s="1"/>
      <c r="C174" s="1"/>
      <c r="D174" s="1"/>
      <c r="E174" s="1"/>
      <c r="F174" s="1"/>
      <c r="G174" s="1"/>
      <c r="H174" s="5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thickBot="1">
      <c r="A175" s="1"/>
      <c r="B175" s="10" t="s">
        <v>0</v>
      </c>
      <c r="C175" s="11" t="s">
        <v>11</v>
      </c>
      <c r="D175" s="10" t="s">
        <v>12</v>
      </c>
      <c r="E175" s="10" t="s">
        <v>13</v>
      </c>
      <c r="F175" s="10"/>
      <c r="G175" s="10" t="s">
        <v>15</v>
      </c>
      <c r="H175" s="54" t="s">
        <v>16</v>
      </c>
      <c r="I175" s="12" t="s">
        <v>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thickBot="1">
      <c r="A176" s="1"/>
      <c r="B176" s="36" t="s">
        <v>59</v>
      </c>
      <c r="C176" s="43">
        <v>3</v>
      </c>
      <c r="D176" s="8" t="s">
        <v>1</v>
      </c>
      <c r="E176" s="44"/>
      <c r="F176" s="46" t="s">
        <v>48</v>
      </c>
      <c r="G176" s="44">
        <v>5</v>
      </c>
      <c r="H176" s="61">
        <v>10.5</v>
      </c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thickBot="1">
      <c r="A177" s="1"/>
      <c r="B177" s="1"/>
      <c r="C177" s="6"/>
      <c r="D177" s="8"/>
      <c r="E177" s="8"/>
      <c r="F177" s="8"/>
      <c r="G177" s="8"/>
      <c r="H177" s="53"/>
      <c r="I177" s="1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thickBot="1">
      <c r="A178" s="1"/>
      <c r="B178" s="1"/>
      <c r="C178" s="6"/>
      <c r="D178" s="8"/>
      <c r="E178" s="8"/>
      <c r="F178" s="8"/>
      <c r="G178" s="8"/>
      <c r="H178" s="53"/>
      <c r="I178" s="1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thickBot="1">
      <c r="A179" s="1"/>
      <c r="B179" s="1"/>
      <c r="C179" s="6"/>
      <c r="D179" s="8"/>
      <c r="E179" s="8"/>
      <c r="F179" s="8"/>
      <c r="G179" s="8"/>
      <c r="H179" s="55"/>
      <c r="I179" s="18">
        <f>H176</f>
        <v>10.5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thickBot="1">
      <c r="A180" s="1"/>
      <c r="B180" s="1"/>
      <c r="C180" s="43">
        <v>3</v>
      </c>
      <c r="D180" s="8" t="s">
        <v>19</v>
      </c>
      <c r="E180" s="44"/>
      <c r="F180" s="46" t="s">
        <v>48</v>
      </c>
      <c r="G180" s="44">
        <v>5</v>
      </c>
      <c r="H180" s="61">
        <v>10.5</v>
      </c>
      <c r="I180" s="1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thickBot="1">
      <c r="A181" s="1"/>
      <c r="B181" s="1"/>
      <c r="C181" s="6"/>
      <c r="D181" s="8"/>
      <c r="E181" s="8"/>
      <c r="F181" s="46"/>
      <c r="G181" s="8"/>
      <c r="H181" s="53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thickBot="1">
      <c r="A182" s="1"/>
      <c r="B182" s="1"/>
      <c r="C182" s="6"/>
      <c r="D182" s="8"/>
      <c r="E182" s="8"/>
      <c r="F182" s="8"/>
      <c r="G182" s="8"/>
      <c r="H182" s="53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thickBot="1">
      <c r="A183" s="1"/>
      <c r="B183" s="1"/>
      <c r="C183" s="6"/>
      <c r="D183" s="8"/>
      <c r="E183" s="8"/>
      <c r="F183" s="8"/>
      <c r="G183" s="8"/>
      <c r="H183" s="53"/>
      <c r="I183" s="18">
        <f>H180</f>
        <v>10.5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thickBot="1">
      <c r="A184" s="1"/>
      <c r="B184" s="1"/>
      <c r="C184" s="43">
        <v>3</v>
      </c>
      <c r="D184" s="8" t="s">
        <v>3</v>
      </c>
      <c r="E184" s="44"/>
      <c r="F184" s="46" t="s">
        <v>48</v>
      </c>
      <c r="G184" s="44">
        <v>6</v>
      </c>
      <c r="H184" s="61">
        <v>10.5</v>
      </c>
      <c r="I184" s="3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thickBot="1">
      <c r="A185" s="1"/>
      <c r="B185" s="1"/>
      <c r="C185" s="14"/>
      <c r="D185" s="8"/>
      <c r="E185" s="15"/>
      <c r="F185" s="15"/>
      <c r="G185" s="15"/>
      <c r="H185" s="60"/>
      <c r="I185" s="3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thickBot="1">
      <c r="A186" s="1"/>
      <c r="B186" s="1"/>
      <c r="C186" s="14"/>
      <c r="D186" s="8"/>
      <c r="E186" s="15"/>
      <c r="F186" s="15"/>
      <c r="G186" s="15"/>
      <c r="H186" s="60"/>
      <c r="I186" s="39">
        <f>H184</f>
        <v>10.5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thickBot="1">
      <c r="A187" s="1"/>
      <c r="B187" s="1"/>
      <c r="C187" s="40">
        <v>3</v>
      </c>
      <c r="D187" s="44" t="s">
        <v>43</v>
      </c>
      <c r="E187" s="45"/>
      <c r="F187" s="48"/>
      <c r="G187" s="15"/>
      <c r="H187" s="60"/>
      <c r="I187" s="3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thickBot="1">
      <c r="A188" s="1"/>
      <c r="B188" s="1"/>
      <c r="C188" s="14"/>
      <c r="D188" s="8"/>
      <c r="E188" s="15"/>
      <c r="F188" s="15"/>
      <c r="G188" s="15"/>
      <c r="H188" s="60"/>
      <c r="I188" s="3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thickBot="1">
      <c r="A189" s="1"/>
      <c r="B189" s="1"/>
      <c r="C189" s="40">
        <v>5</v>
      </c>
      <c r="D189" s="44" t="s">
        <v>45</v>
      </c>
      <c r="E189" s="45"/>
      <c r="F189" s="48"/>
      <c r="G189" s="15"/>
      <c r="H189" s="60"/>
      <c r="I189" s="3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thickBot="1">
      <c r="A190" s="1"/>
      <c r="B190" s="1"/>
      <c r="C190" s="40"/>
      <c r="D190" s="44"/>
      <c r="E190" s="15"/>
      <c r="F190" s="15"/>
      <c r="G190" s="15"/>
      <c r="H190" s="55"/>
      <c r="I190" s="3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thickBot="1">
      <c r="A191" s="1"/>
      <c r="B191" s="1"/>
      <c r="C191" s="1"/>
      <c r="D191" s="1"/>
      <c r="E191" s="1"/>
      <c r="F191" s="1"/>
      <c r="G191" s="1"/>
      <c r="H191" s="52"/>
      <c r="I191" s="47">
        <f>I179+I183+I186+I188+I190</f>
        <v>31.5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5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H197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H198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H199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H200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H20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H202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H203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H204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H205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H206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H207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H208"/>
      <c r="S208" s="1"/>
      <c r="T208" s="1"/>
      <c r="U208" s="1"/>
      <c r="V208" s="1"/>
      <c r="W208" s="1"/>
      <c r="X208" s="1"/>
      <c r="Y208" s="1"/>
      <c r="Z208" s="1"/>
    </row>
    <row r="209" spans="8:26" ht="14.25" customHeight="1">
      <c r="H209"/>
      <c r="S209" s="1"/>
      <c r="T209" s="1"/>
      <c r="U209" s="1"/>
      <c r="V209" s="1"/>
      <c r="W209" s="1"/>
      <c r="X209" s="1"/>
      <c r="Y209" s="1"/>
      <c r="Z209" s="1"/>
    </row>
    <row r="210" spans="8:26" ht="14.25" customHeight="1">
      <c r="H210"/>
      <c r="S210" s="1"/>
      <c r="T210" s="1"/>
      <c r="U210" s="1"/>
      <c r="V210" s="1"/>
      <c r="W210" s="1"/>
      <c r="X210" s="1"/>
      <c r="Y210" s="1"/>
      <c r="Z210" s="1"/>
    </row>
    <row r="211" spans="8:26" ht="14.25" customHeight="1">
      <c r="H211"/>
      <c r="S211" s="1"/>
      <c r="T211" s="1"/>
      <c r="U211" s="1"/>
      <c r="V211" s="1"/>
      <c r="W211" s="1"/>
      <c r="X211" s="1"/>
      <c r="Y211" s="1"/>
      <c r="Z211" s="1"/>
    </row>
    <row r="212" spans="8:26" ht="14.25" customHeight="1">
      <c r="H212"/>
      <c r="S212" s="1"/>
      <c r="T212" s="1"/>
      <c r="U212" s="1"/>
      <c r="V212" s="1"/>
      <c r="W212" s="1"/>
      <c r="X212" s="1"/>
      <c r="Y212" s="1"/>
      <c r="Z212" s="1"/>
    </row>
    <row r="213" spans="8:26" ht="14.25" customHeight="1">
      <c r="H213"/>
      <c r="S213" s="1"/>
      <c r="T213" s="1"/>
      <c r="U213" s="1"/>
      <c r="V213" s="1"/>
      <c r="W213" s="1"/>
      <c r="X213" s="1"/>
      <c r="Y213" s="1"/>
      <c r="Z213" s="1"/>
    </row>
    <row r="214" spans="8:26" ht="14.25" customHeight="1">
      <c r="H214"/>
      <c r="S214" s="1"/>
      <c r="T214" s="1"/>
      <c r="U214" s="1"/>
      <c r="V214" s="1"/>
      <c r="W214" s="1"/>
      <c r="X214" s="1"/>
      <c r="Y214" s="1"/>
      <c r="Z214" s="1"/>
    </row>
    <row r="215" spans="8:26" ht="14.25" customHeight="1">
      <c r="H215"/>
      <c r="S215" s="1"/>
      <c r="T215" s="1"/>
      <c r="U215" s="1"/>
      <c r="V215" s="1"/>
      <c r="W215" s="1"/>
      <c r="X215" s="1"/>
      <c r="Y215" s="1"/>
      <c r="Z215" s="1"/>
    </row>
    <row r="216" spans="8:26" ht="14.25" customHeight="1">
      <c r="H216"/>
      <c r="S216" s="1"/>
      <c r="T216" s="1"/>
      <c r="U216" s="1"/>
      <c r="V216" s="1"/>
      <c r="W216" s="1"/>
      <c r="X216" s="1"/>
      <c r="Y216" s="1"/>
      <c r="Z216" s="1"/>
    </row>
    <row r="217" spans="8:26" ht="14.25" customHeight="1">
      <c r="H217"/>
      <c r="S217" s="1"/>
      <c r="T217" s="1"/>
      <c r="U217" s="1"/>
      <c r="V217" s="1"/>
      <c r="W217" s="1"/>
      <c r="X217" s="1"/>
      <c r="Y217" s="1"/>
      <c r="Z217" s="1"/>
    </row>
    <row r="218" spans="8:26" ht="14.25" customHeight="1">
      <c r="H218"/>
      <c r="S218" s="1"/>
      <c r="T218" s="1"/>
      <c r="U218" s="1"/>
      <c r="V218" s="1"/>
      <c r="W218" s="1"/>
      <c r="X218" s="1"/>
      <c r="Y218" s="1"/>
      <c r="Z218" s="1"/>
    </row>
    <row r="219" spans="8:26" ht="14.25" customHeight="1">
      <c r="H219"/>
      <c r="S219" s="1"/>
      <c r="T219" s="1"/>
      <c r="U219" s="1"/>
      <c r="V219" s="1"/>
      <c r="W219" s="1"/>
      <c r="X219" s="1"/>
      <c r="Y219" s="1"/>
      <c r="Z219" s="1"/>
    </row>
    <row r="220" spans="8:26" ht="14.25" customHeight="1">
      <c r="H220"/>
      <c r="S220" s="1"/>
      <c r="T220" s="1"/>
      <c r="U220" s="1"/>
      <c r="V220" s="1"/>
      <c r="W220" s="1"/>
      <c r="X220" s="1"/>
      <c r="Y220" s="1"/>
      <c r="Z220" s="1"/>
    </row>
    <row r="221" spans="8:26" ht="14.25" customHeight="1">
      <c r="H221"/>
      <c r="S221" s="1"/>
      <c r="T221" s="1"/>
      <c r="U221" s="1"/>
      <c r="V221" s="1"/>
      <c r="W221" s="1"/>
      <c r="X221" s="1"/>
      <c r="Y221" s="1"/>
      <c r="Z221" s="1"/>
    </row>
    <row r="222" spans="8:26" ht="14.25" customHeight="1">
      <c r="H222"/>
      <c r="S222" s="1"/>
      <c r="T222" s="1"/>
      <c r="U222" s="1"/>
      <c r="V222" s="1"/>
      <c r="W222" s="1"/>
      <c r="X222" s="1"/>
      <c r="Y222" s="1"/>
      <c r="Z222" s="1"/>
    </row>
    <row r="223" spans="8:26" ht="14.25" customHeight="1">
      <c r="H223"/>
      <c r="S223" s="1"/>
      <c r="T223" s="1"/>
      <c r="U223" s="1"/>
      <c r="V223" s="1"/>
      <c r="W223" s="1"/>
      <c r="X223" s="1"/>
      <c r="Y223" s="1"/>
      <c r="Z223" s="1"/>
    </row>
    <row r="224" spans="8:26" ht="14.25" customHeight="1">
      <c r="H224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H225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H226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5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5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5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5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5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5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5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5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5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5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5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5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5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5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5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5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5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5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5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5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5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5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5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5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5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5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5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5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5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5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5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5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5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5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5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5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5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5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5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5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5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5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5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5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5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5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5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5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5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5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5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5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5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5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5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5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5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5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5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5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5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5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5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5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5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5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5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5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5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5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5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5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5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5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5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5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5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5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5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5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5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5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5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5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5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5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5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5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5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5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5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5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5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5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5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5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5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5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5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5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5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5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5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5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5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5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5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5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5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5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5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5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5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5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5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5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5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5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5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5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5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5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5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5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5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5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5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5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5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5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5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5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5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5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5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5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5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5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5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5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5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5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5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5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5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5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5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5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5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5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5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5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5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5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5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5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5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5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5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5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5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5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5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5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5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5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5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5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5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5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5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5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5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5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5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5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5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5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5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5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5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5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5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5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5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5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5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5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5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5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5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5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5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5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5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5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5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5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5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5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5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5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5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5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5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5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5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5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5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5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5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5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5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5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5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5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5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5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5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5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5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5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5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5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5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5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5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5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5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5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5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5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5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5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5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5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5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5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5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5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5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5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5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5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5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5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5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5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5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5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5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5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5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5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5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5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5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5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5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5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5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5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5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5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5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5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5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5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5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5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5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5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5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5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5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5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5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5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5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5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5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5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5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5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5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5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5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5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5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5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5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5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5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5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5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5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5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5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5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5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5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5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5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5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5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5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5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5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5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5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5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5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5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5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5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5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5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5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5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5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5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5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5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5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5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5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5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5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5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5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5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5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5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5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5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5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5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5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5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5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5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5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5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5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5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5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5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5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5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5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5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5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5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5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5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5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5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5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5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5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5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5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5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5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5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5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5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5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5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5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5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5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5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5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5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5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5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5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5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5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5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5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5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5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5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5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5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5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5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5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5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5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5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5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5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5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5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5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5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5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5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5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5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5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5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5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5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5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5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5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5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5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5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5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5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5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5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5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5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5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5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5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5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5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5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5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5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5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5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5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5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5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5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5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5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5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5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5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5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5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5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5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5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5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5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5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5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5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5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5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5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5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5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5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5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5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5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5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5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5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5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5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5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5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5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5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5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5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5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5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5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5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5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5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5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5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5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5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5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5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5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5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5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5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5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5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5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5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5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5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5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5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5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5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5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5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5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5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5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5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5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5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5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5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5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5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5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5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5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5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5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5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5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5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5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5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5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5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5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5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5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5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5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5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5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5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5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5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5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5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5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5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5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5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5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5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5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5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5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5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5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5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5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5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5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5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5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5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5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5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5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5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5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5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5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5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5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5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5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5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5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5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5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5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5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5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5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5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5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5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5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5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5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5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5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5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5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5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5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5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5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5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5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5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5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5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5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5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5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5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5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5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5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5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5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5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5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5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5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5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5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5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5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5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5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5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5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5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5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5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5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5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5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5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5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5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5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5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5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5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5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5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5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5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5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5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5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5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5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5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5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5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5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5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5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5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5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5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5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5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5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5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5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5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5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5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5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5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5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5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5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5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5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5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5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5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5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5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5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5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5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5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5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5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5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5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5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5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5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5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5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5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5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5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5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5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5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5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5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5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5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5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5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5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5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5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5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5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5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5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5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5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5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5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5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5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5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5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5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5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5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5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5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5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5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5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5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5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5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5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5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5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5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5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5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5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5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5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5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5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5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5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5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5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5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5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5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5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5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5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5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5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5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5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5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5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5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5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5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5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5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5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5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5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5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5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5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5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5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5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5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5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5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5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5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5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5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5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5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5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5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5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5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5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5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5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5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5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5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5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5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5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5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1"/>
      <c r="C1001" s="1"/>
      <c r="D1001" s="1"/>
      <c r="E1001" s="1"/>
      <c r="F1001" s="1"/>
      <c r="G1001" s="1"/>
      <c r="H1001" s="5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1"/>
      <c r="C1002" s="1"/>
      <c r="D1002" s="1"/>
      <c r="E1002" s="1"/>
      <c r="F1002" s="1"/>
      <c r="G1002" s="1"/>
      <c r="H1002" s="5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>
      <c r="A1003" s="1"/>
      <c r="B1003" s="1"/>
      <c r="C1003" s="1"/>
      <c r="D1003" s="1"/>
      <c r="E1003" s="1"/>
      <c r="F1003" s="1"/>
      <c r="G1003" s="1"/>
      <c r="H1003" s="5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>
      <c r="A1004" s="1"/>
      <c r="B1004" s="1"/>
      <c r="C1004" s="1"/>
      <c r="D1004" s="1"/>
      <c r="E1004" s="1"/>
      <c r="F1004" s="1"/>
      <c r="G1004" s="1"/>
      <c r="H1004" s="5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>
      <c r="A1005" s="1"/>
      <c r="B1005" s="1"/>
      <c r="C1005" s="1"/>
      <c r="D1005" s="1"/>
      <c r="E1005" s="1"/>
      <c r="F1005" s="1"/>
      <c r="G1005" s="1"/>
      <c r="H1005" s="5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hyperlinks>
    <hyperlink ref="C9" r:id="rId1"/>
    <hyperlink ref="C16" r:id="rId2"/>
    <hyperlink ref="C24" r:id="rId3"/>
    <hyperlink ref="C30" r:id="rId4"/>
    <hyperlink ref="C36" r:id="rId5"/>
    <hyperlink ref="C47" r:id="rId6"/>
    <hyperlink ref="C56" r:id="rId7"/>
    <hyperlink ref="C66" r:id="rId8"/>
    <hyperlink ref="C77" r:id="rId9"/>
    <hyperlink ref="C91" r:id="rId10"/>
    <hyperlink ref="C105" r:id="rId11"/>
    <hyperlink ref="C119" r:id="rId12"/>
    <hyperlink ref="C137" r:id="rId13"/>
    <hyperlink ref="C156" r:id="rId14"/>
    <hyperlink ref="C175" r:id="rId15"/>
  </hyperlinks>
  <pageMargins left="0.7" right="0.7" top="0.75" bottom="0.75" header="0" footer="0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9"/>
  <sheetViews>
    <sheetView topLeftCell="A2" workbookViewId="0">
      <selection activeCell="J24" sqref="J24"/>
    </sheetView>
  </sheetViews>
  <sheetFormatPr defaultColWidth="12.625" defaultRowHeight="15" customHeight="1"/>
  <cols>
    <col min="1" max="1" width="8" customWidth="1"/>
    <col min="2" max="2" width="10.5" customWidth="1"/>
    <col min="3" max="7" width="10.25" customWidth="1"/>
    <col min="8" max="8" width="8" customWidth="1"/>
    <col min="9" max="26" width="7.625" customWidth="1"/>
  </cols>
  <sheetData>
    <row r="1" spans="1:26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"/>
      <c r="B2" s="7"/>
      <c r="C2" s="4">
        <v>1</v>
      </c>
      <c r="D2" s="4">
        <v>2</v>
      </c>
      <c r="E2" s="4">
        <v>3</v>
      </c>
      <c r="F2" s="4">
        <v>4</v>
      </c>
      <c r="G2" s="4">
        <v>5</v>
      </c>
      <c r="H2" s="7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"/>
      <c r="B3" s="121" t="s">
        <v>0</v>
      </c>
      <c r="C3" s="4" t="s">
        <v>1</v>
      </c>
      <c r="D3" s="4" t="s">
        <v>2</v>
      </c>
      <c r="E3" s="4" t="s">
        <v>3</v>
      </c>
      <c r="F3" s="4"/>
      <c r="G3" s="4"/>
      <c r="H3" s="122" t="s">
        <v>4</v>
      </c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"/>
      <c r="B4" s="123">
        <v>43811</v>
      </c>
      <c r="C4" s="4" t="s">
        <v>5</v>
      </c>
      <c r="D4" s="4"/>
      <c r="E4" s="4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7"/>
      <c r="B5" s="124" t="s">
        <v>88</v>
      </c>
      <c r="C5" s="4" t="s">
        <v>5</v>
      </c>
      <c r="D5" s="4"/>
      <c r="E5" s="4"/>
      <c r="F5" s="7"/>
      <c r="G5" s="7"/>
      <c r="H5" s="7"/>
      <c r="I5" s="7"/>
      <c r="J5" s="3"/>
      <c r="K5" s="3"/>
      <c r="L5" s="51" t="s">
        <v>70</v>
      </c>
      <c r="M5" s="3"/>
      <c r="N5" s="3"/>
      <c r="O5" s="51" t="s">
        <v>71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7"/>
      <c r="B6" s="123">
        <v>43813</v>
      </c>
      <c r="C6" s="125">
        <f>'Daily Dec-19'!I14</f>
        <v>34.83</v>
      </c>
      <c r="D6" s="4"/>
      <c r="E6" s="4"/>
      <c r="F6" s="7"/>
      <c r="G6" s="7"/>
      <c r="H6" s="126">
        <f>'Daily Dec-19'!I14</f>
        <v>34.83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7"/>
      <c r="B7" s="123">
        <v>43814</v>
      </c>
      <c r="C7" s="7" t="s">
        <v>6</v>
      </c>
      <c r="D7" s="4"/>
      <c r="E7" s="4"/>
      <c r="F7" s="7"/>
      <c r="G7" s="7"/>
      <c r="H7" s="7">
        <v>0</v>
      </c>
      <c r="I7" s="7"/>
      <c r="J7" s="3"/>
      <c r="K7" s="3"/>
      <c r="L7" s="3">
        <v>219.29</v>
      </c>
      <c r="M7" s="3">
        <v>1</v>
      </c>
      <c r="N7" s="3"/>
      <c r="O7" s="3">
        <v>348.98</v>
      </c>
      <c r="P7" s="3">
        <v>11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7"/>
      <c r="B8" s="123">
        <v>43815</v>
      </c>
      <c r="C8" s="125">
        <f>'Daily Dec-19'!I20</f>
        <v>215.9</v>
      </c>
      <c r="D8" s="4"/>
      <c r="E8" s="4"/>
      <c r="F8" s="7"/>
      <c r="G8" s="7"/>
      <c r="H8" s="126">
        <f>'Daily Dec-19'!I22</f>
        <v>215.9</v>
      </c>
      <c r="I8" s="7"/>
      <c r="J8" s="3"/>
      <c r="K8" s="3"/>
      <c r="L8" s="3">
        <v>129.49</v>
      </c>
      <c r="M8" s="3">
        <v>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7"/>
      <c r="B9" s="123">
        <v>43816</v>
      </c>
      <c r="C9" s="125">
        <f>'Daily Dec-19'!I28</f>
        <v>98.05</v>
      </c>
      <c r="D9" s="4"/>
      <c r="E9" s="4"/>
      <c r="F9" s="7"/>
      <c r="G9" s="7"/>
      <c r="H9" s="126">
        <f>'Daily Dec-19'!I28</f>
        <v>98.05</v>
      </c>
      <c r="I9" s="7"/>
      <c r="J9" s="3"/>
      <c r="K9" s="3"/>
      <c r="L9" s="3">
        <v>330.07</v>
      </c>
      <c r="M9" s="3">
        <v>3</v>
      </c>
      <c r="N9" s="3"/>
      <c r="O9" s="3">
        <v>330.07</v>
      </c>
      <c r="P9" s="3">
        <v>12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7"/>
      <c r="B10" s="123">
        <v>43817</v>
      </c>
      <c r="C10" s="125">
        <f>'Daily Dec-19'!I32</f>
        <v>14.49</v>
      </c>
      <c r="D10" s="4"/>
      <c r="E10" s="4"/>
      <c r="F10" s="7"/>
      <c r="G10" s="7"/>
      <c r="H10" s="126">
        <f>'Daily Dec-19'!I34</f>
        <v>14.49</v>
      </c>
      <c r="I10" s="7"/>
      <c r="J10" s="3"/>
      <c r="K10" s="3"/>
      <c r="L10" s="3">
        <v>568.13</v>
      </c>
      <c r="M10" s="3">
        <v>4</v>
      </c>
      <c r="N10" s="3"/>
      <c r="O10" s="3">
        <v>568.13</v>
      </c>
      <c r="P10" s="3">
        <v>13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7"/>
      <c r="B11" s="123">
        <v>43818</v>
      </c>
      <c r="C11" s="125">
        <f>'Daily Dec-19'!I40</f>
        <v>211.41000000000003</v>
      </c>
      <c r="D11" s="4" t="s">
        <v>8</v>
      </c>
      <c r="E11" s="4" t="s">
        <v>8</v>
      </c>
      <c r="F11" s="7"/>
      <c r="G11" s="7"/>
      <c r="H11" s="126">
        <f>'Daily Dec-19'!I45</f>
        <v>211.41000000000003</v>
      </c>
      <c r="I11" s="7"/>
      <c r="J11" s="3"/>
      <c r="K11" s="3"/>
      <c r="L11" s="3">
        <v>607.85</v>
      </c>
      <c r="M11" s="3">
        <v>5</v>
      </c>
      <c r="N11" s="3"/>
      <c r="O11" s="3">
        <v>607.85</v>
      </c>
      <c r="P11" s="3">
        <v>14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7"/>
      <c r="B12" s="123">
        <v>43819</v>
      </c>
      <c r="C12" s="125">
        <f>'Daily Dec-19'!I49</f>
        <v>77.13</v>
      </c>
      <c r="D12" s="4" t="s">
        <v>9</v>
      </c>
      <c r="E12" s="4" t="s">
        <v>10</v>
      </c>
      <c r="F12" s="7"/>
      <c r="G12" s="7"/>
      <c r="H12" s="126">
        <f>'Daily Dec-19'!I54</f>
        <v>77.13</v>
      </c>
      <c r="I12" s="7"/>
      <c r="J12" s="3"/>
      <c r="K12" s="3"/>
      <c r="L12" s="3">
        <v>376.77</v>
      </c>
      <c r="M12" s="3">
        <v>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7"/>
      <c r="B13" s="123">
        <v>43820</v>
      </c>
      <c r="C13" s="125">
        <f>'Daily Dec-19'!I58</f>
        <v>27.04</v>
      </c>
      <c r="D13" s="125">
        <f>'Daily Dec-19'!I60</f>
        <v>39.06</v>
      </c>
      <c r="E13" s="125">
        <f>'Daily Dec-19'!I62</f>
        <v>55.2</v>
      </c>
      <c r="F13" s="7"/>
      <c r="G13" s="7"/>
      <c r="H13" s="126">
        <f>'Daily Dec-19'!I64</f>
        <v>121.30000000000001</v>
      </c>
      <c r="I13" s="7"/>
      <c r="J13" s="3"/>
      <c r="K13" s="3"/>
      <c r="L13" s="3">
        <v>316.29000000000002</v>
      </c>
      <c r="M13" s="3">
        <v>7</v>
      </c>
      <c r="N13" s="3"/>
      <c r="O13" s="3">
        <v>693.06</v>
      </c>
      <c r="P13" s="3">
        <v>15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7"/>
      <c r="B14" s="127">
        <v>43821</v>
      </c>
      <c r="C14" s="128" t="s">
        <v>6</v>
      </c>
      <c r="D14" s="128" t="s">
        <v>6</v>
      </c>
      <c r="E14" s="128" t="s">
        <v>6</v>
      </c>
      <c r="F14" s="7"/>
      <c r="G14" s="7"/>
      <c r="H14" s="7">
        <v>0</v>
      </c>
      <c r="I14" s="7"/>
      <c r="J14" s="3"/>
      <c r="K14" s="3"/>
      <c r="L14" s="120">
        <f>SUM(L7:L13)</f>
        <v>2547.89</v>
      </c>
      <c r="M14" s="3"/>
      <c r="N14" s="3"/>
      <c r="O14" s="120">
        <f>SUM(O7:O13)</f>
        <v>2548.0899999999997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7"/>
      <c r="B15" s="129" t="s">
        <v>63</v>
      </c>
      <c r="C15" s="130">
        <v>34.28</v>
      </c>
      <c r="D15" s="130">
        <v>18.14</v>
      </c>
      <c r="E15" s="130">
        <v>0</v>
      </c>
      <c r="F15" s="7"/>
      <c r="G15" s="7"/>
      <c r="H15" s="7">
        <f>C15+D15+E15</f>
        <v>52.42</v>
      </c>
      <c r="I15" s="7"/>
      <c r="J15" s="3"/>
      <c r="K15" s="3"/>
      <c r="L15" s="5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7"/>
      <c r="B16" s="129" t="s">
        <v>64</v>
      </c>
      <c r="C16" s="130">
        <v>323.45999999999998</v>
      </c>
      <c r="D16" s="130">
        <v>40.020000000000003</v>
      </c>
      <c r="E16" s="130">
        <v>57.97</v>
      </c>
      <c r="F16" s="7"/>
      <c r="G16" s="7"/>
      <c r="H16" s="7">
        <f>SUM(C16:G16)</f>
        <v>421.44999999999993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7"/>
      <c r="B17" s="129" t="s">
        <v>65</v>
      </c>
      <c r="C17" s="130">
        <v>146.02000000000001</v>
      </c>
      <c r="D17" s="130">
        <v>111.36</v>
      </c>
      <c r="E17" s="130">
        <v>91.75</v>
      </c>
      <c r="F17" s="7"/>
      <c r="G17" s="7"/>
      <c r="H17" s="7">
        <f t="shared" ref="H17:H23" si="0">SUM(C17:G17)</f>
        <v>349.13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7"/>
      <c r="B18" s="129" t="s">
        <v>66</v>
      </c>
      <c r="C18" s="131">
        <v>126.92</v>
      </c>
      <c r="D18" s="131">
        <v>45.2</v>
      </c>
      <c r="E18" s="131">
        <v>58.79</v>
      </c>
      <c r="F18" s="7"/>
      <c r="G18" s="7"/>
      <c r="H18" s="7">
        <f t="shared" si="0"/>
        <v>230.91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7"/>
      <c r="B19" s="129" t="s">
        <v>67</v>
      </c>
      <c r="C19" s="131">
        <v>78.319999999999993</v>
      </c>
      <c r="D19" s="131">
        <v>113.39</v>
      </c>
      <c r="E19" s="131">
        <v>49.72</v>
      </c>
      <c r="F19" s="7"/>
      <c r="G19" s="7"/>
      <c r="H19" s="7">
        <f>SUM(C19:G19)</f>
        <v>241.42999999999998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7"/>
      <c r="B20" s="129" t="s">
        <v>68</v>
      </c>
      <c r="C20" s="131">
        <v>53.1</v>
      </c>
      <c r="D20" s="131">
        <v>53.83</v>
      </c>
      <c r="E20" s="131">
        <v>56.22</v>
      </c>
      <c r="F20" s="7"/>
      <c r="G20" s="7"/>
      <c r="H20" s="7">
        <v>163.15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"/>
      <c r="B21" s="129" t="s">
        <v>69</v>
      </c>
      <c r="C21" s="132" t="s">
        <v>6</v>
      </c>
      <c r="D21" s="132" t="s">
        <v>6</v>
      </c>
      <c r="E21" s="132" t="s">
        <v>6</v>
      </c>
      <c r="F21" s="7"/>
      <c r="G21" s="7"/>
      <c r="H21" s="7">
        <f t="shared" si="0"/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"/>
      <c r="B22" s="129" t="s">
        <v>49</v>
      </c>
      <c r="C22" s="131">
        <v>67.83</v>
      </c>
      <c r="D22" s="131">
        <v>178.05</v>
      </c>
      <c r="E22" s="131">
        <v>70.41</v>
      </c>
      <c r="F22" s="7"/>
      <c r="G22" s="7"/>
      <c r="H22" s="7">
        <f t="shared" si="0"/>
        <v>316.28999999999996</v>
      </c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7"/>
      <c r="B23" s="129" t="s">
        <v>59</v>
      </c>
      <c r="C23" s="132">
        <v>0</v>
      </c>
      <c r="D23" s="132">
        <v>0</v>
      </c>
      <c r="E23" s="131">
        <v>0</v>
      </c>
      <c r="F23" s="7"/>
      <c r="G23" s="7"/>
      <c r="H23" s="7">
        <f t="shared" si="0"/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7"/>
      <c r="B24" s="130"/>
      <c r="C24" s="130"/>
      <c r="D24" s="130"/>
      <c r="E24" s="130"/>
      <c r="F24" s="7"/>
      <c r="G24" s="7"/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7"/>
      <c r="B25" s="133">
        <v>43815</v>
      </c>
      <c r="C25" s="134"/>
      <c r="D25" s="134"/>
      <c r="E25" s="134"/>
      <c r="F25" s="4"/>
      <c r="G25" s="4"/>
      <c r="H25" s="135">
        <f>SUM(H6:H24)</f>
        <v>2547.8900000000003</v>
      </c>
      <c r="I25" s="7"/>
      <c r="J25" s="3"/>
      <c r="K25" s="5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7"/>
      <c r="B26" s="7"/>
      <c r="C26" s="136">
        <f>SUM(C6:C25)</f>
        <v>1508.7799999999997</v>
      </c>
      <c r="D26" s="137">
        <f>SUM(D6:D25)</f>
        <v>599.04999999999995</v>
      </c>
      <c r="E26" s="137">
        <f>SUM(E6:E25)</f>
        <v>440.06000000000006</v>
      </c>
      <c r="F26" s="137">
        <f>SUM(F6:F25)</f>
        <v>0</v>
      </c>
      <c r="G26" s="137">
        <f>SUM(G6:G25)</f>
        <v>0</v>
      </c>
      <c r="H26" s="138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7"/>
      <c r="B27" s="7"/>
      <c r="C27" s="7"/>
      <c r="D27" s="7"/>
      <c r="E27" s="7"/>
      <c r="F27" s="7"/>
      <c r="G27" s="7"/>
      <c r="H27" s="7"/>
      <c r="I27" s="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 customHeight="1">
      <c r="B1003" s="3"/>
      <c r="C1003" s="3"/>
      <c r="D1003" s="3"/>
      <c r="E1003" s="3"/>
      <c r="F1003" s="3"/>
      <c r="G1003" s="3"/>
      <c r="H1003" s="3"/>
    </row>
    <row r="1004" spans="1:26" ht="15" customHeight="1">
      <c r="B1004" s="3"/>
      <c r="C1004" s="3"/>
      <c r="D1004" s="3"/>
      <c r="E1004" s="3"/>
      <c r="F1004" s="3"/>
      <c r="G1004" s="3"/>
      <c r="H1004" s="3"/>
    </row>
    <row r="1005" spans="1:26" ht="15" customHeight="1">
      <c r="B1005" s="3"/>
      <c r="C1005" s="3"/>
      <c r="D1005" s="3"/>
      <c r="E1005" s="3"/>
      <c r="F1005" s="3"/>
      <c r="G1005" s="3"/>
      <c r="H1005" s="3"/>
    </row>
    <row r="1006" spans="1:26" ht="15" customHeight="1">
      <c r="B1006" s="3"/>
      <c r="C1006" s="3"/>
      <c r="D1006" s="3"/>
      <c r="E1006" s="3"/>
      <c r="F1006" s="3"/>
      <c r="G1006" s="3"/>
      <c r="H1006" s="3"/>
    </row>
    <row r="1007" spans="1:26" ht="15" customHeight="1">
      <c r="B1007" s="3"/>
      <c r="C1007" s="3"/>
      <c r="D1007" s="3"/>
      <c r="E1007" s="3"/>
      <c r="F1007" s="3"/>
      <c r="G1007" s="3"/>
      <c r="H1007" s="3"/>
    </row>
    <row r="1008" spans="1:26" ht="15" customHeight="1">
      <c r="B1008" s="3"/>
      <c r="C1008" s="3"/>
      <c r="D1008" s="3"/>
      <c r="E1008" s="3"/>
      <c r="F1008" s="3"/>
      <c r="G1008" s="3"/>
      <c r="H1008" s="3"/>
    </row>
    <row r="1009" spans="2:8" ht="15" customHeight="1">
      <c r="B1009" s="3"/>
      <c r="C1009" s="3"/>
      <c r="D1009" s="3"/>
      <c r="E1009" s="3"/>
      <c r="F1009" s="3"/>
      <c r="G1009" s="3"/>
      <c r="H1009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4:S550"/>
  <sheetViews>
    <sheetView topLeftCell="A532" workbookViewId="0">
      <selection activeCell="M541" sqref="M541"/>
    </sheetView>
  </sheetViews>
  <sheetFormatPr defaultRowHeight="15"/>
  <cols>
    <col min="1" max="1" width="9" style="7"/>
    <col min="2" max="2" width="6.625" style="7" customWidth="1"/>
    <col min="3" max="3" width="12.125" style="7" customWidth="1"/>
    <col min="4" max="4" width="10.875" style="7" customWidth="1"/>
    <col min="5" max="5" width="9" style="7"/>
    <col min="6" max="6" width="11.25" style="7" customWidth="1"/>
    <col min="7" max="8" width="9" style="7"/>
    <col min="9" max="9" width="9" style="170"/>
    <col min="10" max="10" width="9" style="137" customWidth="1"/>
    <col min="11" max="11" width="9" style="1"/>
    <col min="12" max="16384" width="9" style="7"/>
  </cols>
  <sheetData>
    <row r="4" spans="3:10">
      <c r="C4" s="154" t="s">
        <v>0</v>
      </c>
      <c r="D4" s="155" t="s">
        <v>11</v>
      </c>
      <c r="E4" s="154" t="s">
        <v>12</v>
      </c>
      <c r="F4" s="154" t="s">
        <v>13</v>
      </c>
      <c r="G4" s="154" t="s">
        <v>14</v>
      </c>
      <c r="H4" s="154" t="s">
        <v>15</v>
      </c>
      <c r="I4" s="156" t="s">
        <v>79</v>
      </c>
      <c r="J4" s="157" t="s">
        <v>4</v>
      </c>
    </row>
    <row r="5" spans="3:10">
      <c r="C5" s="158" t="s">
        <v>60</v>
      </c>
      <c r="D5" s="159">
        <v>1</v>
      </c>
      <c r="E5" s="160" t="s">
        <v>1</v>
      </c>
      <c r="F5" s="159" t="s">
        <v>82</v>
      </c>
      <c r="G5" s="160">
        <v>1</v>
      </c>
      <c r="H5" s="159">
        <v>10</v>
      </c>
      <c r="I5" s="139">
        <v>5.78</v>
      </c>
      <c r="J5" s="189">
        <f>H5*I5</f>
        <v>57.800000000000004</v>
      </c>
    </row>
    <row r="6" spans="3:10">
      <c r="C6" s="162" t="s">
        <v>61</v>
      </c>
      <c r="D6" s="160"/>
      <c r="E6" s="160"/>
      <c r="F6" s="160"/>
      <c r="G6" s="160"/>
      <c r="H6" s="160"/>
      <c r="I6" s="140"/>
      <c r="J6" s="153"/>
    </row>
    <row r="7" spans="3:10">
      <c r="C7" s="163"/>
      <c r="D7" s="160"/>
      <c r="E7" s="160"/>
      <c r="F7" s="160"/>
      <c r="G7" s="160"/>
      <c r="H7" s="160"/>
      <c r="I7" s="140">
        <v>0</v>
      </c>
      <c r="J7" s="153"/>
    </row>
    <row r="8" spans="3:10">
      <c r="C8" s="163"/>
      <c r="D8" s="160"/>
      <c r="E8" s="160"/>
      <c r="F8" s="160"/>
      <c r="G8" s="160"/>
      <c r="H8" s="160"/>
      <c r="I8" s="140"/>
      <c r="J8" s="149"/>
    </row>
    <row r="9" spans="3:10">
      <c r="C9" s="163"/>
      <c r="D9" s="164">
        <v>2</v>
      </c>
      <c r="E9" s="165" t="s">
        <v>78</v>
      </c>
      <c r="F9" s="164" t="s">
        <v>82</v>
      </c>
      <c r="G9" s="165">
        <v>2</v>
      </c>
      <c r="H9" s="164">
        <v>10</v>
      </c>
      <c r="I9" s="141">
        <v>5.78</v>
      </c>
      <c r="J9" s="189">
        <f>H9*I9</f>
        <v>57.800000000000004</v>
      </c>
    </row>
    <row r="10" spans="3:10">
      <c r="C10" s="163"/>
      <c r="D10" s="165"/>
      <c r="E10" s="165"/>
      <c r="F10" s="165"/>
      <c r="G10" s="165"/>
      <c r="H10" s="165"/>
      <c r="I10" s="142"/>
      <c r="J10" s="161"/>
    </row>
    <row r="11" spans="3:10">
      <c r="C11" s="163"/>
      <c r="D11" s="165"/>
      <c r="E11" s="165"/>
      <c r="F11" s="165"/>
      <c r="G11" s="165"/>
      <c r="H11" s="165"/>
      <c r="I11" s="142"/>
      <c r="J11" s="161"/>
    </row>
    <row r="12" spans="3:10">
      <c r="C12" s="163"/>
      <c r="D12" s="165"/>
      <c r="E12" s="165"/>
      <c r="F12" s="165"/>
      <c r="G12" s="165"/>
      <c r="H12" s="165"/>
      <c r="I12" s="142"/>
      <c r="J12" s="150"/>
    </row>
    <row r="13" spans="3:10">
      <c r="C13" s="163"/>
      <c r="D13" s="166">
        <v>3</v>
      </c>
      <c r="E13" s="167" t="s">
        <v>62</v>
      </c>
      <c r="F13" s="166" t="s">
        <v>82</v>
      </c>
      <c r="G13" s="167">
        <v>2</v>
      </c>
      <c r="H13" s="166">
        <v>10</v>
      </c>
      <c r="I13" s="143">
        <v>5.78</v>
      </c>
      <c r="J13" s="189">
        <f>H13*I13</f>
        <v>57.800000000000004</v>
      </c>
    </row>
    <row r="14" spans="3:10">
      <c r="C14" s="163"/>
      <c r="D14" s="167">
        <v>4</v>
      </c>
      <c r="E14" s="167" t="s">
        <v>89</v>
      </c>
      <c r="F14" s="167" t="s">
        <v>48</v>
      </c>
      <c r="G14" s="167"/>
      <c r="H14" s="167">
        <v>9</v>
      </c>
      <c r="I14" s="168">
        <v>5.78</v>
      </c>
      <c r="J14" s="161">
        <f>H14*I14</f>
        <v>52.02</v>
      </c>
    </row>
    <row r="15" spans="3:10">
      <c r="C15" s="163"/>
      <c r="D15" s="167"/>
      <c r="E15" s="167"/>
      <c r="F15" s="167"/>
      <c r="G15" s="167"/>
      <c r="H15" s="167"/>
      <c r="I15" s="168"/>
      <c r="J15" s="161"/>
    </row>
    <row r="16" spans="3:10">
      <c r="C16" s="163"/>
      <c r="D16" s="166"/>
      <c r="E16" s="166"/>
      <c r="F16" s="167"/>
      <c r="G16" s="167"/>
      <c r="H16" s="167">
        <f>SUM(H5:H15)</f>
        <v>39</v>
      </c>
      <c r="I16" s="168"/>
      <c r="J16" s="169"/>
    </row>
    <row r="17" spans="2:10">
      <c r="C17" s="170"/>
      <c r="D17" s="163"/>
      <c r="E17" s="163"/>
      <c r="F17" s="163"/>
      <c r="G17" s="163"/>
      <c r="H17" s="163"/>
      <c r="I17" s="171"/>
      <c r="J17" s="172">
        <f>J5+J9+J13+J14</f>
        <v>225.42000000000002</v>
      </c>
    </row>
    <row r="20" spans="2:10">
      <c r="C20" s="154" t="s">
        <v>0</v>
      </c>
      <c r="D20" s="155" t="s">
        <v>11</v>
      </c>
      <c r="E20" s="154" t="s">
        <v>12</v>
      </c>
      <c r="F20" s="154" t="s">
        <v>13</v>
      </c>
      <c r="G20" s="154" t="s">
        <v>14</v>
      </c>
      <c r="H20" s="154" t="s">
        <v>15</v>
      </c>
      <c r="I20" s="156" t="s">
        <v>79</v>
      </c>
      <c r="J20" s="157" t="s">
        <v>4</v>
      </c>
    </row>
    <row r="21" spans="2:10">
      <c r="C21" s="158" t="s">
        <v>83</v>
      </c>
      <c r="D21" s="159">
        <v>1</v>
      </c>
      <c r="E21" s="160" t="s">
        <v>1</v>
      </c>
      <c r="F21" s="159" t="s">
        <v>82</v>
      </c>
      <c r="G21" s="160">
        <v>1</v>
      </c>
      <c r="H21" s="159">
        <v>0</v>
      </c>
      <c r="I21" s="139">
        <v>0</v>
      </c>
      <c r="J21" s="161"/>
    </row>
    <row r="22" spans="2:10">
      <c r="C22" s="162" t="s">
        <v>85</v>
      </c>
      <c r="D22" s="160"/>
      <c r="E22" s="160"/>
      <c r="F22" s="160"/>
      <c r="G22" s="160"/>
      <c r="H22" s="160"/>
      <c r="I22" s="140"/>
      <c r="J22" s="153"/>
    </row>
    <row r="23" spans="2:10">
      <c r="C23" s="163"/>
      <c r="D23" s="160"/>
      <c r="E23" s="160"/>
      <c r="F23" s="160"/>
      <c r="G23" s="160"/>
      <c r="H23" s="160"/>
      <c r="I23" s="140"/>
      <c r="J23" s="153"/>
    </row>
    <row r="24" spans="2:10">
      <c r="B24" s="173"/>
      <c r="C24" s="163"/>
      <c r="D24" s="160"/>
      <c r="E24" s="160"/>
      <c r="F24" s="160"/>
      <c r="G24" s="160"/>
      <c r="H24" s="160"/>
      <c r="I24" s="140"/>
      <c r="J24" s="149">
        <f>I21+I22+I23+I24</f>
        <v>0</v>
      </c>
    </row>
    <row r="25" spans="2:10">
      <c r="B25" s="174"/>
      <c r="C25" s="163"/>
      <c r="D25" s="164">
        <v>2</v>
      </c>
      <c r="E25" s="165" t="s">
        <v>78</v>
      </c>
      <c r="F25" s="164" t="s">
        <v>82</v>
      </c>
      <c r="G25" s="165">
        <v>2</v>
      </c>
      <c r="H25" s="164">
        <v>8</v>
      </c>
      <c r="I25" s="141">
        <v>5.78</v>
      </c>
      <c r="J25" s="153">
        <f>H25*I25</f>
        <v>46.24</v>
      </c>
    </row>
    <row r="26" spans="2:10">
      <c r="B26" s="175"/>
      <c r="C26" s="163"/>
      <c r="D26" s="165"/>
      <c r="E26" s="165"/>
      <c r="F26" s="165"/>
      <c r="G26" s="165"/>
      <c r="H26" s="165"/>
      <c r="I26" s="142"/>
      <c r="J26" s="161"/>
    </row>
    <row r="27" spans="2:10">
      <c r="B27" s="176"/>
      <c r="C27" s="163"/>
      <c r="D27" s="165"/>
      <c r="E27" s="165"/>
      <c r="F27" s="165"/>
      <c r="G27" s="165"/>
      <c r="H27" s="165"/>
      <c r="I27" s="142"/>
      <c r="J27" s="161"/>
    </row>
    <row r="28" spans="2:10">
      <c r="B28" s="176"/>
      <c r="C28" s="163"/>
      <c r="D28" s="165"/>
      <c r="E28" s="165"/>
      <c r="F28" s="165"/>
      <c r="G28" s="165"/>
      <c r="H28" s="165"/>
      <c r="I28" s="142"/>
      <c r="J28" s="150"/>
    </row>
    <row r="29" spans="2:10">
      <c r="B29" s="176"/>
      <c r="C29" s="163"/>
      <c r="D29" s="166">
        <v>3</v>
      </c>
      <c r="E29" s="167" t="s">
        <v>62</v>
      </c>
      <c r="F29" s="166" t="s">
        <v>82</v>
      </c>
      <c r="G29" s="167">
        <v>2</v>
      </c>
      <c r="H29" s="166">
        <v>8</v>
      </c>
      <c r="I29" s="143">
        <v>5.78</v>
      </c>
      <c r="J29" s="153">
        <f>H29*I29</f>
        <v>46.24</v>
      </c>
    </row>
    <row r="30" spans="2:10">
      <c r="B30" s="176"/>
      <c r="C30" s="163"/>
      <c r="D30" s="167"/>
      <c r="E30" s="167"/>
      <c r="F30" s="167"/>
      <c r="G30" s="167"/>
      <c r="H30" s="167"/>
      <c r="I30" s="168"/>
      <c r="J30" s="161"/>
    </row>
    <row r="31" spans="2:10">
      <c r="B31" s="176"/>
      <c r="C31" s="163"/>
      <c r="D31" s="167"/>
      <c r="E31" s="167"/>
      <c r="F31" s="167"/>
      <c r="G31" s="167"/>
      <c r="H31" s="167"/>
      <c r="I31" s="168"/>
      <c r="J31" s="161"/>
    </row>
    <row r="32" spans="2:10">
      <c r="B32" s="176"/>
      <c r="C32" s="163"/>
      <c r="D32" s="166"/>
      <c r="E32" s="166"/>
      <c r="F32" s="167"/>
      <c r="G32" s="167"/>
      <c r="H32" s="167">
        <f>SUM(H21:H31)</f>
        <v>16</v>
      </c>
      <c r="I32" s="168"/>
      <c r="J32" s="169"/>
    </row>
    <row r="33" spans="2:10">
      <c r="B33" s="176"/>
      <c r="C33" s="170"/>
      <c r="D33" s="163"/>
      <c r="E33" s="163"/>
      <c r="F33" s="163"/>
      <c r="G33" s="163"/>
      <c r="H33" s="163"/>
      <c r="I33" s="171"/>
      <c r="J33" s="172">
        <f>J25+J29</f>
        <v>92.48</v>
      </c>
    </row>
    <row r="34" spans="2:10">
      <c r="B34" s="176"/>
      <c r="C34" s="177"/>
      <c r="D34" s="178"/>
      <c r="E34" s="177"/>
      <c r="F34" s="177"/>
      <c r="G34" s="177"/>
      <c r="H34" s="179"/>
      <c r="I34" s="177"/>
      <c r="J34" s="180"/>
    </row>
    <row r="35" spans="2:10">
      <c r="B35" s="176"/>
      <c r="C35" s="177"/>
      <c r="D35" s="178"/>
      <c r="E35" s="177"/>
      <c r="F35" s="177"/>
      <c r="G35" s="177"/>
      <c r="H35" s="179"/>
      <c r="I35" s="179"/>
      <c r="J35" s="180"/>
    </row>
    <row r="36" spans="2:10">
      <c r="B36" s="176"/>
      <c r="C36" s="154" t="s">
        <v>0</v>
      </c>
      <c r="D36" s="155" t="s">
        <v>11</v>
      </c>
      <c r="E36" s="154" t="s">
        <v>12</v>
      </c>
      <c r="F36" s="154" t="s">
        <v>13</v>
      </c>
      <c r="G36" s="154" t="s">
        <v>14</v>
      </c>
      <c r="H36" s="154" t="s">
        <v>15</v>
      </c>
      <c r="I36" s="156" t="s">
        <v>79</v>
      </c>
      <c r="J36" s="157" t="s">
        <v>4</v>
      </c>
    </row>
    <row r="37" spans="2:10">
      <c r="B37" s="176"/>
      <c r="C37" s="158" t="s">
        <v>80</v>
      </c>
      <c r="D37" s="159">
        <v>1</v>
      </c>
      <c r="E37" s="160" t="s">
        <v>1</v>
      </c>
      <c r="F37" s="159" t="s">
        <v>82</v>
      </c>
      <c r="G37" s="160"/>
      <c r="H37" s="159">
        <v>9</v>
      </c>
      <c r="I37" s="139">
        <v>5.78</v>
      </c>
      <c r="J37" s="161">
        <f>H37*I37</f>
        <v>52.02</v>
      </c>
    </row>
    <row r="38" spans="2:10">
      <c r="B38" s="176"/>
      <c r="C38" s="162" t="s">
        <v>84</v>
      </c>
      <c r="D38" s="160"/>
      <c r="E38" s="160"/>
      <c r="F38" s="160"/>
      <c r="G38" s="160"/>
      <c r="H38" s="160"/>
      <c r="I38" s="140"/>
      <c r="J38" s="161"/>
    </row>
    <row r="39" spans="2:10">
      <c r="B39" s="176"/>
      <c r="C39" s="163"/>
      <c r="D39" s="160"/>
      <c r="E39" s="160"/>
      <c r="F39" s="160"/>
      <c r="G39" s="160"/>
      <c r="H39" s="160"/>
      <c r="I39" s="140"/>
      <c r="J39" s="161"/>
    </row>
    <row r="40" spans="2:10">
      <c r="B40" s="176"/>
      <c r="C40" s="163"/>
      <c r="D40" s="160"/>
      <c r="E40" s="160"/>
      <c r="F40" s="160"/>
      <c r="G40" s="160"/>
      <c r="H40" s="160"/>
      <c r="I40" s="140"/>
      <c r="J40" s="161"/>
    </row>
    <row r="41" spans="2:10">
      <c r="B41" s="176"/>
      <c r="C41" s="163"/>
      <c r="D41" s="164">
        <v>2</v>
      </c>
      <c r="E41" s="165" t="s">
        <v>78</v>
      </c>
      <c r="F41" s="164" t="s">
        <v>82</v>
      </c>
      <c r="G41" s="165"/>
      <c r="H41" s="164">
        <v>9</v>
      </c>
      <c r="I41" s="141">
        <v>5.78</v>
      </c>
      <c r="J41" s="153">
        <f>H41*I41</f>
        <v>52.02</v>
      </c>
    </row>
    <row r="42" spans="2:10">
      <c r="B42" s="176"/>
      <c r="C42" s="163"/>
      <c r="D42" s="165"/>
      <c r="E42" s="165"/>
      <c r="F42" s="165"/>
      <c r="G42" s="165"/>
      <c r="H42" s="165"/>
      <c r="I42" s="142"/>
      <c r="J42" s="153"/>
    </row>
    <row r="43" spans="2:10">
      <c r="B43" s="176"/>
      <c r="C43" s="163"/>
      <c r="D43" s="165"/>
      <c r="E43" s="165"/>
      <c r="F43" s="165"/>
      <c r="G43" s="165"/>
      <c r="H43" s="165"/>
      <c r="I43" s="142"/>
      <c r="J43" s="153"/>
    </row>
    <row r="44" spans="2:10">
      <c r="C44" s="163"/>
      <c r="D44" s="165"/>
      <c r="E44" s="165"/>
      <c r="F44" s="165"/>
      <c r="G44" s="165"/>
      <c r="H44" s="165"/>
      <c r="I44" s="142"/>
      <c r="J44" s="150"/>
    </row>
    <row r="45" spans="2:10">
      <c r="C45" s="163"/>
      <c r="D45" s="166">
        <v>3</v>
      </c>
      <c r="E45" s="167" t="s">
        <v>62</v>
      </c>
      <c r="F45" s="166" t="s">
        <v>82</v>
      </c>
      <c r="G45" s="167"/>
      <c r="H45" s="166">
        <v>9</v>
      </c>
      <c r="I45" s="143">
        <v>5.78</v>
      </c>
      <c r="J45" s="153">
        <f>H45*I45</f>
        <v>52.02</v>
      </c>
    </row>
    <row r="46" spans="2:10">
      <c r="C46" s="163"/>
      <c r="D46" s="167"/>
      <c r="E46" s="167"/>
      <c r="F46" s="167"/>
      <c r="G46" s="167"/>
      <c r="H46" s="167"/>
      <c r="I46" s="168"/>
      <c r="J46" s="153"/>
    </row>
    <row r="47" spans="2:10">
      <c r="C47" s="163"/>
      <c r="D47" s="167"/>
      <c r="E47" s="167"/>
      <c r="F47" s="167"/>
      <c r="G47" s="167"/>
      <c r="H47" s="167"/>
      <c r="I47" s="168"/>
      <c r="J47" s="153"/>
    </row>
    <row r="48" spans="2:10">
      <c r="C48" s="163"/>
      <c r="D48" s="166"/>
      <c r="E48" s="166"/>
      <c r="F48" s="167"/>
      <c r="G48" s="167"/>
      <c r="H48" s="167">
        <f>SUM(H37:H47)</f>
        <v>27</v>
      </c>
      <c r="I48" s="168"/>
      <c r="J48" s="169"/>
    </row>
    <row r="49" spans="3:10">
      <c r="C49" s="170"/>
      <c r="D49" s="163"/>
      <c r="E49" s="163"/>
      <c r="F49" s="163"/>
      <c r="G49" s="163"/>
      <c r="H49" s="163"/>
      <c r="I49" s="171"/>
      <c r="J49" s="172">
        <f>J37+J41+J45</f>
        <v>156.06</v>
      </c>
    </row>
    <row r="50" spans="3:10">
      <c r="C50" s="176"/>
      <c r="D50" s="173"/>
      <c r="E50" s="181"/>
      <c r="F50" s="173"/>
      <c r="G50" s="181"/>
      <c r="H50" s="173"/>
      <c r="I50" s="105"/>
      <c r="J50" s="152"/>
    </row>
    <row r="51" spans="3:10">
      <c r="C51" s="176"/>
      <c r="D51" s="178"/>
      <c r="E51" s="178"/>
      <c r="F51" s="178"/>
      <c r="G51" s="181"/>
      <c r="H51" s="178"/>
      <c r="I51" s="151"/>
      <c r="J51" s="182"/>
    </row>
    <row r="52" spans="3:10">
      <c r="C52" s="154" t="s">
        <v>0</v>
      </c>
      <c r="D52" s="155" t="s">
        <v>11</v>
      </c>
      <c r="E52" s="154" t="s">
        <v>12</v>
      </c>
      <c r="F52" s="154" t="s">
        <v>13</v>
      </c>
      <c r="G52" s="154" t="s">
        <v>14</v>
      </c>
      <c r="H52" s="154" t="s">
        <v>15</v>
      </c>
      <c r="I52" s="156" t="s">
        <v>79</v>
      </c>
      <c r="J52" s="157" t="s">
        <v>4</v>
      </c>
    </row>
    <row r="53" spans="3:10">
      <c r="C53" s="158" t="s">
        <v>86</v>
      </c>
      <c r="D53" s="159">
        <v>1</v>
      </c>
      <c r="E53" s="160" t="s">
        <v>1</v>
      </c>
      <c r="F53" s="159" t="s">
        <v>82</v>
      </c>
      <c r="G53" s="160"/>
      <c r="H53" s="159">
        <v>13</v>
      </c>
      <c r="I53" s="139">
        <v>5.78</v>
      </c>
      <c r="J53" s="161">
        <f>H53*I53</f>
        <v>75.14</v>
      </c>
    </row>
    <row r="54" spans="3:10">
      <c r="C54" s="162" t="s">
        <v>87</v>
      </c>
      <c r="D54" s="160"/>
      <c r="E54" s="160"/>
      <c r="F54" s="160"/>
      <c r="G54" s="160"/>
      <c r="H54" s="160"/>
      <c r="I54" s="140"/>
      <c r="J54" s="161"/>
    </row>
    <row r="55" spans="3:10">
      <c r="C55" s="163"/>
      <c r="D55" s="160"/>
      <c r="E55" s="160"/>
      <c r="F55" s="160"/>
      <c r="G55" s="160"/>
      <c r="H55" s="160"/>
      <c r="I55" s="140"/>
      <c r="J55" s="161"/>
    </row>
    <row r="56" spans="3:10">
      <c r="C56" s="163"/>
      <c r="D56" s="160"/>
      <c r="E56" s="160"/>
      <c r="F56" s="160"/>
      <c r="G56" s="160"/>
      <c r="H56" s="160"/>
      <c r="I56" s="140"/>
      <c r="J56" s="161"/>
    </row>
    <row r="57" spans="3:10">
      <c r="C57" s="163"/>
      <c r="D57" s="164">
        <v>2</v>
      </c>
      <c r="E57" s="165" t="s">
        <v>78</v>
      </c>
      <c r="F57" s="164" t="s">
        <v>82</v>
      </c>
      <c r="G57" s="165"/>
      <c r="H57" s="164">
        <v>14</v>
      </c>
      <c r="I57" s="141">
        <v>5.78</v>
      </c>
      <c r="J57" s="153">
        <f>H57*I57</f>
        <v>80.92</v>
      </c>
    </row>
    <row r="58" spans="3:10">
      <c r="C58" s="163"/>
      <c r="D58" s="165"/>
      <c r="E58" s="165"/>
      <c r="F58" s="165"/>
      <c r="G58" s="165"/>
      <c r="H58" s="165"/>
      <c r="I58" s="142"/>
      <c r="J58" s="153"/>
    </row>
    <row r="59" spans="3:10">
      <c r="C59" s="163"/>
      <c r="D59" s="165"/>
      <c r="E59" s="165"/>
      <c r="F59" s="165"/>
      <c r="G59" s="165"/>
      <c r="H59" s="165"/>
      <c r="I59" s="142"/>
      <c r="J59" s="153"/>
    </row>
    <row r="60" spans="3:10">
      <c r="C60" s="163"/>
      <c r="D60" s="165"/>
      <c r="E60" s="165"/>
      <c r="F60" s="165"/>
      <c r="G60" s="165"/>
      <c r="H60" s="165"/>
      <c r="I60" s="142"/>
      <c r="J60" s="150"/>
    </row>
    <row r="61" spans="3:10">
      <c r="C61" s="163"/>
      <c r="D61" s="166">
        <v>3</v>
      </c>
      <c r="E61" s="167" t="s">
        <v>62</v>
      </c>
      <c r="F61" s="166" t="s">
        <v>82</v>
      </c>
      <c r="G61" s="167"/>
      <c r="H61" s="166">
        <v>14</v>
      </c>
      <c r="I61" s="143">
        <v>5.78</v>
      </c>
      <c r="J61" s="153">
        <f>H61*I61</f>
        <v>80.92</v>
      </c>
    </row>
    <row r="62" spans="3:10">
      <c r="C62" s="163"/>
      <c r="D62" s="167"/>
      <c r="E62" s="167"/>
      <c r="F62" s="167"/>
      <c r="G62" s="167"/>
      <c r="H62" s="167"/>
      <c r="I62" s="168"/>
      <c r="J62" s="153"/>
    </row>
    <row r="63" spans="3:10">
      <c r="C63" s="163"/>
      <c r="D63" s="167"/>
      <c r="E63" s="167"/>
      <c r="F63" s="167"/>
      <c r="G63" s="167"/>
      <c r="H63" s="167"/>
      <c r="I63" s="168"/>
      <c r="J63" s="153"/>
    </row>
    <row r="64" spans="3:10">
      <c r="C64" s="163"/>
      <c r="D64" s="166"/>
      <c r="E64" s="166"/>
      <c r="F64" s="167"/>
      <c r="G64" s="167"/>
      <c r="H64" s="167"/>
      <c r="I64" s="168"/>
      <c r="J64" s="169"/>
    </row>
    <row r="65" spans="1:10">
      <c r="C65" s="170"/>
      <c r="D65" s="163"/>
      <c r="E65" s="163"/>
      <c r="F65" s="163"/>
      <c r="G65" s="163"/>
      <c r="H65" s="163"/>
      <c r="I65" s="171"/>
      <c r="J65" s="172">
        <f>J53+J57+J61</f>
        <v>236.98000000000002</v>
      </c>
    </row>
    <row r="66" spans="1:10">
      <c r="A66" s="183" t="s">
        <v>93</v>
      </c>
    </row>
    <row r="67" spans="1:10">
      <c r="A67" s="183" t="s">
        <v>7</v>
      </c>
      <c r="C67" s="154" t="s">
        <v>0</v>
      </c>
      <c r="D67" s="155" t="s">
        <v>11</v>
      </c>
      <c r="E67" s="154" t="s">
        <v>12</v>
      </c>
      <c r="F67" s="154" t="s">
        <v>13</v>
      </c>
      <c r="G67" s="154" t="s">
        <v>14</v>
      </c>
      <c r="H67" s="154" t="s">
        <v>15</v>
      </c>
      <c r="I67" s="156" t="s">
        <v>79</v>
      </c>
      <c r="J67" s="157" t="s">
        <v>4</v>
      </c>
    </row>
    <row r="68" spans="1:10">
      <c r="C68" s="158" t="s">
        <v>91</v>
      </c>
      <c r="D68" s="159">
        <v>1</v>
      </c>
      <c r="E68" s="160" t="s">
        <v>1</v>
      </c>
      <c r="F68" s="159"/>
      <c r="G68" s="160">
        <v>1</v>
      </c>
      <c r="H68" s="159">
        <v>3</v>
      </c>
      <c r="I68" s="139">
        <v>5.78</v>
      </c>
      <c r="J68" s="161">
        <f>H68*I68</f>
        <v>17.34</v>
      </c>
    </row>
    <row r="69" spans="1:10">
      <c r="C69" s="162" t="s">
        <v>92</v>
      </c>
      <c r="D69" s="160"/>
      <c r="E69" s="160"/>
      <c r="F69" s="160"/>
      <c r="G69" s="160"/>
      <c r="H69" s="160"/>
      <c r="I69" s="140"/>
      <c r="J69" s="161">
        <f t="shared" ref="J69:J70" si="0">H69*I69</f>
        <v>0</v>
      </c>
    </row>
    <row r="70" spans="1:10">
      <c r="C70" s="163"/>
      <c r="D70" s="160"/>
      <c r="E70" s="160"/>
      <c r="F70" s="160"/>
      <c r="G70" s="160"/>
      <c r="H70" s="160"/>
      <c r="I70" s="140"/>
      <c r="J70" s="161">
        <f t="shared" si="0"/>
        <v>0</v>
      </c>
    </row>
    <row r="71" spans="1:10">
      <c r="C71" s="163"/>
      <c r="D71" s="160"/>
      <c r="E71" s="160"/>
      <c r="F71" s="160"/>
      <c r="G71" s="160"/>
      <c r="H71" s="160"/>
      <c r="I71" s="140"/>
      <c r="J71" s="149">
        <f>I68+I69+I70+I71</f>
        <v>5.78</v>
      </c>
    </row>
    <row r="72" spans="1:10">
      <c r="C72" s="163"/>
      <c r="D72" s="164">
        <v>2</v>
      </c>
      <c r="E72" s="165" t="s">
        <v>78</v>
      </c>
      <c r="F72" s="164"/>
      <c r="G72" s="165">
        <v>2</v>
      </c>
      <c r="H72" s="164">
        <v>1</v>
      </c>
      <c r="I72" s="141">
        <v>5.78</v>
      </c>
      <c r="J72" s="153">
        <f>H72*I72</f>
        <v>5.78</v>
      </c>
    </row>
    <row r="73" spans="1:10">
      <c r="C73" s="163"/>
      <c r="D73" s="165"/>
      <c r="E73" s="165"/>
      <c r="F73" s="165"/>
      <c r="G73" s="165"/>
      <c r="H73" s="165"/>
      <c r="I73" s="142"/>
      <c r="J73" s="153">
        <f t="shared" ref="J73:J74" si="1">H73*I73</f>
        <v>0</v>
      </c>
    </row>
    <row r="74" spans="1:10">
      <c r="C74" s="163"/>
      <c r="D74" s="165"/>
      <c r="E74" s="165"/>
      <c r="F74" s="165"/>
      <c r="G74" s="165"/>
      <c r="H74" s="165"/>
      <c r="I74" s="142"/>
      <c r="J74" s="153">
        <f t="shared" si="1"/>
        <v>0</v>
      </c>
    </row>
    <row r="75" spans="1:10">
      <c r="C75" s="163"/>
      <c r="D75" s="165"/>
      <c r="E75" s="165"/>
      <c r="F75" s="165"/>
      <c r="G75" s="165"/>
      <c r="H75" s="165"/>
      <c r="I75" s="142"/>
      <c r="J75" s="150">
        <f>I72+I73+I74+I75</f>
        <v>5.78</v>
      </c>
    </row>
    <row r="76" spans="1:10">
      <c r="C76" s="163"/>
      <c r="D76" s="166">
        <v>3</v>
      </c>
      <c r="E76" s="167" t="s">
        <v>62</v>
      </c>
      <c r="F76" s="166"/>
      <c r="G76" s="167">
        <v>2</v>
      </c>
      <c r="H76" s="166">
        <v>1</v>
      </c>
      <c r="I76" s="143">
        <v>5.78</v>
      </c>
      <c r="J76" s="153">
        <f>H76*I76</f>
        <v>5.78</v>
      </c>
    </row>
    <row r="77" spans="1:10">
      <c r="C77" s="163"/>
      <c r="D77" s="167"/>
      <c r="E77" s="167"/>
      <c r="F77" s="167"/>
      <c r="G77" s="167"/>
      <c r="H77" s="167"/>
      <c r="I77" s="168"/>
      <c r="J77" s="153">
        <f t="shared" ref="J77:J78" si="2">H77*I77</f>
        <v>0</v>
      </c>
    </row>
    <row r="78" spans="1:10">
      <c r="C78" s="163"/>
      <c r="D78" s="167"/>
      <c r="E78" s="167"/>
      <c r="F78" s="167"/>
      <c r="G78" s="167"/>
      <c r="H78" s="167"/>
      <c r="I78" s="168"/>
      <c r="J78" s="153">
        <f t="shared" si="2"/>
        <v>0</v>
      </c>
    </row>
    <row r="79" spans="1:10">
      <c r="C79" s="163"/>
      <c r="D79" s="166"/>
      <c r="E79" s="166"/>
      <c r="F79" s="167"/>
      <c r="G79" s="167"/>
      <c r="H79" s="167"/>
      <c r="I79" s="168"/>
      <c r="J79" s="169">
        <f>I76+I77+I78+I79</f>
        <v>5.78</v>
      </c>
    </row>
    <row r="80" spans="1:10">
      <c r="C80" s="170"/>
      <c r="D80" s="163"/>
      <c r="E80" s="163"/>
      <c r="F80" s="163"/>
      <c r="G80" s="163"/>
      <c r="H80" s="163"/>
      <c r="I80" s="171"/>
      <c r="J80" s="172">
        <f>J71+J75+J79</f>
        <v>17.34</v>
      </c>
    </row>
    <row r="82" spans="3:11">
      <c r="C82" s="154" t="s">
        <v>0</v>
      </c>
      <c r="D82" s="155" t="s">
        <v>11</v>
      </c>
      <c r="E82" s="154" t="s">
        <v>12</v>
      </c>
      <c r="F82" s="154" t="s">
        <v>13</v>
      </c>
      <c r="G82" s="154" t="s">
        <v>14</v>
      </c>
      <c r="H82" s="154" t="s">
        <v>15</v>
      </c>
      <c r="I82" s="156" t="s">
        <v>79</v>
      </c>
      <c r="J82" s="157" t="s">
        <v>4</v>
      </c>
    </row>
    <row r="83" spans="3:11">
      <c r="C83" s="184" t="s">
        <v>118</v>
      </c>
      <c r="D83" s="159">
        <v>1</v>
      </c>
      <c r="E83" s="160" t="s">
        <v>1</v>
      </c>
      <c r="F83" s="185" t="s">
        <v>94</v>
      </c>
      <c r="G83" s="160">
        <v>15</v>
      </c>
      <c r="H83" s="159">
        <v>1</v>
      </c>
      <c r="I83" s="139">
        <v>37.25</v>
      </c>
      <c r="J83" s="161"/>
      <c r="K83" s="1">
        <v>0</v>
      </c>
    </row>
    <row r="84" spans="3:11">
      <c r="C84" s="162" t="s">
        <v>119</v>
      </c>
      <c r="D84" s="160"/>
      <c r="E84" s="160"/>
      <c r="F84" s="186" t="s">
        <v>114</v>
      </c>
      <c r="G84" s="160">
        <v>2</v>
      </c>
      <c r="H84" s="160">
        <v>1</v>
      </c>
      <c r="I84" s="140">
        <v>40.85</v>
      </c>
      <c r="J84" s="153"/>
      <c r="K84" s="1">
        <v>0</v>
      </c>
    </row>
    <row r="85" spans="3:11">
      <c r="C85" s="163" t="s">
        <v>95</v>
      </c>
      <c r="D85" s="160"/>
      <c r="E85" s="160"/>
      <c r="F85" s="160"/>
      <c r="G85" s="160"/>
      <c r="H85" s="160"/>
      <c r="I85" s="140"/>
      <c r="J85" s="153"/>
    </row>
    <row r="86" spans="3:11">
      <c r="C86" s="163"/>
      <c r="D86" s="160"/>
      <c r="E86" s="160"/>
      <c r="F86" s="160"/>
      <c r="G86" s="160"/>
      <c r="H86" s="160"/>
      <c r="I86" s="140"/>
      <c r="J86" s="149">
        <f>I83+I84+I85+I86</f>
        <v>78.099999999999994</v>
      </c>
    </row>
    <row r="87" spans="3:11">
      <c r="C87" s="163"/>
      <c r="D87" s="164">
        <v>2</v>
      </c>
      <c r="E87" s="165" t="s">
        <v>78</v>
      </c>
      <c r="F87" s="185" t="s">
        <v>96</v>
      </c>
      <c r="G87" s="165" t="s">
        <v>110</v>
      </c>
      <c r="H87" s="164">
        <v>1</v>
      </c>
      <c r="I87" s="187">
        <v>5.19</v>
      </c>
      <c r="J87" s="153"/>
      <c r="K87" s="1">
        <v>0</v>
      </c>
    </row>
    <row r="88" spans="3:11">
      <c r="C88" s="163"/>
      <c r="D88" s="164"/>
      <c r="E88" s="165"/>
      <c r="F88" s="164"/>
      <c r="G88" s="165" t="s">
        <v>111</v>
      </c>
      <c r="H88" s="164">
        <v>1</v>
      </c>
      <c r="I88" s="187">
        <v>9.23</v>
      </c>
      <c r="J88" s="153"/>
      <c r="K88" s="1">
        <v>0</v>
      </c>
    </row>
    <row r="89" spans="3:11">
      <c r="C89" s="163"/>
      <c r="D89" s="164"/>
      <c r="E89" s="165"/>
      <c r="F89" s="164"/>
      <c r="G89" s="165" t="s">
        <v>112</v>
      </c>
      <c r="H89" s="164">
        <v>1</v>
      </c>
      <c r="I89" s="187">
        <v>7.75</v>
      </c>
      <c r="J89" s="153"/>
      <c r="K89" s="1">
        <v>0</v>
      </c>
    </row>
    <row r="90" spans="3:11">
      <c r="C90" s="163"/>
      <c r="D90" s="164"/>
      <c r="E90" s="165"/>
      <c r="F90" s="164"/>
      <c r="G90" s="165" t="s">
        <v>113</v>
      </c>
      <c r="H90" s="164">
        <v>1</v>
      </c>
      <c r="I90" s="187">
        <v>15.25</v>
      </c>
      <c r="J90" s="153"/>
      <c r="K90" s="1">
        <v>0</v>
      </c>
    </row>
    <row r="91" spans="3:11">
      <c r="C91" s="163"/>
      <c r="D91" s="164"/>
      <c r="E91" s="165"/>
      <c r="F91" s="188" t="s">
        <v>120</v>
      </c>
      <c r="G91" s="165" t="s">
        <v>122</v>
      </c>
      <c r="H91" s="164">
        <v>1</v>
      </c>
      <c r="I91" s="141">
        <v>56.33</v>
      </c>
      <c r="J91" s="153"/>
      <c r="K91" s="1">
        <v>0</v>
      </c>
    </row>
    <row r="92" spans="3:11">
      <c r="C92" s="163"/>
      <c r="D92" s="164"/>
      <c r="E92" s="165"/>
      <c r="F92" s="164"/>
      <c r="G92" s="165"/>
      <c r="H92" s="164"/>
      <c r="I92" s="141"/>
      <c r="J92" s="153"/>
    </row>
    <row r="93" spans="3:11">
      <c r="C93" s="163"/>
      <c r="D93" s="164"/>
      <c r="E93" s="165"/>
      <c r="F93" s="164"/>
      <c r="G93" s="165"/>
      <c r="H93" s="164"/>
      <c r="I93" s="141"/>
      <c r="J93" s="153"/>
    </row>
    <row r="94" spans="3:11">
      <c r="C94" s="163"/>
      <c r="D94" s="165"/>
      <c r="E94" s="165"/>
      <c r="F94" s="165"/>
      <c r="G94" s="165"/>
      <c r="H94" s="165"/>
      <c r="I94" s="142"/>
      <c r="J94" s="150">
        <f>I87+I88+I89+I90+I91+I92+I93+I94</f>
        <v>93.75</v>
      </c>
    </row>
    <row r="95" spans="3:11">
      <c r="C95" s="163"/>
      <c r="D95" s="166">
        <v>3</v>
      </c>
      <c r="E95" s="167" t="s">
        <v>62</v>
      </c>
      <c r="F95" s="185" t="s">
        <v>97</v>
      </c>
      <c r="G95" s="167" t="s">
        <v>98</v>
      </c>
      <c r="H95" s="166">
        <v>1</v>
      </c>
      <c r="I95" s="143">
        <v>7.26</v>
      </c>
      <c r="J95" s="153"/>
      <c r="K95" s="1">
        <v>0</v>
      </c>
    </row>
    <row r="96" spans="3:11">
      <c r="C96" s="170"/>
      <c r="D96" s="166"/>
      <c r="E96" s="167"/>
      <c r="F96" s="166"/>
      <c r="G96" s="167" t="s">
        <v>99</v>
      </c>
      <c r="H96" s="166">
        <v>1</v>
      </c>
      <c r="I96" s="143">
        <v>7.96</v>
      </c>
      <c r="J96" s="153"/>
      <c r="K96" s="1">
        <v>0</v>
      </c>
    </row>
    <row r="97" spans="3:11">
      <c r="C97" s="170"/>
      <c r="D97" s="166"/>
      <c r="E97" s="167"/>
      <c r="F97" s="166"/>
      <c r="G97" s="167" t="s">
        <v>100</v>
      </c>
      <c r="H97" s="166">
        <v>1</v>
      </c>
      <c r="I97" s="143">
        <v>7.68</v>
      </c>
      <c r="J97" s="153"/>
      <c r="K97" s="1">
        <v>0</v>
      </c>
    </row>
    <row r="98" spans="3:11">
      <c r="C98" s="170"/>
      <c r="D98" s="166"/>
      <c r="E98" s="167"/>
      <c r="F98" s="166"/>
      <c r="G98" s="167" t="s">
        <v>101</v>
      </c>
      <c r="H98" s="166">
        <v>1</v>
      </c>
      <c r="I98" s="143">
        <v>5.26</v>
      </c>
      <c r="J98" s="153"/>
      <c r="K98" s="1">
        <v>0</v>
      </c>
    </row>
    <row r="99" spans="3:11">
      <c r="C99" s="170"/>
      <c r="D99" s="166"/>
      <c r="E99" s="167"/>
      <c r="F99" s="166"/>
      <c r="G99" s="167" t="s">
        <v>102</v>
      </c>
      <c r="H99" s="166">
        <v>1</v>
      </c>
      <c r="I99" s="143">
        <v>5.48</v>
      </c>
      <c r="J99" s="153"/>
      <c r="K99" s="1">
        <v>0</v>
      </c>
    </row>
    <row r="100" spans="3:11">
      <c r="C100" s="170"/>
      <c r="D100" s="166"/>
      <c r="E100" s="167"/>
      <c r="F100" s="166"/>
      <c r="G100" s="167" t="s">
        <v>103</v>
      </c>
      <c r="H100" s="166">
        <v>1</v>
      </c>
      <c r="I100" s="143">
        <v>4.9400000000000004</v>
      </c>
      <c r="J100" s="153"/>
      <c r="K100" s="1">
        <v>0</v>
      </c>
    </row>
    <row r="101" spans="3:11">
      <c r="C101" s="170"/>
      <c r="D101" s="166"/>
      <c r="E101" s="167"/>
      <c r="F101" s="166"/>
      <c r="G101" s="167" t="s">
        <v>104</v>
      </c>
      <c r="H101" s="166">
        <v>1</v>
      </c>
      <c r="I101" s="143">
        <v>7.11</v>
      </c>
      <c r="J101" s="153"/>
      <c r="K101" s="1">
        <v>0</v>
      </c>
    </row>
    <row r="102" spans="3:11">
      <c r="C102" s="170"/>
      <c r="D102" s="166"/>
      <c r="E102" s="167"/>
      <c r="F102" s="166"/>
      <c r="G102" s="167" t="s">
        <v>105</v>
      </c>
      <c r="H102" s="166">
        <v>1</v>
      </c>
      <c r="I102" s="143">
        <v>4.62</v>
      </c>
      <c r="J102" s="153"/>
      <c r="K102" s="1">
        <v>0</v>
      </c>
    </row>
    <row r="103" spans="3:11">
      <c r="C103" s="170"/>
      <c r="D103" s="166"/>
      <c r="E103" s="167"/>
      <c r="F103" s="166"/>
      <c r="G103" s="167" t="s">
        <v>106</v>
      </c>
      <c r="H103" s="166">
        <v>1</v>
      </c>
      <c r="I103" s="143">
        <v>7.69</v>
      </c>
      <c r="J103" s="153"/>
      <c r="K103" s="1">
        <v>0</v>
      </c>
    </row>
    <row r="104" spans="3:11">
      <c r="C104" s="170"/>
      <c r="D104" s="166"/>
      <c r="E104" s="167"/>
      <c r="F104" s="166"/>
      <c r="G104" s="167" t="s">
        <v>107</v>
      </c>
      <c r="H104" s="166">
        <v>1</v>
      </c>
      <c r="I104" s="143">
        <v>6.63</v>
      </c>
      <c r="J104" s="153"/>
      <c r="K104" s="1">
        <v>0</v>
      </c>
    </row>
    <row r="105" spans="3:11">
      <c r="C105" s="170"/>
      <c r="D105" s="166"/>
      <c r="E105" s="167"/>
      <c r="F105" s="166"/>
      <c r="G105" s="167" t="s">
        <v>108</v>
      </c>
      <c r="H105" s="166">
        <v>1</v>
      </c>
      <c r="I105" s="143">
        <v>8.02</v>
      </c>
      <c r="J105" s="153"/>
      <c r="K105" s="1">
        <v>0</v>
      </c>
    </row>
    <row r="106" spans="3:11">
      <c r="C106" s="170"/>
      <c r="D106" s="167"/>
      <c r="E106" s="167"/>
      <c r="F106" s="166"/>
      <c r="G106" s="167" t="s">
        <v>109</v>
      </c>
      <c r="H106" s="167">
        <v>1</v>
      </c>
      <c r="I106" s="168">
        <v>5.7</v>
      </c>
      <c r="J106" s="161"/>
      <c r="K106" s="1">
        <v>0</v>
      </c>
    </row>
    <row r="107" spans="3:11">
      <c r="C107" s="170"/>
      <c r="D107" s="167"/>
      <c r="E107" s="167"/>
      <c r="F107" s="186" t="s">
        <v>115</v>
      </c>
      <c r="G107" s="167">
        <v>8</v>
      </c>
      <c r="H107" s="167">
        <v>1</v>
      </c>
      <c r="I107" s="168">
        <v>32.020000000000003</v>
      </c>
      <c r="J107" s="189">
        <f>I95+I96+I97+I98+I99+I100+I101+I102+I103+I104+I105+I106+I107</f>
        <v>110.37</v>
      </c>
      <c r="K107" s="1">
        <v>0</v>
      </c>
    </row>
    <row r="108" spans="3:11">
      <c r="C108" s="170"/>
      <c r="D108" s="190">
        <v>4</v>
      </c>
      <c r="E108" s="190" t="s">
        <v>89</v>
      </c>
      <c r="F108" s="186" t="s">
        <v>121</v>
      </c>
      <c r="G108" s="190">
        <v>11</v>
      </c>
      <c r="H108" s="190">
        <v>6</v>
      </c>
      <c r="I108" s="191">
        <v>146.34</v>
      </c>
      <c r="J108" s="192"/>
      <c r="K108" s="1">
        <v>0</v>
      </c>
    </row>
    <row r="109" spans="3:11">
      <c r="C109" s="170"/>
      <c r="D109" s="190"/>
      <c r="E109" s="190"/>
      <c r="F109" s="190"/>
      <c r="G109" s="190"/>
      <c r="H109" s="190"/>
      <c r="I109" s="191"/>
      <c r="J109" s="193"/>
    </row>
    <row r="110" spans="3:11">
      <c r="C110" s="170"/>
      <c r="D110" s="190"/>
      <c r="E110" s="190"/>
      <c r="F110" s="190"/>
      <c r="G110" s="190"/>
      <c r="H110" s="190"/>
      <c r="I110" s="191"/>
      <c r="J110" s="192"/>
    </row>
    <row r="111" spans="3:11">
      <c r="C111" s="170"/>
      <c r="D111" s="194"/>
      <c r="E111" s="194"/>
      <c r="F111" s="190"/>
      <c r="G111" s="190"/>
      <c r="H111" s="223"/>
      <c r="I111" s="191"/>
      <c r="J111" s="195">
        <f>I108+I109+I110</f>
        <v>146.34</v>
      </c>
    </row>
    <row r="112" spans="3:11">
      <c r="C112" s="170"/>
      <c r="D112" s="163"/>
      <c r="E112" s="163"/>
      <c r="F112" s="163"/>
      <c r="G112" s="163"/>
      <c r="H112" s="147">
        <f>SUM(H83:H111)</f>
        <v>26</v>
      </c>
      <c r="I112" s="171"/>
      <c r="J112" s="172">
        <f>J86+J94+J107+J111</f>
        <v>428.56000000000006</v>
      </c>
    </row>
    <row r="113" spans="3:13">
      <c r="C113" s="170"/>
    </row>
    <row r="114" spans="3:13">
      <c r="C114" s="154" t="s">
        <v>0</v>
      </c>
      <c r="D114" s="155" t="s">
        <v>11</v>
      </c>
      <c r="E114" s="154" t="s">
        <v>12</v>
      </c>
      <c r="F114" s="154" t="s">
        <v>13</v>
      </c>
      <c r="G114" s="154" t="s">
        <v>14</v>
      </c>
      <c r="H114" s="236" t="s">
        <v>15</v>
      </c>
      <c r="I114" s="156" t="s">
        <v>79</v>
      </c>
      <c r="J114" s="157" t="s">
        <v>4</v>
      </c>
      <c r="M114" s="196"/>
    </row>
    <row r="115" spans="3:13">
      <c r="C115" s="184" t="s">
        <v>116</v>
      </c>
      <c r="D115" s="159">
        <v>1</v>
      </c>
      <c r="E115" s="160" t="s">
        <v>1</v>
      </c>
      <c r="F115" s="188" t="s">
        <v>123</v>
      </c>
      <c r="G115" s="224">
        <v>3</v>
      </c>
      <c r="H115" s="238">
        <v>1</v>
      </c>
      <c r="I115" s="228">
        <v>23.03</v>
      </c>
      <c r="J115" s="161"/>
      <c r="K115" s="1">
        <v>0</v>
      </c>
      <c r="M115" s="151"/>
    </row>
    <row r="116" spans="3:13">
      <c r="C116" s="162" t="s">
        <v>117</v>
      </c>
      <c r="D116" s="160"/>
      <c r="E116" s="160"/>
      <c r="F116" s="186" t="s">
        <v>124</v>
      </c>
      <c r="G116" s="224">
        <v>4</v>
      </c>
      <c r="H116" s="239">
        <v>1</v>
      </c>
      <c r="I116" s="229">
        <v>25.14</v>
      </c>
      <c r="J116" s="153"/>
      <c r="K116" s="1">
        <v>0</v>
      </c>
      <c r="M116" s="151"/>
    </row>
    <row r="117" spans="3:13">
      <c r="C117" s="163" t="s">
        <v>95</v>
      </c>
      <c r="D117" s="160"/>
      <c r="E117" s="160"/>
      <c r="F117" s="186" t="s">
        <v>182</v>
      </c>
      <c r="G117" s="224">
        <v>5</v>
      </c>
      <c r="H117" s="239">
        <v>1</v>
      </c>
      <c r="I117" s="229">
        <v>38.39</v>
      </c>
      <c r="J117" s="153"/>
      <c r="K117" s="1">
        <v>0</v>
      </c>
      <c r="M117" s="151"/>
    </row>
    <row r="118" spans="3:13">
      <c r="C118" s="170"/>
      <c r="D118" s="160"/>
      <c r="E118" s="160"/>
      <c r="F118" s="186" t="s">
        <v>183</v>
      </c>
      <c r="G118" s="224" t="s">
        <v>184</v>
      </c>
      <c r="H118" s="239">
        <v>2</v>
      </c>
      <c r="I118" s="229">
        <v>31.78</v>
      </c>
      <c r="J118" s="153"/>
      <c r="K118" s="1">
        <v>0</v>
      </c>
      <c r="M118" s="151"/>
    </row>
    <row r="119" spans="3:13">
      <c r="C119" s="170"/>
      <c r="D119" s="160"/>
      <c r="E119" s="160"/>
      <c r="F119" s="160"/>
      <c r="G119" s="224" t="s">
        <v>185</v>
      </c>
      <c r="H119" s="239">
        <v>1</v>
      </c>
      <c r="I119" s="229">
        <v>16.559999999999999</v>
      </c>
      <c r="J119" s="153"/>
      <c r="K119" s="1">
        <v>0</v>
      </c>
      <c r="M119" s="151"/>
    </row>
    <row r="120" spans="3:13">
      <c r="C120" s="170"/>
      <c r="D120" s="160"/>
      <c r="E120" s="160"/>
      <c r="F120" s="160"/>
      <c r="G120" s="224" t="s">
        <v>186</v>
      </c>
      <c r="H120" s="239">
        <v>1</v>
      </c>
      <c r="I120" s="229">
        <v>42.81</v>
      </c>
      <c r="J120" s="153"/>
      <c r="K120" s="1">
        <v>0</v>
      </c>
      <c r="M120" s="151"/>
    </row>
    <row r="121" spans="3:13">
      <c r="C121" s="170"/>
      <c r="D121" s="160"/>
      <c r="E121" s="160"/>
      <c r="F121" s="160"/>
      <c r="G121" s="224"/>
      <c r="H121" s="239"/>
      <c r="I121" s="229"/>
      <c r="J121" s="149">
        <f>I115+I116+I117+I118+I119+I120+I121</f>
        <v>177.71</v>
      </c>
      <c r="M121" s="151"/>
    </row>
    <row r="122" spans="3:13">
      <c r="C122" s="170"/>
      <c r="D122" s="164">
        <v>2</v>
      </c>
      <c r="E122" s="165" t="s">
        <v>78</v>
      </c>
      <c r="F122" s="188" t="s">
        <v>120</v>
      </c>
      <c r="G122" s="225" t="s">
        <v>179</v>
      </c>
      <c r="H122" s="240">
        <v>1</v>
      </c>
      <c r="I122" s="230">
        <v>25.69</v>
      </c>
      <c r="J122" s="153"/>
      <c r="K122" s="1">
        <v>0</v>
      </c>
      <c r="M122" s="106"/>
    </row>
    <row r="123" spans="3:13">
      <c r="C123" s="170"/>
      <c r="D123" s="164"/>
      <c r="E123" s="165"/>
      <c r="F123" s="188" t="s">
        <v>120</v>
      </c>
      <c r="G123" s="225" t="s">
        <v>180</v>
      </c>
      <c r="H123" s="240">
        <v>2</v>
      </c>
      <c r="I123" s="230">
        <v>78.42</v>
      </c>
      <c r="J123" s="153"/>
      <c r="K123" s="1">
        <v>0</v>
      </c>
    </row>
    <row r="124" spans="3:13">
      <c r="D124" s="164"/>
      <c r="E124" s="165"/>
      <c r="F124" s="164"/>
      <c r="G124" s="225"/>
      <c r="H124" s="240"/>
      <c r="I124" s="230"/>
      <c r="J124" s="153"/>
    </row>
    <row r="125" spans="3:13">
      <c r="D125" s="165"/>
      <c r="E125" s="165"/>
      <c r="F125" s="165"/>
      <c r="G125" s="225"/>
      <c r="H125" s="241"/>
      <c r="I125" s="231"/>
      <c r="J125" s="150">
        <f>I122+I123+I124+I125</f>
        <v>104.11</v>
      </c>
    </row>
    <row r="126" spans="3:13">
      <c r="D126" s="166">
        <v>3</v>
      </c>
      <c r="E126" s="167" t="s">
        <v>62</v>
      </c>
      <c r="F126" s="188" t="s">
        <v>120</v>
      </c>
      <c r="G126" s="226" t="s">
        <v>181</v>
      </c>
      <c r="H126" s="242">
        <v>1</v>
      </c>
      <c r="I126" s="232">
        <v>71.790000000000006</v>
      </c>
      <c r="J126" s="153"/>
      <c r="K126" s="1">
        <v>0</v>
      </c>
    </row>
    <row r="127" spans="3:13">
      <c r="D127" s="166"/>
      <c r="E127" s="167"/>
      <c r="F127" s="166"/>
      <c r="G127" s="226"/>
      <c r="H127" s="242"/>
      <c r="I127" s="232"/>
      <c r="J127" s="153"/>
    </row>
    <row r="128" spans="3:13">
      <c r="D128" s="167"/>
      <c r="E128" s="167"/>
      <c r="F128" s="167"/>
      <c r="G128" s="226"/>
      <c r="H128" s="243"/>
      <c r="I128" s="233"/>
      <c r="J128" s="189">
        <f>I126+I127+I128</f>
        <v>71.790000000000006</v>
      </c>
    </row>
    <row r="129" spans="3:11">
      <c r="D129" s="190">
        <v>4</v>
      </c>
      <c r="E129" s="190" t="s">
        <v>89</v>
      </c>
      <c r="F129" s="186" t="s">
        <v>187</v>
      </c>
      <c r="G129" s="227" t="s">
        <v>188</v>
      </c>
      <c r="H129" s="244">
        <v>1</v>
      </c>
      <c r="I129" s="234">
        <v>31.06</v>
      </c>
      <c r="J129" s="192"/>
      <c r="K129" s="1">
        <v>0</v>
      </c>
    </row>
    <row r="130" spans="3:11">
      <c r="D130" s="190"/>
      <c r="E130" s="190"/>
      <c r="F130" s="186" t="s">
        <v>187</v>
      </c>
      <c r="G130" s="227" t="s">
        <v>189</v>
      </c>
      <c r="H130" s="244">
        <v>1</v>
      </c>
      <c r="I130" s="234">
        <v>23.56</v>
      </c>
      <c r="J130" s="192"/>
      <c r="K130" s="1">
        <v>0</v>
      </c>
    </row>
    <row r="131" spans="3:11">
      <c r="D131" s="190"/>
      <c r="E131" s="190"/>
      <c r="F131" s="186" t="s">
        <v>187</v>
      </c>
      <c r="G131" s="227" t="s">
        <v>190</v>
      </c>
      <c r="H131" s="244">
        <v>1</v>
      </c>
      <c r="I131" s="234">
        <v>31.06</v>
      </c>
      <c r="J131" s="192"/>
      <c r="K131" s="1">
        <v>0</v>
      </c>
    </row>
    <row r="132" spans="3:11">
      <c r="D132" s="190"/>
      <c r="E132" s="190"/>
      <c r="F132" s="190"/>
      <c r="G132" s="227"/>
      <c r="H132" s="244"/>
      <c r="I132" s="235"/>
      <c r="J132" s="192"/>
    </row>
    <row r="133" spans="3:11">
      <c r="D133" s="194"/>
      <c r="E133" s="194"/>
      <c r="F133" s="190"/>
      <c r="G133" s="227"/>
      <c r="H133" s="244"/>
      <c r="I133" s="235"/>
      <c r="J133" s="195">
        <f>I129+I130+I131+I132+I133</f>
        <v>85.679999999999993</v>
      </c>
    </row>
    <row r="134" spans="3:11">
      <c r="D134" s="163"/>
      <c r="E134" s="163"/>
      <c r="F134" s="163"/>
      <c r="G134" s="163"/>
      <c r="H134" s="237">
        <f>SUM(H115:H133)</f>
        <v>14</v>
      </c>
      <c r="I134" s="171"/>
      <c r="J134" s="172">
        <f>J121+J125+J128+J133</f>
        <v>439.29</v>
      </c>
    </row>
    <row r="136" spans="3:11">
      <c r="C136" s="163"/>
    </row>
    <row r="137" spans="3:11">
      <c r="C137" s="154" t="s">
        <v>0</v>
      </c>
      <c r="D137" s="155" t="s">
        <v>11</v>
      </c>
      <c r="E137" s="154" t="s">
        <v>12</v>
      </c>
      <c r="F137" s="154" t="s">
        <v>13</v>
      </c>
      <c r="G137" s="154" t="s">
        <v>14</v>
      </c>
      <c r="H137" s="154" t="s">
        <v>15</v>
      </c>
      <c r="I137" s="156" t="s">
        <v>79</v>
      </c>
      <c r="J137" s="157" t="s">
        <v>4</v>
      </c>
    </row>
    <row r="138" spans="3:11">
      <c r="C138" s="184" t="s">
        <v>126</v>
      </c>
      <c r="D138" s="159">
        <v>1</v>
      </c>
      <c r="E138" s="160" t="s">
        <v>1</v>
      </c>
      <c r="F138" s="197" t="s">
        <v>131</v>
      </c>
      <c r="G138" s="160">
        <v>6</v>
      </c>
      <c r="H138" s="159">
        <v>1</v>
      </c>
      <c r="I138" s="139">
        <v>39.72</v>
      </c>
      <c r="J138" s="161"/>
    </row>
    <row r="139" spans="3:11">
      <c r="C139" s="162" t="s">
        <v>127</v>
      </c>
      <c r="D139" s="160"/>
      <c r="E139" s="160"/>
      <c r="F139" s="198" t="s">
        <v>133</v>
      </c>
      <c r="G139" s="160">
        <v>8</v>
      </c>
      <c r="H139" s="160">
        <v>1</v>
      </c>
      <c r="I139" s="140">
        <v>27.75</v>
      </c>
      <c r="J139" s="153"/>
    </row>
    <row r="140" spans="3:11">
      <c r="C140" s="163"/>
      <c r="D140" s="160"/>
      <c r="E140" s="160"/>
      <c r="F140" s="198" t="s">
        <v>134</v>
      </c>
      <c r="G140" s="160">
        <v>10</v>
      </c>
      <c r="H140" s="160">
        <v>1</v>
      </c>
      <c r="I140" s="140">
        <v>38.26</v>
      </c>
      <c r="J140" s="153"/>
    </row>
    <row r="141" spans="3:11">
      <c r="C141" s="163"/>
      <c r="D141" s="160"/>
      <c r="E141" s="160"/>
      <c r="F141" s="160"/>
      <c r="G141" s="160"/>
      <c r="H141" s="160"/>
      <c r="I141" s="140"/>
      <c r="J141" s="153"/>
    </row>
    <row r="142" spans="3:11">
      <c r="C142" s="163"/>
      <c r="D142" s="160"/>
      <c r="E142" s="160"/>
      <c r="F142" s="160"/>
      <c r="G142" s="160"/>
      <c r="H142" s="160"/>
      <c r="I142" s="140"/>
      <c r="J142" s="153"/>
    </row>
    <row r="143" spans="3:11">
      <c r="C143" s="163"/>
      <c r="D143" s="160"/>
      <c r="E143" s="160"/>
      <c r="F143" s="160"/>
      <c r="G143" s="160"/>
      <c r="H143" s="160"/>
      <c r="I143" s="140"/>
      <c r="J143" s="149">
        <f>I138+I139+I140+I141+I142</f>
        <v>105.72999999999999</v>
      </c>
    </row>
    <row r="144" spans="3:11">
      <c r="C144" s="163"/>
      <c r="D144" s="164">
        <v>2</v>
      </c>
      <c r="E144" s="165" t="s">
        <v>78</v>
      </c>
      <c r="F144" s="197" t="s">
        <v>129</v>
      </c>
      <c r="G144" s="165">
        <v>4</v>
      </c>
      <c r="H144" s="164">
        <v>1</v>
      </c>
      <c r="I144" s="141">
        <v>48.47</v>
      </c>
      <c r="J144" s="153"/>
    </row>
    <row r="145" spans="3:15">
      <c r="C145" s="163"/>
      <c r="D145" s="165"/>
      <c r="E145" s="165"/>
      <c r="F145" s="165"/>
      <c r="G145" s="165"/>
      <c r="H145" s="165"/>
      <c r="I145" s="142"/>
      <c r="J145" s="161"/>
    </row>
    <row r="146" spans="3:15">
      <c r="C146" s="170"/>
      <c r="D146" s="165"/>
      <c r="E146" s="165"/>
      <c r="F146" s="165"/>
      <c r="G146" s="165"/>
      <c r="H146" s="165"/>
      <c r="I146" s="142"/>
      <c r="J146" s="161"/>
      <c r="L146" s="199"/>
      <c r="M146" s="199"/>
      <c r="N146" s="199"/>
      <c r="O146" s="199"/>
    </row>
    <row r="147" spans="3:15">
      <c r="C147" s="170"/>
      <c r="D147" s="165"/>
      <c r="E147" s="165"/>
      <c r="F147" s="165"/>
      <c r="G147" s="165"/>
      <c r="H147" s="165"/>
      <c r="I147" s="142"/>
      <c r="J147" s="161"/>
      <c r="L147" s="176"/>
      <c r="M147" s="200"/>
      <c r="N147" s="201"/>
      <c r="O147" s="176"/>
    </row>
    <row r="148" spans="3:15">
      <c r="C148" s="170"/>
      <c r="D148" s="165"/>
      <c r="E148" s="165"/>
      <c r="F148" s="165"/>
      <c r="G148" s="165"/>
      <c r="H148" s="165"/>
      <c r="I148" s="142"/>
      <c r="J148" s="161"/>
      <c r="L148" s="176"/>
      <c r="M148" s="200"/>
      <c r="N148" s="201"/>
      <c r="O148" s="176"/>
    </row>
    <row r="149" spans="3:15">
      <c r="C149" s="170"/>
      <c r="D149" s="165"/>
      <c r="E149" s="165"/>
      <c r="F149" s="165"/>
      <c r="G149" s="165"/>
      <c r="H149" s="165"/>
      <c r="I149" s="142"/>
      <c r="J149" s="150">
        <f>I144+I145+I148+I149</f>
        <v>48.47</v>
      </c>
      <c r="L149" s="176"/>
      <c r="M149" s="200"/>
      <c r="N149" s="201"/>
      <c r="O149" s="176"/>
    </row>
    <row r="150" spans="3:15">
      <c r="C150" s="170"/>
      <c r="D150" s="166">
        <v>3</v>
      </c>
      <c r="E150" s="167" t="s">
        <v>62</v>
      </c>
      <c r="F150" s="197" t="s">
        <v>130</v>
      </c>
      <c r="G150" s="167">
        <v>5</v>
      </c>
      <c r="H150" s="166">
        <v>1</v>
      </c>
      <c r="I150" s="143">
        <v>26.22</v>
      </c>
      <c r="J150" s="153"/>
      <c r="L150" s="176"/>
      <c r="M150" s="176"/>
      <c r="N150" s="176"/>
      <c r="O150" s="176"/>
    </row>
    <row r="151" spans="3:15">
      <c r="C151" s="170"/>
      <c r="D151" s="167"/>
      <c r="E151" s="167"/>
      <c r="F151" s="167"/>
      <c r="G151" s="167"/>
      <c r="H151" s="167"/>
      <c r="I151" s="168"/>
      <c r="J151" s="161"/>
      <c r="L151" s="176"/>
      <c r="M151" s="176"/>
      <c r="N151" s="176"/>
      <c r="O151" s="176"/>
    </row>
    <row r="152" spans="3:15">
      <c r="C152" s="170"/>
      <c r="D152" s="167"/>
      <c r="E152" s="167"/>
      <c r="F152" s="167"/>
      <c r="G152" s="167"/>
      <c r="H152" s="167"/>
      <c r="I152" s="168"/>
      <c r="J152" s="161"/>
      <c r="L152" s="176"/>
      <c r="M152" s="176"/>
      <c r="N152" s="176"/>
      <c r="O152" s="176"/>
    </row>
    <row r="153" spans="3:15">
      <c r="C153" s="170"/>
      <c r="D153" s="167"/>
      <c r="E153" s="167"/>
      <c r="F153" s="167"/>
      <c r="G153" s="167"/>
      <c r="H153" s="167"/>
      <c r="I153" s="168"/>
      <c r="J153" s="161"/>
      <c r="L153" s="176"/>
      <c r="M153" s="176"/>
      <c r="N153" s="176"/>
      <c r="O153" s="176"/>
    </row>
    <row r="154" spans="3:15">
      <c r="C154" s="170"/>
      <c r="D154" s="167"/>
      <c r="E154" s="167"/>
      <c r="F154" s="167"/>
      <c r="G154" s="167"/>
      <c r="H154" s="167"/>
      <c r="I154" s="168"/>
      <c r="J154" s="189">
        <f>I150+I151+I152+I153+I154</f>
        <v>26.22</v>
      </c>
      <c r="L154" s="176"/>
      <c r="M154" s="200"/>
      <c r="N154" s="201"/>
      <c r="O154" s="200"/>
    </row>
    <row r="155" spans="3:15">
      <c r="C155" s="170"/>
      <c r="D155" s="202">
        <v>4</v>
      </c>
      <c r="E155" s="202" t="s">
        <v>89</v>
      </c>
      <c r="F155" s="198" t="s">
        <v>128</v>
      </c>
      <c r="G155" s="202">
        <v>2</v>
      </c>
      <c r="H155" s="202">
        <v>1</v>
      </c>
      <c r="I155" s="203">
        <v>45.42</v>
      </c>
      <c r="J155" s="204"/>
      <c r="L155" s="176"/>
      <c r="M155" s="200"/>
      <c r="N155" s="201"/>
      <c r="O155" s="200"/>
    </row>
    <row r="156" spans="3:15">
      <c r="C156" s="170"/>
      <c r="D156" s="202"/>
      <c r="E156" s="202"/>
      <c r="F156" s="198" t="s">
        <v>132</v>
      </c>
      <c r="G156" s="202">
        <v>7</v>
      </c>
      <c r="H156" s="202">
        <v>1</v>
      </c>
      <c r="I156" s="203">
        <v>27.82</v>
      </c>
      <c r="J156" s="204"/>
      <c r="L156" s="176"/>
      <c r="M156" s="200"/>
      <c r="N156" s="201"/>
      <c r="O156" s="200"/>
    </row>
    <row r="157" spans="3:15">
      <c r="C157" s="170"/>
      <c r="D157" s="202"/>
      <c r="E157" s="202"/>
      <c r="F157" s="202"/>
      <c r="G157" s="202"/>
      <c r="H157" s="202"/>
      <c r="I157" s="203"/>
      <c r="J157" s="204"/>
      <c r="L157" s="176"/>
      <c r="M157" s="200"/>
      <c r="N157" s="201"/>
      <c r="O157" s="200"/>
    </row>
    <row r="158" spans="3:15">
      <c r="C158" s="170"/>
      <c r="D158" s="202"/>
      <c r="E158" s="202"/>
      <c r="F158" s="202"/>
      <c r="G158" s="202"/>
      <c r="H158" s="202"/>
      <c r="I158" s="203"/>
      <c r="J158" s="204"/>
      <c r="L158" s="176"/>
      <c r="M158" s="176"/>
      <c r="N158" s="176"/>
      <c r="O158" s="176"/>
    </row>
    <row r="159" spans="3:15">
      <c r="C159" s="170"/>
      <c r="D159" s="205"/>
      <c r="E159" s="205"/>
      <c r="F159" s="202"/>
      <c r="G159" s="202"/>
      <c r="H159" s="245"/>
      <c r="I159" s="203"/>
      <c r="J159" s="206">
        <f>I155+I156+I157+I158+I159</f>
        <v>73.240000000000009</v>
      </c>
      <c r="L159" s="176"/>
      <c r="M159" s="176"/>
      <c r="N159" s="176"/>
      <c r="O159" s="176"/>
    </row>
    <row r="160" spans="3:15">
      <c r="C160" s="170"/>
      <c r="D160" s="163"/>
      <c r="E160" s="163"/>
      <c r="F160" s="163"/>
      <c r="G160" s="163"/>
      <c r="H160" s="147">
        <f>SUM(H138:H159)</f>
        <v>7</v>
      </c>
      <c r="I160" s="171"/>
      <c r="J160" s="172">
        <f>J143+J149+J154+J159</f>
        <v>253.66</v>
      </c>
    </row>
    <row r="161" spans="3:10">
      <c r="C161" s="170"/>
    </row>
    <row r="162" spans="3:10">
      <c r="C162" s="154" t="s">
        <v>0</v>
      </c>
      <c r="D162" s="155" t="s">
        <v>11</v>
      </c>
      <c r="E162" s="154" t="s">
        <v>12</v>
      </c>
      <c r="F162" s="154" t="s">
        <v>13</v>
      </c>
      <c r="G162" s="154" t="s">
        <v>14</v>
      </c>
      <c r="H162" s="154" t="s">
        <v>15</v>
      </c>
      <c r="I162" s="156" t="s">
        <v>79</v>
      </c>
      <c r="J162" s="157" t="s">
        <v>4</v>
      </c>
    </row>
    <row r="163" spans="3:10">
      <c r="C163" s="184" t="s">
        <v>135</v>
      </c>
      <c r="D163" s="159">
        <v>1</v>
      </c>
      <c r="E163" s="160" t="s">
        <v>1</v>
      </c>
      <c r="F163" s="197" t="s">
        <v>137</v>
      </c>
      <c r="G163" s="160">
        <v>11</v>
      </c>
      <c r="H163" s="159">
        <v>1</v>
      </c>
      <c r="I163" s="139">
        <v>31.25</v>
      </c>
      <c r="J163" s="161"/>
    </row>
    <row r="164" spans="3:10">
      <c r="C164" s="162" t="s">
        <v>81</v>
      </c>
      <c r="D164" s="160"/>
      <c r="E164" s="160"/>
      <c r="F164" s="198">
        <v>64538</v>
      </c>
      <c r="G164" s="160">
        <v>17</v>
      </c>
      <c r="H164" s="160">
        <v>1</v>
      </c>
      <c r="I164" s="140">
        <v>68.33</v>
      </c>
      <c r="J164" s="153"/>
    </row>
    <row r="165" spans="3:10">
      <c r="C165" s="170"/>
      <c r="D165" s="160"/>
      <c r="E165" s="160"/>
      <c r="F165" s="198">
        <v>64565</v>
      </c>
      <c r="G165" s="160">
        <v>27</v>
      </c>
      <c r="H165" s="160">
        <v>1</v>
      </c>
      <c r="I165" s="140">
        <v>49.14</v>
      </c>
      <c r="J165" s="153"/>
    </row>
    <row r="166" spans="3:10">
      <c r="C166" s="170"/>
      <c r="D166" s="160"/>
      <c r="E166" s="160"/>
      <c r="F166" s="198">
        <v>64466</v>
      </c>
      <c r="G166" s="160">
        <v>29</v>
      </c>
      <c r="H166" s="160">
        <v>1</v>
      </c>
      <c r="I166" s="140">
        <v>62.07</v>
      </c>
      <c r="J166" s="153"/>
    </row>
    <row r="167" spans="3:10">
      <c r="C167" s="170"/>
      <c r="D167" s="160"/>
      <c r="E167" s="160"/>
      <c r="F167" s="198">
        <v>64461</v>
      </c>
      <c r="G167" s="160">
        <v>30</v>
      </c>
      <c r="H167" s="160">
        <v>1</v>
      </c>
      <c r="I167" s="140">
        <v>112.19</v>
      </c>
      <c r="J167" s="153"/>
    </row>
    <row r="168" spans="3:10">
      <c r="C168" s="170"/>
      <c r="D168" s="160"/>
      <c r="E168" s="160"/>
      <c r="F168" s="160"/>
      <c r="G168" s="160"/>
      <c r="H168" s="160"/>
      <c r="I168" s="140"/>
      <c r="J168" s="149">
        <f>I163+I164+I165+I166+I167+I168</f>
        <v>322.98</v>
      </c>
    </row>
    <row r="169" spans="3:10">
      <c r="C169" s="170"/>
      <c r="D169" s="164">
        <v>2</v>
      </c>
      <c r="E169" s="165" t="s">
        <v>78</v>
      </c>
      <c r="F169" s="207">
        <v>64535</v>
      </c>
      <c r="G169" s="165">
        <v>22</v>
      </c>
      <c r="H169" s="164">
        <v>1</v>
      </c>
      <c r="I169" s="164">
        <v>36.5</v>
      </c>
      <c r="J169" s="153"/>
    </row>
    <row r="170" spans="3:10">
      <c r="C170" s="170"/>
      <c r="D170" s="165"/>
      <c r="E170" s="165"/>
      <c r="F170" s="198">
        <v>64558</v>
      </c>
      <c r="G170" s="165">
        <v>23</v>
      </c>
      <c r="H170" s="164">
        <v>1</v>
      </c>
      <c r="I170" s="165">
        <v>37.61</v>
      </c>
      <c r="J170" s="161"/>
    </row>
    <row r="171" spans="3:10">
      <c r="C171" s="170"/>
      <c r="D171" s="165"/>
      <c r="E171" s="165"/>
      <c r="F171" s="198">
        <v>64556</v>
      </c>
      <c r="G171" s="165">
        <v>24</v>
      </c>
      <c r="H171" s="164">
        <v>1</v>
      </c>
      <c r="I171" s="165">
        <v>5.51</v>
      </c>
      <c r="J171" s="161"/>
    </row>
    <row r="172" spans="3:10">
      <c r="C172" s="170"/>
      <c r="D172" s="165"/>
      <c r="E172" s="165"/>
      <c r="F172" s="198">
        <v>64563</v>
      </c>
      <c r="G172" s="165">
        <v>25</v>
      </c>
      <c r="H172" s="164">
        <v>1</v>
      </c>
      <c r="I172" s="165">
        <v>15.4</v>
      </c>
      <c r="J172" s="161"/>
    </row>
    <row r="173" spans="3:10">
      <c r="C173" s="170"/>
      <c r="D173" s="165"/>
      <c r="E173" s="165"/>
      <c r="F173" s="198">
        <v>64571</v>
      </c>
      <c r="G173" s="165">
        <v>26</v>
      </c>
      <c r="H173" s="164">
        <v>1</v>
      </c>
      <c r="I173" s="165">
        <v>3.47</v>
      </c>
      <c r="J173" s="161"/>
    </row>
    <row r="174" spans="3:10">
      <c r="C174" s="170"/>
      <c r="D174" s="165"/>
      <c r="E174" s="165"/>
      <c r="F174" s="198">
        <v>26668</v>
      </c>
      <c r="G174" s="165">
        <v>16</v>
      </c>
      <c r="H174" s="164">
        <v>1</v>
      </c>
      <c r="I174" s="165">
        <v>42.81</v>
      </c>
      <c r="J174" s="150">
        <f>I169+I170+I171+I172+I173+I174</f>
        <v>141.30000000000001</v>
      </c>
    </row>
    <row r="175" spans="3:10">
      <c r="C175" s="170"/>
      <c r="D175" s="166">
        <v>3</v>
      </c>
      <c r="E175" s="167" t="s">
        <v>62</v>
      </c>
      <c r="F175" s="197" t="s">
        <v>136</v>
      </c>
      <c r="G175" s="167">
        <v>9</v>
      </c>
      <c r="H175" s="166">
        <v>1</v>
      </c>
      <c r="I175" s="143">
        <v>16.690000000000001</v>
      </c>
      <c r="J175" s="153"/>
    </row>
    <row r="176" spans="3:10">
      <c r="C176" s="170"/>
      <c r="D176" s="167"/>
      <c r="E176" s="167"/>
      <c r="F176" s="198" t="s">
        <v>136</v>
      </c>
      <c r="G176" s="167">
        <v>9</v>
      </c>
      <c r="H176" s="167">
        <v>1</v>
      </c>
      <c r="I176" s="168">
        <v>20.67</v>
      </c>
      <c r="J176" s="161"/>
    </row>
    <row r="177" spans="3:14">
      <c r="C177" s="170"/>
      <c r="D177" s="167"/>
      <c r="E177" s="167"/>
      <c r="F177" s="198">
        <v>26662</v>
      </c>
      <c r="G177" s="167">
        <v>14</v>
      </c>
      <c r="H177" s="167">
        <v>1</v>
      </c>
      <c r="I177" s="168">
        <v>21.31</v>
      </c>
      <c r="J177" s="161"/>
    </row>
    <row r="178" spans="3:14">
      <c r="C178" s="170"/>
      <c r="D178" s="167"/>
      <c r="E178" s="167"/>
      <c r="F178" s="198">
        <v>64570</v>
      </c>
      <c r="G178" s="167">
        <v>33</v>
      </c>
      <c r="H178" s="167">
        <v>1</v>
      </c>
      <c r="I178" s="168">
        <v>45.43</v>
      </c>
      <c r="J178" s="161"/>
    </row>
    <row r="179" spans="3:14">
      <c r="C179" s="170"/>
      <c r="D179" s="167"/>
      <c r="E179" s="167"/>
      <c r="F179" s="167"/>
      <c r="G179" s="167">
        <v>33</v>
      </c>
      <c r="H179" s="167">
        <v>1</v>
      </c>
      <c r="I179" s="168">
        <v>40.03</v>
      </c>
      <c r="J179" s="189">
        <f>I175+I176+I177+I178+I179</f>
        <v>144.13</v>
      </c>
    </row>
    <row r="180" spans="3:14">
      <c r="C180" s="170"/>
      <c r="D180" s="202">
        <v>4</v>
      </c>
      <c r="E180" s="202" t="s">
        <v>89</v>
      </c>
      <c r="F180" s="198" t="s">
        <v>138</v>
      </c>
      <c r="G180" s="202">
        <v>12</v>
      </c>
      <c r="H180" s="202">
        <v>1</v>
      </c>
      <c r="I180" s="203">
        <v>33.19</v>
      </c>
      <c r="J180" s="204"/>
      <c r="N180"/>
    </row>
    <row r="181" spans="3:14">
      <c r="C181" s="170"/>
      <c r="D181" s="202"/>
      <c r="E181" s="202"/>
      <c r="F181" s="198" t="s">
        <v>139</v>
      </c>
      <c r="G181" s="202">
        <v>13</v>
      </c>
      <c r="H181" s="202">
        <v>1</v>
      </c>
      <c r="I181" s="203">
        <v>24.72</v>
      </c>
      <c r="J181" s="204"/>
      <c r="N181"/>
    </row>
    <row r="182" spans="3:14">
      <c r="C182" s="170"/>
      <c r="D182" s="202"/>
      <c r="E182" s="202"/>
      <c r="F182" s="198">
        <v>64303</v>
      </c>
      <c r="G182" s="202">
        <v>18</v>
      </c>
      <c r="H182" s="202">
        <v>1</v>
      </c>
      <c r="I182" s="203">
        <v>30.94</v>
      </c>
      <c r="J182" s="204"/>
      <c r="N182"/>
    </row>
    <row r="183" spans="3:14">
      <c r="C183" s="170"/>
      <c r="D183" s="202"/>
      <c r="E183" s="202"/>
      <c r="F183" s="198">
        <v>64460</v>
      </c>
      <c r="G183" s="202">
        <v>21</v>
      </c>
      <c r="H183" s="202">
        <v>1</v>
      </c>
      <c r="I183" s="203">
        <v>22.57</v>
      </c>
      <c r="J183" s="204"/>
      <c r="N183"/>
    </row>
    <row r="184" spans="3:14">
      <c r="D184" s="202"/>
      <c r="E184" s="202"/>
      <c r="F184" s="198">
        <v>64523</v>
      </c>
      <c r="G184" s="202">
        <v>31</v>
      </c>
      <c r="H184" s="202">
        <v>1</v>
      </c>
      <c r="I184" s="203">
        <v>68.06</v>
      </c>
      <c r="J184" s="204"/>
      <c r="N184"/>
    </row>
    <row r="185" spans="3:14">
      <c r="D185" s="202"/>
      <c r="E185" s="202"/>
      <c r="F185" s="198">
        <v>64574</v>
      </c>
      <c r="G185" s="202">
        <v>19</v>
      </c>
      <c r="H185" s="202">
        <v>1</v>
      </c>
      <c r="I185" s="203">
        <v>23.61</v>
      </c>
      <c r="J185" s="204"/>
      <c r="N185"/>
    </row>
    <row r="186" spans="3:14">
      <c r="D186" s="205"/>
      <c r="E186" s="205"/>
      <c r="F186" s="198">
        <v>64510</v>
      </c>
      <c r="G186" s="202">
        <v>20</v>
      </c>
      <c r="H186" s="245">
        <v>1</v>
      </c>
      <c r="I186" s="203">
        <v>19.89</v>
      </c>
      <c r="J186" s="206">
        <f>I180+I181+I182+I183+I184+I185+I186</f>
        <v>222.97999999999996</v>
      </c>
      <c r="N186"/>
    </row>
    <row r="187" spans="3:14">
      <c r="D187" s="163"/>
      <c r="E187" s="163"/>
      <c r="F187" s="163"/>
      <c r="G187" s="163"/>
      <c r="H187" s="147">
        <f>SUM(H163:H186)</f>
        <v>23</v>
      </c>
      <c r="I187" s="171"/>
      <c r="J187" s="172">
        <f>J168+J174+J179+J186</f>
        <v>831.3900000000001</v>
      </c>
      <c r="N187"/>
    </row>
    <row r="189" spans="3:14">
      <c r="C189" s="154" t="s">
        <v>0</v>
      </c>
      <c r="D189" s="155" t="s">
        <v>11</v>
      </c>
      <c r="E189" s="154" t="s">
        <v>12</v>
      </c>
      <c r="F189" s="154" t="s">
        <v>13</v>
      </c>
      <c r="G189" s="154" t="s">
        <v>14</v>
      </c>
      <c r="H189" s="154" t="s">
        <v>15</v>
      </c>
      <c r="I189" s="156" t="s">
        <v>79</v>
      </c>
      <c r="J189" s="157" t="s">
        <v>4</v>
      </c>
    </row>
    <row r="190" spans="3:14">
      <c r="C190" s="184" t="s">
        <v>140</v>
      </c>
      <c r="D190" s="159">
        <v>1</v>
      </c>
      <c r="E190" s="160" t="s">
        <v>1</v>
      </c>
      <c r="F190" s="208" t="s">
        <v>143</v>
      </c>
      <c r="G190" s="160">
        <v>3</v>
      </c>
      <c r="H190" s="159">
        <v>1</v>
      </c>
      <c r="I190" s="139">
        <v>123.31</v>
      </c>
      <c r="J190" s="161"/>
      <c r="K190" s="1">
        <v>3</v>
      </c>
    </row>
    <row r="191" spans="3:14">
      <c r="C191" s="162" t="s">
        <v>141</v>
      </c>
      <c r="D191" s="160"/>
      <c r="E191" s="160"/>
      <c r="F191" s="198">
        <v>26715</v>
      </c>
      <c r="G191" s="160">
        <v>3</v>
      </c>
      <c r="H191" s="160">
        <v>1</v>
      </c>
      <c r="I191" s="140">
        <v>30.75</v>
      </c>
      <c r="J191" s="153"/>
    </row>
    <row r="192" spans="3:14">
      <c r="C192" s="163"/>
      <c r="D192" s="160"/>
      <c r="E192" s="160"/>
      <c r="F192" s="160"/>
      <c r="G192" s="160"/>
      <c r="H192" s="160"/>
      <c r="I192" s="140"/>
      <c r="J192" s="149">
        <f>I190+I191</f>
        <v>154.06</v>
      </c>
    </row>
    <row r="193" spans="3:13">
      <c r="C193" s="163"/>
      <c r="D193" s="164">
        <v>2</v>
      </c>
      <c r="E193" s="165" t="s">
        <v>78</v>
      </c>
      <c r="F193" s="164"/>
      <c r="G193" s="165"/>
      <c r="H193" s="164"/>
      <c r="I193" s="141"/>
      <c r="J193" s="153"/>
    </row>
    <row r="194" spans="3:13">
      <c r="C194" s="163"/>
      <c r="D194" s="165"/>
      <c r="E194" s="165"/>
      <c r="F194" s="209" t="s">
        <v>144</v>
      </c>
      <c r="G194" s="165">
        <v>7</v>
      </c>
      <c r="H194" s="165">
        <v>3</v>
      </c>
      <c r="I194" s="142">
        <v>51.24</v>
      </c>
      <c r="J194" s="161"/>
    </row>
    <row r="195" spans="3:13">
      <c r="C195" s="163"/>
      <c r="D195" s="165"/>
      <c r="E195" s="165"/>
      <c r="F195" s="198">
        <v>64529</v>
      </c>
      <c r="G195" s="165">
        <v>32</v>
      </c>
      <c r="H195" s="165">
        <v>1</v>
      </c>
      <c r="I195" s="142">
        <v>9.7799999999999994</v>
      </c>
      <c r="J195" s="161"/>
    </row>
    <row r="196" spans="3:13">
      <c r="C196" s="163"/>
      <c r="D196" s="165"/>
      <c r="E196" s="165"/>
      <c r="F196" s="198">
        <v>64529</v>
      </c>
      <c r="G196" s="165">
        <v>32</v>
      </c>
      <c r="H196" s="165">
        <v>2</v>
      </c>
      <c r="I196" s="142">
        <v>47.5</v>
      </c>
      <c r="J196" s="161"/>
    </row>
    <row r="197" spans="3:13">
      <c r="C197" s="163"/>
      <c r="D197" s="165"/>
      <c r="E197" s="165"/>
      <c r="F197" s="165"/>
      <c r="G197" s="165"/>
      <c r="H197" s="165"/>
      <c r="I197" s="142"/>
      <c r="J197" s="161"/>
      <c r="K197" s="1">
        <v>3</v>
      </c>
    </row>
    <row r="198" spans="3:13">
      <c r="C198" s="163"/>
      <c r="D198" s="165"/>
      <c r="E198" s="165"/>
      <c r="F198" s="165"/>
      <c r="G198" s="165"/>
      <c r="H198" s="165"/>
      <c r="I198" s="142"/>
      <c r="J198" s="150">
        <f>I194+I195+I196</f>
        <v>108.52000000000001</v>
      </c>
    </row>
    <row r="199" spans="3:13">
      <c r="C199" s="163"/>
      <c r="D199" s="166">
        <v>3</v>
      </c>
      <c r="E199" s="167" t="s">
        <v>62</v>
      </c>
      <c r="F199" s="208" t="s">
        <v>145</v>
      </c>
      <c r="G199" s="167">
        <v>9</v>
      </c>
      <c r="H199" s="166">
        <v>1</v>
      </c>
      <c r="I199" s="143">
        <v>47.15</v>
      </c>
      <c r="J199" s="153"/>
    </row>
    <row r="200" spans="3:13">
      <c r="C200" s="163"/>
      <c r="D200" s="167"/>
      <c r="E200" s="167"/>
      <c r="F200" s="167"/>
      <c r="G200" s="167"/>
      <c r="H200" s="167"/>
      <c r="I200" s="168"/>
      <c r="J200" s="161"/>
    </row>
    <row r="201" spans="3:13">
      <c r="C201" s="170"/>
      <c r="D201" s="167"/>
      <c r="E201" s="167"/>
      <c r="F201" s="167"/>
      <c r="G201" s="167"/>
      <c r="H201" s="167"/>
      <c r="I201" s="168"/>
      <c r="J201" s="161"/>
    </row>
    <row r="202" spans="3:13">
      <c r="C202" s="170"/>
      <c r="D202" s="167"/>
      <c r="E202" s="167"/>
      <c r="F202" s="167"/>
      <c r="G202" s="167"/>
      <c r="H202" s="167"/>
      <c r="I202" s="168"/>
      <c r="J202" s="161"/>
      <c r="K202" s="1">
        <v>3</v>
      </c>
    </row>
    <row r="203" spans="3:13">
      <c r="C203" s="170"/>
      <c r="D203" s="167"/>
      <c r="E203" s="167"/>
      <c r="F203" s="167"/>
      <c r="G203" s="167"/>
      <c r="H203" s="167"/>
      <c r="I203" s="168"/>
      <c r="J203" s="189">
        <f>I199+I200+I201+I202+I203</f>
        <v>47.15</v>
      </c>
      <c r="M203" s="199"/>
    </row>
    <row r="204" spans="3:13">
      <c r="C204" s="170"/>
      <c r="D204" s="167">
        <v>4</v>
      </c>
      <c r="E204" s="167" t="s">
        <v>191</v>
      </c>
      <c r="F204" s="212">
        <v>64532</v>
      </c>
      <c r="G204" s="167">
        <v>28</v>
      </c>
      <c r="H204" s="167">
        <v>1</v>
      </c>
      <c r="I204" s="168">
        <v>86.73</v>
      </c>
      <c r="J204" s="161"/>
    </row>
    <row r="205" spans="3:13">
      <c r="C205" s="170"/>
      <c r="D205" s="167"/>
      <c r="E205" s="167"/>
      <c r="F205" s="167"/>
      <c r="G205" s="167"/>
      <c r="H205" s="167"/>
      <c r="I205" s="168"/>
      <c r="J205" s="161"/>
    </row>
    <row r="206" spans="3:13">
      <c r="C206" s="170"/>
      <c r="D206" s="167"/>
      <c r="E206" s="167"/>
      <c r="F206" s="167"/>
      <c r="G206" s="167"/>
      <c r="H206" s="246"/>
      <c r="I206" s="168"/>
      <c r="J206" s="189">
        <f>I204+I205+I206</f>
        <v>86.73</v>
      </c>
    </row>
    <row r="207" spans="3:13">
      <c r="C207" s="170"/>
      <c r="D207" s="163"/>
      <c r="E207" s="163"/>
      <c r="F207" s="163"/>
      <c r="G207" s="163"/>
      <c r="H207" s="147">
        <f>SUM(H190:H206)</f>
        <v>10</v>
      </c>
      <c r="I207" s="171"/>
      <c r="J207" s="172">
        <f>J192+J198+J203+J206</f>
        <v>396.46000000000004</v>
      </c>
    </row>
    <row r="208" spans="3:13">
      <c r="C208" s="170"/>
      <c r="D208" s="163"/>
      <c r="E208" s="163"/>
      <c r="F208" s="163"/>
      <c r="G208" s="163"/>
      <c r="H208" s="163"/>
      <c r="I208" s="171"/>
      <c r="J208" s="148"/>
    </row>
    <row r="209" spans="3:11">
      <c r="C209" s="170"/>
      <c r="D209" s="163"/>
      <c r="E209" s="163"/>
      <c r="F209" s="163"/>
      <c r="G209" s="163"/>
      <c r="H209" s="163"/>
      <c r="I209" s="171"/>
      <c r="J209" s="148"/>
    </row>
    <row r="210" spans="3:11">
      <c r="D210" s="163"/>
      <c r="E210" s="163"/>
      <c r="F210" s="163"/>
      <c r="G210" s="163"/>
      <c r="H210" s="163"/>
      <c r="I210" s="171"/>
      <c r="J210" s="148"/>
    </row>
    <row r="212" spans="3:11">
      <c r="D212" s="155" t="s">
        <v>11</v>
      </c>
      <c r="E212" s="154" t="s">
        <v>12</v>
      </c>
      <c r="F212" s="154" t="s">
        <v>13</v>
      </c>
      <c r="G212" s="154" t="s">
        <v>14</v>
      </c>
      <c r="H212" s="154" t="s">
        <v>15</v>
      </c>
      <c r="I212" s="156" t="s">
        <v>79</v>
      </c>
      <c r="J212" s="157" t="s">
        <v>4</v>
      </c>
    </row>
    <row r="213" spans="3:11">
      <c r="D213" s="159">
        <v>1</v>
      </c>
      <c r="E213" s="160" t="s">
        <v>1</v>
      </c>
      <c r="F213" s="208" t="s">
        <v>147</v>
      </c>
      <c r="G213" s="160">
        <v>2</v>
      </c>
      <c r="H213" s="159">
        <v>1</v>
      </c>
      <c r="I213" s="139">
        <v>150.22999999999999</v>
      </c>
      <c r="J213" s="161"/>
    </row>
    <row r="214" spans="3:11">
      <c r="C214" s="163"/>
      <c r="D214" s="160"/>
      <c r="E214" s="160"/>
      <c r="F214" s="160"/>
      <c r="G214" s="160"/>
      <c r="H214" s="160"/>
      <c r="I214" s="140"/>
      <c r="J214" s="153"/>
    </row>
    <row r="215" spans="3:11">
      <c r="C215" s="154" t="s">
        <v>0</v>
      </c>
      <c r="D215" s="160"/>
      <c r="E215" s="160"/>
      <c r="F215" s="160"/>
      <c r="G215" s="160"/>
      <c r="H215" s="160"/>
      <c r="I215" s="140"/>
      <c r="J215" s="153"/>
    </row>
    <row r="216" spans="3:11">
      <c r="C216" s="184" t="s">
        <v>142</v>
      </c>
      <c r="D216" s="160"/>
      <c r="E216" s="160"/>
      <c r="F216" s="160"/>
      <c r="G216" s="160"/>
      <c r="H216" s="160"/>
      <c r="I216" s="140"/>
      <c r="J216" s="153"/>
      <c r="K216" s="1">
        <v>3</v>
      </c>
    </row>
    <row r="217" spans="3:11">
      <c r="C217" s="162" t="s">
        <v>7</v>
      </c>
      <c r="D217" s="160"/>
      <c r="E217" s="160"/>
      <c r="F217" s="160"/>
      <c r="G217" s="160"/>
      <c r="H217" s="160"/>
      <c r="I217" s="140"/>
      <c r="J217" s="153"/>
    </row>
    <row r="218" spans="3:11">
      <c r="C218" s="163"/>
      <c r="D218" s="160"/>
      <c r="E218" s="160"/>
      <c r="F218" s="160"/>
      <c r="G218" s="160"/>
      <c r="H218" s="160"/>
      <c r="I218" s="140"/>
      <c r="J218" s="149">
        <f>I213+I214+I217+I218</f>
        <v>150.22999999999999</v>
      </c>
    </row>
    <row r="219" spans="3:11">
      <c r="C219" s="163"/>
      <c r="D219" s="164">
        <v>2</v>
      </c>
      <c r="E219" s="165" t="s">
        <v>78</v>
      </c>
      <c r="F219" s="208" t="s">
        <v>146</v>
      </c>
      <c r="G219" s="165">
        <v>6</v>
      </c>
      <c r="H219" s="164">
        <v>1</v>
      </c>
      <c r="I219" s="141">
        <v>81.489999999999995</v>
      </c>
      <c r="J219" s="153"/>
    </row>
    <row r="220" spans="3:11">
      <c r="C220" s="163"/>
      <c r="D220" s="165"/>
      <c r="E220" s="165"/>
      <c r="F220" s="165"/>
      <c r="G220" s="165"/>
      <c r="H220" s="165"/>
      <c r="I220" s="142"/>
      <c r="J220" s="161"/>
    </row>
    <row r="221" spans="3:11">
      <c r="C221" s="163"/>
      <c r="D221" s="165"/>
      <c r="E221" s="165"/>
      <c r="F221" s="165"/>
      <c r="G221" s="165"/>
      <c r="H221" s="165"/>
      <c r="I221" s="142"/>
      <c r="J221" s="161"/>
    </row>
    <row r="222" spans="3:11">
      <c r="C222" s="163"/>
      <c r="D222" s="165"/>
      <c r="E222" s="165"/>
      <c r="F222" s="165"/>
      <c r="G222" s="165"/>
      <c r="H222" s="165"/>
      <c r="I222" s="142"/>
      <c r="J222" s="161"/>
      <c r="K222" s="1">
        <v>3</v>
      </c>
    </row>
    <row r="223" spans="3:11">
      <c r="C223" s="163"/>
      <c r="D223" s="165"/>
      <c r="E223" s="165"/>
      <c r="F223" s="165"/>
      <c r="G223" s="165"/>
      <c r="H223" s="165"/>
      <c r="I223" s="142"/>
      <c r="J223" s="161"/>
    </row>
    <row r="224" spans="3:11">
      <c r="C224" s="163"/>
      <c r="D224" s="165"/>
      <c r="E224" s="165"/>
      <c r="F224" s="165"/>
      <c r="G224" s="165"/>
      <c r="H224" s="165"/>
      <c r="I224" s="142"/>
      <c r="J224" s="150">
        <f>I219+I220+I223+I224</f>
        <v>81.489999999999995</v>
      </c>
    </row>
    <row r="225" spans="3:11">
      <c r="C225" s="163"/>
      <c r="D225" s="166">
        <v>3</v>
      </c>
      <c r="E225" s="167" t="s">
        <v>62</v>
      </c>
      <c r="F225" s="208" t="s">
        <v>148</v>
      </c>
      <c r="G225" s="167">
        <v>10</v>
      </c>
      <c r="H225" s="166">
        <v>1</v>
      </c>
      <c r="I225" s="143">
        <v>83.49</v>
      </c>
      <c r="J225" s="153"/>
    </row>
    <row r="226" spans="3:11">
      <c r="C226" s="170"/>
      <c r="D226" s="167"/>
      <c r="E226" s="167"/>
      <c r="F226" s="209">
        <v>64603</v>
      </c>
      <c r="G226" s="167">
        <v>1</v>
      </c>
      <c r="H226" s="167">
        <v>1</v>
      </c>
      <c r="I226" s="168">
        <v>13.69</v>
      </c>
      <c r="J226" s="161"/>
    </row>
    <row r="227" spans="3:11">
      <c r="C227" s="170"/>
      <c r="D227" s="167"/>
      <c r="E227" s="167"/>
      <c r="F227" s="167"/>
      <c r="G227" s="167"/>
      <c r="H227" s="167"/>
      <c r="I227" s="168"/>
      <c r="J227" s="161"/>
    </row>
    <row r="228" spans="3:11">
      <c r="C228" s="170"/>
      <c r="D228" s="167"/>
      <c r="E228" s="167"/>
      <c r="F228" s="167"/>
      <c r="G228" s="167"/>
      <c r="H228" s="167"/>
      <c r="I228" s="168"/>
      <c r="J228" s="161"/>
      <c r="K228" s="1">
        <v>3</v>
      </c>
    </row>
    <row r="229" spans="3:11">
      <c r="C229" s="170"/>
      <c r="D229" s="167"/>
      <c r="E229" s="167"/>
      <c r="F229" s="167"/>
      <c r="G229" s="167"/>
      <c r="H229" s="246"/>
      <c r="I229" s="168"/>
      <c r="J229" s="189">
        <f>I225+I226+I227+I228+I229</f>
        <v>97.179999999999993</v>
      </c>
      <c r="K229" s="1">
        <v>3</v>
      </c>
    </row>
    <row r="230" spans="3:11">
      <c r="C230" s="170"/>
      <c r="D230" s="163"/>
      <c r="E230" s="163"/>
      <c r="F230" s="163"/>
      <c r="G230" s="163"/>
      <c r="H230" s="147">
        <f>SUM(H213:H229)</f>
        <v>4</v>
      </c>
      <c r="I230" s="171"/>
      <c r="J230" s="172">
        <f>J218+J224+J229</f>
        <v>328.9</v>
      </c>
    </row>
    <row r="231" spans="3:11">
      <c r="C231" s="170"/>
    </row>
    <row r="232" spans="3:11">
      <c r="C232" s="170"/>
      <c r="D232" s="155" t="s">
        <v>11</v>
      </c>
      <c r="E232" s="154" t="s">
        <v>12</v>
      </c>
      <c r="F232" s="154" t="s">
        <v>13</v>
      </c>
      <c r="G232" s="154" t="s">
        <v>14</v>
      </c>
      <c r="H232" s="154" t="s">
        <v>15</v>
      </c>
      <c r="I232" s="156" t="s">
        <v>79</v>
      </c>
      <c r="J232" s="157" t="s">
        <v>4</v>
      </c>
    </row>
    <row r="233" spans="3:11">
      <c r="C233" s="170"/>
      <c r="D233" s="159">
        <v>1</v>
      </c>
      <c r="E233" s="160" t="s">
        <v>1</v>
      </c>
      <c r="F233" s="210">
        <v>26706</v>
      </c>
      <c r="G233" s="160">
        <v>5</v>
      </c>
      <c r="H233" s="159">
        <v>1</v>
      </c>
      <c r="I233" s="139">
        <v>68.099999999999994</v>
      </c>
      <c r="J233" s="161"/>
    </row>
    <row r="234" spans="3:11">
      <c r="C234" s="170"/>
      <c r="D234" s="160"/>
      <c r="E234" s="160"/>
      <c r="F234" s="160"/>
      <c r="G234" s="160"/>
      <c r="H234" s="160"/>
      <c r="I234" s="140"/>
      <c r="J234" s="153"/>
    </row>
    <row r="235" spans="3:11">
      <c r="C235" s="154" t="s">
        <v>0</v>
      </c>
      <c r="D235" s="160"/>
      <c r="E235" s="160"/>
      <c r="F235" s="160"/>
      <c r="G235" s="160"/>
      <c r="H235" s="160"/>
      <c r="I235" s="140"/>
      <c r="J235" s="153"/>
    </row>
    <row r="236" spans="3:11">
      <c r="C236" s="184" t="s">
        <v>149</v>
      </c>
      <c r="D236" s="160"/>
      <c r="E236" s="160"/>
      <c r="F236" s="160"/>
      <c r="G236" s="160"/>
      <c r="H236" s="160"/>
      <c r="I236" s="140"/>
      <c r="J236" s="153"/>
      <c r="K236" s="1">
        <v>3</v>
      </c>
    </row>
    <row r="237" spans="3:11">
      <c r="C237" s="162" t="s">
        <v>92</v>
      </c>
      <c r="D237" s="160"/>
      <c r="E237" s="160"/>
      <c r="F237" s="160"/>
      <c r="G237" s="160"/>
      <c r="H237" s="160"/>
      <c r="I237" s="140"/>
      <c r="J237" s="153"/>
    </row>
    <row r="238" spans="3:11">
      <c r="D238" s="160"/>
      <c r="E238" s="160"/>
      <c r="F238" s="160"/>
      <c r="G238" s="160"/>
      <c r="H238" s="160"/>
      <c r="I238" s="140"/>
      <c r="J238" s="149">
        <f>I233+I234+I237+I238</f>
        <v>68.099999999999994</v>
      </c>
    </row>
    <row r="239" spans="3:11">
      <c r="D239" s="164">
        <v>2</v>
      </c>
      <c r="E239" s="165" t="s">
        <v>78</v>
      </c>
      <c r="F239" s="210">
        <v>64602</v>
      </c>
      <c r="G239" s="165">
        <v>4</v>
      </c>
      <c r="H239" s="164">
        <v>1</v>
      </c>
      <c r="I239" s="141">
        <v>68.61</v>
      </c>
      <c r="J239" s="153"/>
    </row>
    <row r="240" spans="3:11">
      <c r="C240" s="163"/>
      <c r="D240" s="165"/>
      <c r="E240" s="165"/>
      <c r="F240" s="165"/>
      <c r="G240" s="165"/>
      <c r="H240" s="165"/>
      <c r="I240" s="142"/>
      <c r="J240" s="161"/>
    </row>
    <row r="241" spans="2:11">
      <c r="C241" s="163"/>
      <c r="D241" s="165"/>
      <c r="E241" s="165"/>
      <c r="F241" s="165"/>
      <c r="G241" s="165"/>
      <c r="H241" s="165"/>
      <c r="I241" s="142"/>
      <c r="J241" s="161"/>
    </row>
    <row r="242" spans="2:11">
      <c r="C242" s="163"/>
      <c r="D242" s="165"/>
      <c r="E242" s="165"/>
      <c r="F242" s="165"/>
      <c r="G242" s="165"/>
      <c r="H242" s="165"/>
      <c r="I242" s="142"/>
      <c r="J242" s="161"/>
      <c r="K242" s="1">
        <v>3</v>
      </c>
    </row>
    <row r="243" spans="2:11">
      <c r="C243" s="163"/>
      <c r="D243" s="165"/>
      <c r="E243" s="165"/>
      <c r="F243" s="165"/>
      <c r="G243" s="165"/>
      <c r="H243" s="165"/>
      <c r="I243" s="142"/>
      <c r="J243" s="161"/>
    </row>
    <row r="244" spans="2:11">
      <c r="C244" s="163"/>
      <c r="D244" s="165"/>
      <c r="E244" s="165"/>
      <c r="F244" s="165"/>
      <c r="G244" s="165"/>
      <c r="H244" s="165"/>
      <c r="I244" s="142"/>
      <c r="J244" s="150">
        <f>I239+I240+I243+I244</f>
        <v>68.61</v>
      </c>
    </row>
    <row r="245" spans="2:11">
      <c r="C245" s="163"/>
      <c r="D245" s="166">
        <v>3</v>
      </c>
      <c r="E245" s="167" t="s">
        <v>62</v>
      </c>
      <c r="F245" s="210">
        <v>26562</v>
      </c>
      <c r="G245" s="167">
        <v>8</v>
      </c>
      <c r="H245" s="166">
        <v>1</v>
      </c>
      <c r="I245" s="143">
        <v>127.99</v>
      </c>
      <c r="J245" s="153"/>
    </row>
    <row r="246" spans="2:11">
      <c r="C246" s="163"/>
      <c r="D246" s="167"/>
      <c r="E246" s="167"/>
      <c r="F246" s="211"/>
      <c r="G246" s="167"/>
      <c r="H246" s="167"/>
      <c r="I246" s="168"/>
      <c r="J246" s="161"/>
    </row>
    <row r="247" spans="2:11">
      <c r="C247" s="163"/>
      <c r="D247" s="167"/>
      <c r="E247" s="167"/>
      <c r="F247" s="167"/>
      <c r="G247" s="167"/>
      <c r="H247" s="167"/>
      <c r="I247" s="168"/>
      <c r="J247" s="161"/>
    </row>
    <row r="248" spans="2:11">
      <c r="C248" s="163"/>
      <c r="D248" s="167"/>
      <c r="E248" s="167"/>
      <c r="F248" s="167"/>
      <c r="G248" s="167"/>
      <c r="H248" s="167"/>
      <c r="I248" s="168"/>
      <c r="J248" s="161"/>
      <c r="K248" s="1">
        <v>3</v>
      </c>
    </row>
    <row r="249" spans="2:11">
      <c r="C249" s="163"/>
      <c r="D249" s="167"/>
      <c r="E249" s="167"/>
      <c r="F249" s="167"/>
      <c r="G249" s="167"/>
      <c r="H249" s="246"/>
      <c r="I249" s="168"/>
      <c r="J249" s="189">
        <f>I245+I246+I247+I248+I249</f>
        <v>127.99</v>
      </c>
    </row>
    <row r="250" spans="2:11">
      <c r="C250" s="163"/>
      <c r="D250" s="163"/>
      <c r="E250" s="163"/>
      <c r="F250" s="163"/>
      <c r="G250" s="163"/>
      <c r="H250" s="147">
        <f>SUM(H233:H249)</f>
        <v>3</v>
      </c>
      <c r="I250" s="171"/>
      <c r="J250" s="172">
        <f>J238+J244+J249</f>
        <v>264.7</v>
      </c>
    </row>
    <row r="251" spans="2:11">
      <c r="C251" s="163"/>
    </row>
    <row r="252" spans="2:11">
      <c r="B252" s="248" t="s">
        <v>193</v>
      </c>
      <c r="C252" s="247" t="s">
        <v>156</v>
      </c>
      <c r="D252" s="248" t="s">
        <v>119</v>
      </c>
    </row>
    <row r="253" spans="2:11">
      <c r="C253" s="170"/>
    </row>
    <row r="254" spans="2:11">
      <c r="B254" s="248" t="s">
        <v>193</v>
      </c>
      <c r="C254" s="247" t="s">
        <v>157</v>
      </c>
      <c r="D254" s="248" t="s">
        <v>117</v>
      </c>
    </row>
    <row r="255" spans="2:11">
      <c r="C255" s="170"/>
    </row>
    <row r="256" spans="2:11" ht="14.25">
      <c r="C256" s="265" t="s">
        <v>0</v>
      </c>
      <c r="D256" s="288" t="s">
        <v>11</v>
      </c>
      <c r="E256" s="265" t="s">
        <v>12</v>
      </c>
      <c r="F256" s="265" t="s">
        <v>13</v>
      </c>
      <c r="G256" s="265" t="s">
        <v>14</v>
      </c>
      <c r="H256" s="265" t="s">
        <v>15</v>
      </c>
      <c r="I256" s="289" t="s">
        <v>79</v>
      </c>
      <c r="J256" s="290" t="s">
        <v>4</v>
      </c>
    </row>
    <row r="257" spans="3:10">
      <c r="C257" s="291" t="s">
        <v>158</v>
      </c>
      <c r="D257" s="253">
        <v>1</v>
      </c>
      <c r="E257" s="254" t="s">
        <v>1</v>
      </c>
      <c r="F257" s="286" t="s">
        <v>194</v>
      </c>
      <c r="G257" s="254" t="s">
        <v>194</v>
      </c>
      <c r="H257" s="253">
        <v>11</v>
      </c>
      <c r="I257" s="287">
        <v>6</v>
      </c>
      <c r="J257" s="259">
        <v>66</v>
      </c>
    </row>
    <row r="258" spans="3:10">
      <c r="C258" s="259" t="s">
        <v>127</v>
      </c>
      <c r="D258" s="254"/>
      <c r="E258" s="254"/>
      <c r="F258" s="254"/>
      <c r="G258" s="254"/>
      <c r="H258" s="254"/>
      <c r="I258" s="285"/>
      <c r="J258" s="292"/>
    </row>
    <row r="259" spans="3:10">
      <c r="C259" s="273"/>
      <c r="D259" s="254"/>
      <c r="E259" s="254"/>
      <c r="F259" s="254"/>
      <c r="G259" s="254"/>
      <c r="H259" s="254"/>
      <c r="I259" s="285"/>
      <c r="J259" s="292"/>
    </row>
    <row r="260" spans="3:10">
      <c r="C260" s="273"/>
      <c r="D260" s="254"/>
      <c r="E260" s="254"/>
      <c r="F260" s="254"/>
      <c r="G260" s="254"/>
      <c r="H260" s="254"/>
      <c r="I260" s="293"/>
      <c r="J260" s="294"/>
    </row>
    <row r="261" spans="3:10">
      <c r="C261" s="273"/>
      <c r="D261" s="295">
        <v>2</v>
      </c>
      <c r="E261" s="296" t="s">
        <v>78</v>
      </c>
      <c r="F261" s="297" t="s">
        <v>194</v>
      </c>
      <c r="G261" s="296" t="s">
        <v>194</v>
      </c>
      <c r="H261" s="295">
        <v>5</v>
      </c>
      <c r="I261" s="298">
        <v>6</v>
      </c>
      <c r="J261" s="292">
        <v>30</v>
      </c>
    </row>
    <row r="262" spans="3:10">
      <c r="C262" s="273"/>
      <c r="D262" s="296"/>
      <c r="E262" s="296"/>
      <c r="F262" s="296"/>
      <c r="G262" s="296"/>
      <c r="H262" s="296"/>
      <c r="I262" s="299"/>
      <c r="J262" s="259"/>
    </row>
    <row r="263" spans="3:10">
      <c r="C263" s="273"/>
      <c r="D263" s="296"/>
      <c r="E263" s="296"/>
      <c r="F263" s="296"/>
      <c r="G263" s="296"/>
      <c r="H263" s="296"/>
      <c r="I263" s="299"/>
      <c r="J263" s="259"/>
    </row>
    <row r="264" spans="3:10">
      <c r="C264" s="273"/>
      <c r="D264" s="296"/>
      <c r="E264" s="296"/>
      <c r="F264" s="296"/>
      <c r="G264" s="296"/>
      <c r="H264" s="296"/>
      <c r="I264" s="299"/>
      <c r="J264" s="300"/>
    </row>
    <row r="265" spans="3:10">
      <c r="C265" s="273"/>
      <c r="D265" s="301">
        <v>3</v>
      </c>
      <c r="E265" s="302" t="s">
        <v>62</v>
      </c>
      <c r="F265" s="303" t="s">
        <v>194</v>
      </c>
      <c r="G265" s="302" t="s">
        <v>194</v>
      </c>
      <c r="H265" s="301">
        <v>5</v>
      </c>
      <c r="I265" s="304">
        <v>6</v>
      </c>
      <c r="J265" s="292">
        <v>30</v>
      </c>
    </row>
    <row r="266" spans="3:10">
      <c r="C266" s="273"/>
      <c r="D266" s="302"/>
      <c r="E266" s="302"/>
      <c r="F266" s="302"/>
      <c r="G266" s="302"/>
      <c r="H266" s="302"/>
      <c r="I266" s="305"/>
      <c r="J266" s="259"/>
    </row>
    <row r="267" spans="3:10">
      <c r="C267" s="273"/>
      <c r="D267" s="302"/>
      <c r="E267" s="302"/>
      <c r="F267" s="302"/>
      <c r="G267" s="302"/>
      <c r="H267" s="302"/>
      <c r="I267" s="305"/>
      <c r="J267" s="259"/>
    </row>
    <row r="268" spans="3:10">
      <c r="C268" s="273"/>
      <c r="D268" s="301"/>
      <c r="E268" s="301"/>
      <c r="F268" s="302"/>
      <c r="G268" s="302"/>
      <c r="H268" s="302"/>
      <c r="I268" s="305"/>
      <c r="J268" s="306"/>
    </row>
    <row r="269" spans="3:10">
      <c r="C269" s="77"/>
      <c r="D269" s="273"/>
      <c r="E269" s="273"/>
      <c r="F269" s="273"/>
      <c r="G269" s="273"/>
      <c r="H269" s="273"/>
      <c r="I269" s="307"/>
      <c r="J269" s="78">
        <v>126</v>
      </c>
    </row>
    <row r="270" spans="3:10">
      <c r="C270" s="163"/>
    </row>
    <row r="271" spans="3:10" ht="14.25">
      <c r="C271" s="265" t="s">
        <v>0</v>
      </c>
      <c r="D271" s="288" t="s">
        <v>11</v>
      </c>
      <c r="E271" s="265" t="s">
        <v>12</v>
      </c>
      <c r="F271" s="265" t="s">
        <v>13</v>
      </c>
      <c r="G271" s="265" t="s">
        <v>14</v>
      </c>
      <c r="H271" s="265" t="s">
        <v>15</v>
      </c>
      <c r="I271" s="289" t="s">
        <v>79</v>
      </c>
      <c r="J271" s="290" t="s">
        <v>4</v>
      </c>
    </row>
    <row r="272" spans="3:10">
      <c r="C272" s="291" t="s">
        <v>159</v>
      </c>
      <c r="D272" s="253">
        <v>1</v>
      </c>
      <c r="E272" s="254" t="s">
        <v>1</v>
      </c>
      <c r="F272" s="255" t="s">
        <v>48</v>
      </c>
      <c r="G272" s="256" t="s">
        <v>196</v>
      </c>
      <c r="H272" s="257">
        <v>5</v>
      </c>
      <c r="I272" s="258">
        <v>1</v>
      </c>
      <c r="J272" s="259">
        <f>H272*I272</f>
        <v>5</v>
      </c>
    </row>
    <row r="273" spans="3:16">
      <c r="C273" s="259" t="s">
        <v>81</v>
      </c>
      <c r="D273" s="359">
        <v>254</v>
      </c>
      <c r="E273" s="370"/>
      <c r="F273" s="357" t="s">
        <v>197</v>
      </c>
      <c r="G273" s="264">
        <v>1</v>
      </c>
      <c r="H273" s="264">
        <v>1</v>
      </c>
      <c r="I273" s="264">
        <v>26.83</v>
      </c>
      <c r="J273" s="376">
        <f t="shared" ref="J273:J274" si="3">H273*I273</f>
        <v>26.83</v>
      </c>
    </row>
    <row r="274" spans="3:16">
      <c r="C274" s="273"/>
      <c r="D274" s="254"/>
      <c r="E274" s="254"/>
      <c r="F274" s="260"/>
      <c r="G274" s="260"/>
      <c r="H274" s="260"/>
      <c r="I274" s="261"/>
      <c r="J274" s="259">
        <f t="shared" si="3"/>
        <v>0</v>
      </c>
    </row>
    <row r="275" spans="3:16">
      <c r="C275" s="273"/>
      <c r="D275" s="254"/>
      <c r="E275" s="254"/>
      <c r="F275" s="254"/>
      <c r="G275" s="254"/>
      <c r="H275" s="254"/>
      <c r="I275" s="293"/>
      <c r="J275" s="294"/>
    </row>
    <row r="276" spans="3:16">
      <c r="C276" s="273"/>
      <c r="D276" s="295">
        <v>2</v>
      </c>
      <c r="E276" s="296" t="s">
        <v>78</v>
      </c>
      <c r="F276" s="297" t="s">
        <v>48</v>
      </c>
      <c r="G276" s="296" t="s">
        <v>196</v>
      </c>
      <c r="H276" s="295">
        <v>5</v>
      </c>
      <c r="I276" s="298">
        <v>1</v>
      </c>
      <c r="J276" s="292">
        <f>H276*I276</f>
        <v>5</v>
      </c>
    </row>
    <row r="277" spans="3:16">
      <c r="C277" s="273"/>
      <c r="D277" s="296"/>
      <c r="E277" s="296"/>
      <c r="F277" s="296"/>
      <c r="G277" s="296"/>
      <c r="H277" s="296"/>
      <c r="I277" s="299"/>
      <c r="J277" s="292">
        <f t="shared" ref="J277:J278" si="4">H277*I277</f>
        <v>0</v>
      </c>
    </row>
    <row r="278" spans="3:16">
      <c r="C278" s="273"/>
      <c r="D278" s="296"/>
      <c r="E278" s="296"/>
      <c r="F278" s="296"/>
      <c r="G278" s="296"/>
      <c r="H278" s="296"/>
      <c r="I278" s="299"/>
      <c r="J278" s="292">
        <f t="shared" si="4"/>
        <v>0</v>
      </c>
      <c r="M278" s="249"/>
      <c r="N278" s="249"/>
      <c r="O278" s="249"/>
      <c r="P278" s="249"/>
    </row>
    <row r="279" spans="3:16">
      <c r="C279" s="273"/>
      <c r="D279" s="296"/>
      <c r="E279" s="296"/>
      <c r="F279" s="296"/>
      <c r="G279" s="296"/>
      <c r="H279" s="296"/>
      <c r="I279" s="299"/>
      <c r="J279" s="300"/>
      <c r="M279" s="249"/>
      <c r="N279" s="249"/>
      <c r="O279" s="249"/>
      <c r="P279" s="250"/>
    </row>
    <row r="280" spans="3:16">
      <c r="C280" s="273"/>
      <c r="D280" s="301">
        <v>3</v>
      </c>
      <c r="E280" s="302" t="s">
        <v>62</v>
      </c>
      <c r="F280" s="303" t="s">
        <v>48</v>
      </c>
      <c r="G280" s="302" t="s">
        <v>196</v>
      </c>
      <c r="H280" s="301">
        <v>5</v>
      </c>
      <c r="I280" s="304">
        <v>1</v>
      </c>
      <c r="J280" s="292">
        <f>H280*I280</f>
        <v>5</v>
      </c>
      <c r="M280" s="249"/>
      <c r="N280" s="249"/>
      <c r="O280" s="249"/>
      <c r="P280" s="250"/>
    </row>
    <row r="281" spans="3:16">
      <c r="C281" s="273"/>
      <c r="D281" s="302"/>
      <c r="E281" s="302"/>
      <c r="F281" s="302"/>
      <c r="G281" s="302"/>
      <c r="H281" s="302"/>
      <c r="I281" s="305"/>
      <c r="J281" s="292">
        <f t="shared" ref="J281:J282" si="5">H281*I281</f>
        <v>0</v>
      </c>
      <c r="M281" s="249"/>
      <c r="N281" s="249"/>
      <c r="O281" s="249"/>
      <c r="P281" s="250"/>
    </row>
    <row r="282" spans="3:16">
      <c r="C282" s="273"/>
      <c r="D282" s="302"/>
      <c r="E282" s="302"/>
      <c r="F282" s="302"/>
      <c r="G282" s="302"/>
      <c r="H282" s="302"/>
      <c r="I282" s="305"/>
      <c r="J282" s="292">
        <f t="shared" si="5"/>
        <v>0</v>
      </c>
      <c r="M282" s="249"/>
      <c r="N282" s="249"/>
      <c r="O282" s="249"/>
      <c r="P282" s="250"/>
    </row>
    <row r="283" spans="3:16">
      <c r="C283" s="273"/>
      <c r="D283" s="301"/>
      <c r="E283" s="301"/>
      <c r="F283" s="302"/>
      <c r="G283" s="302"/>
      <c r="H283" s="302"/>
      <c r="I283" s="305"/>
      <c r="J283" s="306"/>
      <c r="M283" s="249"/>
      <c r="N283" s="249"/>
      <c r="O283" s="249"/>
      <c r="P283" s="250"/>
    </row>
    <row r="284" spans="3:16">
      <c r="C284" s="77"/>
      <c r="D284" s="273"/>
      <c r="E284" s="273"/>
      <c r="F284" s="273"/>
      <c r="G284" s="273"/>
      <c r="H284" s="273"/>
      <c r="I284" s="307">
        <v>0</v>
      </c>
      <c r="J284" s="78">
        <f>SUM(J272:J283)</f>
        <v>41.83</v>
      </c>
      <c r="K284" s="1">
        <v>1</v>
      </c>
    </row>
    <row r="286" spans="3:16">
      <c r="C286" s="163"/>
    </row>
    <row r="287" spans="3:16" ht="14.25">
      <c r="C287" s="265" t="s">
        <v>0</v>
      </c>
      <c r="D287" s="288" t="s">
        <v>11</v>
      </c>
      <c r="E287" s="265" t="s">
        <v>12</v>
      </c>
      <c r="F287" s="267" t="s">
        <v>13</v>
      </c>
      <c r="G287" s="267" t="s">
        <v>14</v>
      </c>
      <c r="H287" s="267" t="s">
        <v>15</v>
      </c>
      <c r="I287" s="268" t="s">
        <v>79</v>
      </c>
      <c r="J287" s="290" t="s">
        <v>4</v>
      </c>
    </row>
    <row r="288" spans="3:16">
      <c r="C288" s="308" t="s">
        <v>160</v>
      </c>
      <c r="D288" s="358">
        <v>254</v>
      </c>
      <c r="E288" s="370" t="s">
        <v>1</v>
      </c>
      <c r="F288" s="357" t="s">
        <v>198</v>
      </c>
      <c r="G288" s="264">
        <v>2</v>
      </c>
      <c r="H288" s="264">
        <v>1</v>
      </c>
      <c r="I288" s="326">
        <v>19.059999999999999</v>
      </c>
      <c r="J288" s="371"/>
    </row>
    <row r="289" spans="3:16">
      <c r="C289" s="309" t="s">
        <v>87</v>
      </c>
      <c r="D289" s="358">
        <v>254</v>
      </c>
      <c r="E289" s="370"/>
      <c r="F289" s="357" t="s">
        <v>199</v>
      </c>
      <c r="G289" s="264">
        <v>3</v>
      </c>
      <c r="H289" s="264">
        <v>1</v>
      </c>
      <c r="I289" s="326">
        <v>19.39</v>
      </c>
      <c r="J289" s="372"/>
      <c r="M289" s="249"/>
      <c r="N289" s="251"/>
      <c r="O289" s="249"/>
      <c r="P289" s="251"/>
    </row>
    <row r="290" spans="3:16">
      <c r="C290" s="309">
        <v>254</v>
      </c>
      <c r="D290" s="358">
        <v>254</v>
      </c>
      <c r="E290" s="370"/>
      <c r="F290" s="357" t="s">
        <v>200</v>
      </c>
      <c r="G290" s="264">
        <v>4</v>
      </c>
      <c r="H290" s="264">
        <v>1</v>
      </c>
      <c r="I290" s="326">
        <v>15.21</v>
      </c>
      <c r="J290" s="372"/>
      <c r="M290" s="249"/>
      <c r="N290" s="251"/>
      <c r="O290" s="249"/>
      <c r="P290" s="251"/>
    </row>
    <row r="291" spans="3:16">
      <c r="C291" s="273"/>
      <c r="D291" s="358">
        <v>254</v>
      </c>
      <c r="E291" s="370"/>
      <c r="F291" s="357" t="s">
        <v>201</v>
      </c>
      <c r="G291" s="264">
        <v>5</v>
      </c>
      <c r="H291" s="264">
        <v>1</v>
      </c>
      <c r="I291" s="326">
        <v>44.72</v>
      </c>
      <c r="J291" s="372"/>
    </row>
    <row r="292" spans="3:16">
      <c r="C292" s="273"/>
      <c r="D292" s="358">
        <v>254</v>
      </c>
      <c r="E292" s="370"/>
      <c r="F292" s="357" t="s">
        <v>202</v>
      </c>
      <c r="G292" s="264">
        <v>6</v>
      </c>
      <c r="H292" s="264">
        <v>1</v>
      </c>
      <c r="I292" s="326">
        <v>19.07</v>
      </c>
      <c r="J292" s="372"/>
    </row>
    <row r="293" spans="3:16">
      <c r="C293" s="273"/>
      <c r="D293" s="359" t="s">
        <v>178</v>
      </c>
      <c r="E293" s="359"/>
      <c r="F293" s="373"/>
      <c r="G293" s="373"/>
      <c r="H293" s="373"/>
      <c r="I293" s="374">
        <f>SUM(I288:I292)</f>
        <v>117.44999999999999</v>
      </c>
      <c r="J293" s="375"/>
    </row>
    <row r="294" spans="3:16" ht="14.25">
      <c r="C294" s="273"/>
      <c r="D294" s="295">
        <v>2</v>
      </c>
      <c r="E294" s="311" t="s">
        <v>78</v>
      </c>
      <c r="F294" s="130"/>
      <c r="G294" s="130"/>
      <c r="H294" s="130"/>
      <c r="I294" s="263"/>
      <c r="J294" s="310"/>
    </row>
    <row r="295" spans="3:16">
      <c r="C295" s="273"/>
      <c r="D295" s="296"/>
      <c r="E295" s="296"/>
      <c r="F295" s="312"/>
      <c r="G295" s="312"/>
      <c r="H295" s="312"/>
      <c r="I295" s="313"/>
      <c r="J295" s="259"/>
    </row>
    <row r="296" spans="3:16">
      <c r="C296" s="273"/>
      <c r="D296" s="296"/>
      <c r="E296" s="296"/>
      <c r="F296" s="296"/>
      <c r="G296" s="296"/>
      <c r="H296" s="296"/>
      <c r="I296" s="299"/>
      <c r="J296" s="259"/>
    </row>
    <row r="297" spans="3:16">
      <c r="C297" s="273"/>
      <c r="D297" s="296"/>
      <c r="E297" s="296"/>
      <c r="F297" s="296"/>
      <c r="G297" s="296"/>
      <c r="H297" s="296"/>
      <c r="I297" s="299"/>
      <c r="J297" s="259"/>
    </row>
    <row r="298" spans="3:16">
      <c r="C298" s="273"/>
      <c r="D298" s="296"/>
      <c r="E298" s="296"/>
      <c r="F298" s="296"/>
      <c r="G298" s="296"/>
      <c r="H298" s="296"/>
      <c r="I298" s="299"/>
      <c r="J298" s="259"/>
    </row>
    <row r="299" spans="3:16">
      <c r="C299" s="273"/>
      <c r="D299" s="296"/>
      <c r="E299" s="296"/>
      <c r="F299" s="296"/>
      <c r="G299" s="296"/>
      <c r="H299" s="296"/>
      <c r="I299" s="299"/>
      <c r="J299" s="300"/>
    </row>
    <row r="300" spans="3:16">
      <c r="C300" s="273"/>
      <c r="D300" s="301">
        <v>3</v>
      </c>
      <c r="E300" s="302" t="s">
        <v>62</v>
      </c>
      <c r="F300" s="301"/>
      <c r="G300" s="302"/>
      <c r="H300" s="301"/>
      <c r="I300" s="304"/>
      <c r="J300" s="292"/>
    </row>
    <row r="301" spans="3:16">
      <c r="C301" s="273"/>
      <c r="D301" s="302"/>
      <c r="E301" s="302"/>
      <c r="F301" s="302"/>
      <c r="G301" s="302"/>
      <c r="H301" s="302"/>
      <c r="I301" s="305"/>
      <c r="J301" s="259"/>
    </row>
    <row r="302" spans="3:16">
      <c r="C302" s="77"/>
      <c r="D302" s="302"/>
      <c r="E302" s="302"/>
      <c r="F302" s="302"/>
      <c r="G302" s="302"/>
      <c r="H302" s="302"/>
      <c r="I302" s="305"/>
      <c r="J302" s="259"/>
    </row>
    <row r="303" spans="3:16">
      <c r="C303" s="77"/>
      <c r="D303" s="302"/>
      <c r="E303" s="302"/>
      <c r="F303" s="302"/>
      <c r="G303" s="302"/>
      <c r="H303" s="302"/>
      <c r="I303" s="305"/>
      <c r="J303" s="259"/>
    </row>
    <row r="304" spans="3:16">
      <c r="C304" s="77"/>
      <c r="D304" s="302"/>
      <c r="E304" s="302"/>
      <c r="F304" s="302"/>
      <c r="G304" s="302"/>
      <c r="H304" s="302"/>
      <c r="I304" s="305"/>
      <c r="J304" s="314"/>
    </row>
    <row r="305" spans="3:10" ht="14.25">
      <c r="C305" s="77"/>
      <c r="D305" s="273"/>
      <c r="E305" s="273"/>
      <c r="F305" s="273"/>
      <c r="G305" s="273"/>
      <c r="H305" s="273">
        <f>SUM(H288:H304)</f>
        <v>5</v>
      </c>
      <c r="I305" s="1"/>
      <c r="J305" s="1"/>
    </row>
    <row r="308" spans="3:10" ht="14.25">
      <c r="C308" s="265" t="s">
        <v>0</v>
      </c>
      <c r="D308" s="266" t="s">
        <v>11</v>
      </c>
      <c r="E308" s="267" t="s">
        <v>12</v>
      </c>
      <c r="F308" s="267" t="s">
        <v>13</v>
      </c>
      <c r="G308" s="267" t="s">
        <v>14</v>
      </c>
      <c r="H308" s="267" t="s">
        <v>15</v>
      </c>
      <c r="I308" s="268" t="s">
        <v>79</v>
      </c>
      <c r="J308" s="1"/>
    </row>
    <row r="309" spans="3:10">
      <c r="C309" s="269" t="s">
        <v>161</v>
      </c>
      <c r="D309" s="364">
        <v>254</v>
      </c>
      <c r="E309" s="365" t="s">
        <v>1</v>
      </c>
      <c r="F309" s="357" t="s">
        <v>203</v>
      </c>
      <c r="G309" s="264">
        <v>7</v>
      </c>
      <c r="H309" s="264">
        <v>1</v>
      </c>
      <c r="I309" s="326">
        <v>37.869999999999997</v>
      </c>
      <c r="J309" s="1"/>
    </row>
    <row r="310" spans="3:10">
      <c r="C310" s="272" t="s">
        <v>7</v>
      </c>
      <c r="D310" s="364">
        <v>254</v>
      </c>
      <c r="E310" s="365"/>
      <c r="F310" s="357" t="s">
        <v>206</v>
      </c>
      <c r="G310" s="264">
        <v>10</v>
      </c>
      <c r="H310" s="264">
        <v>1</v>
      </c>
      <c r="I310" s="326">
        <v>134.22</v>
      </c>
      <c r="J310" s="1"/>
    </row>
    <row r="311" spans="3:10">
      <c r="C311" s="273"/>
      <c r="D311" s="365"/>
      <c r="E311" s="365"/>
      <c r="F311" s="365"/>
      <c r="G311" s="365"/>
      <c r="H311" s="365"/>
      <c r="I311" s="366"/>
      <c r="J311" s="1"/>
    </row>
    <row r="312" spans="3:10">
      <c r="C312" s="273"/>
      <c r="D312" s="365"/>
      <c r="E312" s="365"/>
      <c r="F312" s="365"/>
      <c r="G312" s="365"/>
      <c r="H312" s="365"/>
      <c r="I312" s="366"/>
      <c r="J312" s="1"/>
    </row>
    <row r="313" spans="3:10">
      <c r="C313" s="273"/>
      <c r="D313" s="365"/>
      <c r="E313" s="365"/>
      <c r="F313" s="365"/>
      <c r="G313" s="365"/>
      <c r="H313" s="365"/>
      <c r="I313" s="366"/>
      <c r="J313" s="1"/>
    </row>
    <row r="314" spans="3:10">
      <c r="C314" s="273"/>
      <c r="D314" s="365" t="s">
        <v>178</v>
      </c>
      <c r="E314" s="365"/>
      <c r="F314" s="365"/>
      <c r="G314" s="365"/>
      <c r="H314" s="365"/>
      <c r="I314" s="367">
        <f>SUM(I309:I313)</f>
        <v>172.09</v>
      </c>
      <c r="J314" s="1"/>
    </row>
    <row r="315" spans="3:10">
      <c r="C315" s="273"/>
      <c r="D315" s="364">
        <v>254</v>
      </c>
      <c r="E315" s="365" t="s">
        <v>78</v>
      </c>
      <c r="F315" s="357" t="s">
        <v>204</v>
      </c>
      <c r="G315" s="264">
        <v>8</v>
      </c>
      <c r="H315" s="264">
        <v>1</v>
      </c>
      <c r="I315" s="326">
        <v>53.56</v>
      </c>
      <c r="J315" s="1"/>
    </row>
    <row r="316" spans="3:10">
      <c r="C316" s="273"/>
      <c r="D316" s="365">
        <v>254</v>
      </c>
      <c r="E316" s="365"/>
      <c r="F316" s="357" t="s">
        <v>209</v>
      </c>
      <c r="G316" s="264">
        <v>14</v>
      </c>
      <c r="H316" s="264">
        <v>2</v>
      </c>
      <c r="I316" s="326">
        <v>116.58</v>
      </c>
      <c r="J316" s="1"/>
    </row>
    <row r="317" spans="3:10">
      <c r="C317" s="273"/>
      <c r="D317" s="365"/>
      <c r="E317" s="365"/>
      <c r="F317" s="365"/>
      <c r="G317" s="365"/>
      <c r="H317" s="365"/>
      <c r="I317" s="366"/>
      <c r="J317" s="1"/>
    </row>
    <row r="318" spans="3:10">
      <c r="C318" s="273"/>
      <c r="D318" s="365"/>
      <c r="E318" s="365"/>
      <c r="F318" s="365"/>
      <c r="G318" s="365"/>
      <c r="H318" s="365"/>
      <c r="I318" s="366"/>
      <c r="J318" s="1"/>
    </row>
    <row r="319" spans="3:10">
      <c r="C319" s="273"/>
      <c r="D319" s="365"/>
      <c r="E319" s="365"/>
      <c r="F319" s="365"/>
      <c r="G319" s="365"/>
      <c r="H319" s="365"/>
      <c r="I319" s="366"/>
      <c r="J319" s="1"/>
    </row>
    <row r="320" spans="3:10">
      <c r="C320" s="273"/>
      <c r="D320" s="365" t="s">
        <v>178</v>
      </c>
      <c r="E320" s="365"/>
      <c r="F320" s="365"/>
      <c r="G320" s="365"/>
      <c r="H320" s="365"/>
      <c r="I320" s="366">
        <f>SUM(I315:I319)</f>
        <v>170.14</v>
      </c>
      <c r="J320" s="1"/>
    </row>
    <row r="321" spans="3:17">
      <c r="C321" s="273"/>
      <c r="D321" s="364">
        <v>254</v>
      </c>
      <c r="E321" s="365" t="s">
        <v>62</v>
      </c>
      <c r="F321" s="357" t="s">
        <v>205</v>
      </c>
      <c r="G321" s="264">
        <v>9</v>
      </c>
      <c r="H321" s="264">
        <v>1</v>
      </c>
      <c r="I321" s="264">
        <v>49.27</v>
      </c>
      <c r="J321" s="1"/>
    </row>
    <row r="322" spans="3:17">
      <c r="C322" s="273"/>
      <c r="D322" s="365">
        <v>254</v>
      </c>
      <c r="E322" s="365"/>
      <c r="F322" s="357" t="s">
        <v>207</v>
      </c>
      <c r="G322" s="264">
        <v>11</v>
      </c>
      <c r="H322" s="264">
        <v>1</v>
      </c>
      <c r="I322" s="326">
        <v>12.88</v>
      </c>
      <c r="J322" s="1"/>
    </row>
    <row r="323" spans="3:17" ht="14.25">
      <c r="C323" s="77"/>
      <c r="D323" s="365"/>
      <c r="E323" s="365"/>
      <c r="F323" s="131"/>
      <c r="G323" s="131"/>
      <c r="H323" s="131"/>
      <c r="I323" s="368"/>
      <c r="J323" s="1"/>
    </row>
    <row r="324" spans="3:17">
      <c r="C324" s="77"/>
      <c r="D324" s="365"/>
      <c r="E324" s="365"/>
      <c r="F324" s="264"/>
      <c r="G324" s="264"/>
      <c r="H324" s="264"/>
      <c r="I324" s="264"/>
      <c r="J324" s="1"/>
    </row>
    <row r="325" spans="3:17">
      <c r="C325" s="77"/>
      <c r="D325" s="365" t="s">
        <v>178</v>
      </c>
      <c r="E325" s="365"/>
      <c r="F325" s="365"/>
      <c r="G325" s="365"/>
      <c r="H325" s="365"/>
      <c r="I325" s="367">
        <f>SUM(I321:I324)</f>
        <v>62.150000000000006</v>
      </c>
      <c r="J325" s="1"/>
    </row>
    <row r="326" spans="3:17">
      <c r="C326" s="77"/>
      <c r="D326" s="369"/>
      <c r="E326" s="369"/>
      <c r="F326" s="369"/>
      <c r="G326" s="369"/>
      <c r="H326" s="365">
        <f>SUM(H309:H325)</f>
        <v>7</v>
      </c>
      <c r="I326" s="367">
        <f>I314+I320+I325</f>
        <v>404.38</v>
      </c>
      <c r="J326" s="1"/>
    </row>
    <row r="328" spans="3:17">
      <c r="C328" s="265" t="s">
        <v>0</v>
      </c>
      <c r="D328" s="288" t="s">
        <v>11</v>
      </c>
      <c r="E328" s="265" t="s">
        <v>12</v>
      </c>
      <c r="F328" s="265" t="s">
        <v>13</v>
      </c>
      <c r="G328" s="265" t="s">
        <v>14</v>
      </c>
      <c r="H328" s="265" t="s">
        <v>15</v>
      </c>
      <c r="I328" s="289" t="s">
        <v>79</v>
      </c>
    </row>
    <row r="329" spans="3:17">
      <c r="C329" s="291" t="s">
        <v>162</v>
      </c>
      <c r="D329" s="358">
        <v>255</v>
      </c>
      <c r="E329" s="359" t="s">
        <v>1</v>
      </c>
      <c r="F329" s="377" t="s">
        <v>212</v>
      </c>
      <c r="G329" s="251">
        <v>1</v>
      </c>
      <c r="H329" s="251">
        <v>1</v>
      </c>
      <c r="I329" s="251">
        <v>37.36</v>
      </c>
      <c r="L329" s="7">
        <v>15</v>
      </c>
      <c r="M329" s="7">
        <v>254</v>
      </c>
      <c r="N329" s="7">
        <v>26.83</v>
      </c>
    </row>
    <row r="330" spans="3:17">
      <c r="C330" s="259" t="s">
        <v>92</v>
      </c>
      <c r="D330" s="358">
        <v>255</v>
      </c>
      <c r="E330" s="359" t="s">
        <v>1</v>
      </c>
      <c r="F330" s="377" t="s">
        <v>213</v>
      </c>
      <c r="G330" s="251">
        <v>2</v>
      </c>
      <c r="H330" s="251">
        <v>1</v>
      </c>
      <c r="I330" s="284">
        <v>37.090000000000003</v>
      </c>
      <c r="N330" s="7">
        <v>117.45</v>
      </c>
    </row>
    <row r="331" spans="3:17">
      <c r="C331" s="273"/>
      <c r="D331" s="358">
        <v>255</v>
      </c>
      <c r="E331" s="359" t="s">
        <v>1</v>
      </c>
      <c r="F331" s="377" t="s">
        <v>214</v>
      </c>
      <c r="G331" s="251">
        <v>3</v>
      </c>
      <c r="H331" s="251">
        <v>1</v>
      </c>
      <c r="I331" s="284">
        <v>35.159999999999997</v>
      </c>
      <c r="N331" s="7">
        <v>404.38</v>
      </c>
      <c r="P331" s="249"/>
      <c r="Q331" s="249"/>
    </row>
    <row r="332" spans="3:17">
      <c r="C332" s="273"/>
      <c r="D332" s="358">
        <v>255</v>
      </c>
      <c r="E332" s="359" t="s">
        <v>1</v>
      </c>
      <c r="F332" s="377" t="s">
        <v>215</v>
      </c>
      <c r="G332" s="251">
        <v>4</v>
      </c>
      <c r="H332" s="251">
        <v>1</v>
      </c>
      <c r="I332" s="284">
        <v>29.86</v>
      </c>
      <c r="N332" s="7">
        <f>I336</f>
        <v>39.78</v>
      </c>
      <c r="P332" s="250"/>
      <c r="Q332" s="250"/>
    </row>
    <row r="333" spans="3:17">
      <c r="C333" s="273"/>
      <c r="D333" s="358">
        <v>255</v>
      </c>
      <c r="E333" s="359" t="s">
        <v>1</v>
      </c>
      <c r="F333" s="377" t="s">
        <v>216</v>
      </c>
      <c r="G333" s="251">
        <v>5</v>
      </c>
      <c r="H333" s="251">
        <v>1</v>
      </c>
      <c r="I333" s="284">
        <v>33.25</v>
      </c>
      <c r="N333" s="7">
        <f>I343</f>
        <v>31.42</v>
      </c>
      <c r="P333" s="250"/>
      <c r="Q333" s="250"/>
    </row>
    <row r="334" spans="3:17">
      <c r="C334" s="273"/>
      <c r="D334" s="359"/>
      <c r="E334" s="359"/>
      <c r="F334" s="359"/>
      <c r="G334" s="359"/>
      <c r="H334" s="359"/>
      <c r="I334" s="360"/>
      <c r="M334" s="250"/>
      <c r="N334" s="282">
        <f>SUM(N329:N333)</f>
        <v>619.8599999999999</v>
      </c>
      <c r="O334" s="249"/>
      <c r="P334" s="250"/>
      <c r="Q334" s="250"/>
    </row>
    <row r="335" spans="3:17">
      <c r="C335" s="273"/>
      <c r="D335" s="359" t="s">
        <v>178</v>
      </c>
      <c r="E335" s="359"/>
      <c r="F335" s="359"/>
      <c r="G335" s="359"/>
      <c r="H335" s="381">
        <f>SUM(H329:H334)</f>
        <v>5</v>
      </c>
      <c r="I335" s="361">
        <f>SUM(I329:I334)</f>
        <v>172.72</v>
      </c>
      <c r="M335" s="250"/>
      <c r="N335" s="249"/>
      <c r="O335" s="249"/>
      <c r="P335" s="250"/>
      <c r="Q335" s="250"/>
    </row>
    <row r="336" spans="3:17">
      <c r="C336" s="273"/>
      <c r="D336" s="358">
        <v>254</v>
      </c>
      <c r="E336" s="359" t="s">
        <v>78</v>
      </c>
      <c r="F336" s="357" t="s">
        <v>208</v>
      </c>
      <c r="G336" s="264">
        <v>13</v>
      </c>
      <c r="H336" s="264">
        <v>1</v>
      </c>
      <c r="I336" s="264">
        <v>39.78</v>
      </c>
      <c r="Q336" s="283"/>
    </row>
    <row r="337" spans="3:17">
      <c r="C337" s="273"/>
      <c r="D337" s="359">
        <v>255</v>
      </c>
      <c r="E337" s="359" t="s">
        <v>78</v>
      </c>
      <c r="F337" s="377" t="s">
        <v>218</v>
      </c>
      <c r="G337" s="251">
        <v>7</v>
      </c>
      <c r="H337" s="251">
        <v>1</v>
      </c>
      <c r="I337" s="284">
        <v>33.33</v>
      </c>
      <c r="Q337" s="250"/>
    </row>
    <row r="338" spans="3:17">
      <c r="C338" s="273"/>
      <c r="D338" s="359">
        <v>255</v>
      </c>
      <c r="E338" s="359" t="s">
        <v>78</v>
      </c>
      <c r="F338" s="377" t="s">
        <v>219</v>
      </c>
      <c r="G338" s="251">
        <v>8</v>
      </c>
      <c r="H338" s="251">
        <v>1</v>
      </c>
      <c r="I338" s="284">
        <v>23.72</v>
      </c>
      <c r="Q338" s="250"/>
    </row>
    <row r="339" spans="3:17">
      <c r="C339" s="273"/>
      <c r="D339" s="359"/>
      <c r="E339" s="359"/>
      <c r="F339" s="359"/>
      <c r="G339" s="359"/>
      <c r="H339" s="359"/>
      <c r="I339" s="360"/>
      <c r="M339" s="250"/>
      <c r="N339" s="249"/>
      <c r="O339" s="249"/>
      <c r="P339" s="284"/>
      <c r="Q339" s="284"/>
    </row>
    <row r="340" spans="3:17">
      <c r="C340" s="273"/>
      <c r="D340" s="359"/>
      <c r="E340" s="359"/>
      <c r="F340" s="359"/>
      <c r="G340" s="359"/>
      <c r="H340" s="359"/>
      <c r="I340" s="360"/>
      <c r="Q340" s="250"/>
    </row>
    <row r="341" spans="3:17">
      <c r="C341" s="273"/>
      <c r="D341" s="359"/>
      <c r="E341" s="359"/>
      <c r="F341" s="359"/>
      <c r="G341" s="359"/>
      <c r="H341" s="359"/>
      <c r="I341" s="360"/>
      <c r="Q341" s="250"/>
    </row>
    <row r="342" spans="3:17">
      <c r="C342" s="273"/>
      <c r="D342" s="359" t="s">
        <v>178</v>
      </c>
      <c r="E342" s="359"/>
      <c r="F342" s="359"/>
      <c r="G342" s="359"/>
      <c r="H342" s="381">
        <f>SUM(H336:H341)</f>
        <v>3</v>
      </c>
      <c r="I342" s="360">
        <f>SUM(I336:I341)</f>
        <v>96.83</v>
      </c>
      <c r="Q342" s="284"/>
    </row>
    <row r="343" spans="3:17">
      <c r="C343" s="77"/>
      <c r="D343" s="358">
        <v>254</v>
      </c>
      <c r="E343" s="359" t="s">
        <v>62</v>
      </c>
      <c r="F343" s="357" t="s">
        <v>208</v>
      </c>
      <c r="G343" s="264">
        <v>12</v>
      </c>
      <c r="H343" s="264">
        <v>1</v>
      </c>
      <c r="I343" s="264">
        <v>31.42</v>
      </c>
      <c r="Q343" s="284"/>
    </row>
    <row r="344" spans="3:17">
      <c r="C344" s="77"/>
      <c r="D344" s="359"/>
      <c r="E344" s="359"/>
      <c r="F344" s="377" t="s">
        <v>217</v>
      </c>
      <c r="G344" s="251">
        <v>6</v>
      </c>
      <c r="H344" s="251">
        <v>1</v>
      </c>
      <c r="I344" s="362">
        <v>37.700000000000003</v>
      </c>
      <c r="Q344" s="250"/>
    </row>
    <row r="345" spans="3:17">
      <c r="C345" s="77"/>
      <c r="D345" s="359"/>
      <c r="E345" s="359"/>
      <c r="F345" s="359"/>
      <c r="G345" s="359"/>
      <c r="H345" s="359"/>
      <c r="I345" s="361"/>
    </row>
    <row r="346" spans="3:17">
      <c r="C346" s="77"/>
      <c r="D346" s="359"/>
      <c r="E346" s="359"/>
      <c r="F346" s="359"/>
      <c r="G346" s="359"/>
      <c r="H346" s="359"/>
      <c r="I346" s="361"/>
    </row>
    <row r="347" spans="3:17">
      <c r="C347" s="77"/>
      <c r="D347" s="359"/>
      <c r="E347" s="359"/>
      <c r="F347" s="359"/>
      <c r="G347" s="359"/>
      <c r="H347" s="359"/>
      <c r="I347" s="361"/>
    </row>
    <row r="348" spans="3:17">
      <c r="C348" s="77"/>
      <c r="D348" s="359" t="s">
        <v>178</v>
      </c>
      <c r="E348" s="359"/>
      <c r="F348" s="359"/>
      <c r="G348" s="359"/>
      <c r="H348" s="381">
        <f>SUM(H343:H347)</f>
        <v>2</v>
      </c>
      <c r="I348" s="363">
        <f>SUM(I343:I347)</f>
        <v>69.12</v>
      </c>
      <c r="J348" s="315">
        <f>I348+I342+I335</f>
        <v>338.66999999999996</v>
      </c>
    </row>
    <row r="349" spans="3:17">
      <c r="H349" s="7">
        <f>H335+H342+H348</f>
        <v>10</v>
      </c>
    </row>
    <row r="351" spans="3:17">
      <c r="C351" s="316" t="s">
        <v>0</v>
      </c>
      <c r="D351" s="317" t="s">
        <v>11</v>
      </c>
      <c r="E351" s="318" t="s">
        <v>12</v>
      </c>
      <c r="F351" s="318" t="s">
        <v>13</v>
      </c>
      <c r="G351" s="318" t="s">
        <v>14</v>
      </c>
      <c r="H351" s="318" t="s">
        <v>15</v>
      </c>
      <c r="I351" s="319" t="s">
        <v>79</v>
      </c>
    </row>
    <row r="352" spans="3:17">
      <c r="C352" s="269" t="s">
        <v>163</v>
      </c>
      <c r="D352" s="270">
        <v>255</v>
      </c>
      <c r="E352" s="271" t="s">
        <v>1</v>
      </c>
      <c r="F352" s="378" t="s">
        <v>220</v>
      </c>
      <c r="G352" s="271">
        <v>9</v>
      </c>
      <c r="H352" s="320">
        <v>1</v>
      </c>
      <c r="I352" s="321">
        <v>31.07</v>
      </c>
    </row>
    <row r="353" spans="3:13">
      <c r="C353" s="272" t="s">
        <v>119</v>
      </c>
      <c r="D353" s="270">
        <v>255</v>
      </c>
      <c r="E353" s="271" t="s">
        <v>1</v>
      </c>
      <c r="F353" s="380" t="s">
        <v>222</v>
      </c>
      <c r="G353" s="252">
        <v>11</v>
      </c>
      <c r="H353" s="252">
        <v>1</v>
      </c>
      <c r="I353" s="252">
        <v>74.06</v>
      </c>
    </row>
    <row r="354" spans="3:13">
      <c r="C354" s="273"/>
      <c r="D354" s="270">
        <v>255</v>
      </c>
      <c r="E354" s="271" t="s">
        <v>1</v>
      </c>
      <c r="F354" s="380" t="s">
        <v>224</v>
      </c>
      <c r="G354" s="264">
        <v>13</v>
      </c>
      <c r="H354" s="252">
        <v>1</v>
      </c>
      <c r="I354" s="264">
        <v>16</v>
      </c>
    </row>
    <row r="355" spans="3:13">
      <c r="C355" s="273"/>
      <c r="D355" s="271">
        <v>256</v>
      </c>
      <c r="E355" s="271" t="s">
        <v>1</v>
      </c>
      <c r="F355" s="382" t="s">
        <v>226</v>
      </c>
      <c r="G355" s="252">
        <v>1</v>
      </c>
      <c r="H355" s="252">
        <v>1</v>
      </c>
      <c r="I355" s="322">
        <v>43.62</v>
      </c>
    </row>
    <row r="356" spans="3:13">
      <c r="C356" s="273"/>
      <c r="D356" s="271"/>
      <c r="E356" s="271"/>
      <c r="F356" s="271"/>
      <c r="G356" s="271"/>
      <c r="H356" s="271"/>
      <c r="I356" s="274"/>
      <c r="M356"/>
    </row>
    <row r="357" spans="3:13">
      <c r="C357" s="273"/>
      <c r="D357" s="271"/>
      <c r="E357" s="271"/>
      <c r="F357" s="271"/>
      <c r="G357" s="271"/>
      <c r="H357" s="271"/>
      <c r="I357" s="274"/>
    </row>
    <row r="358" spans="3:13">
      <c r="C358" s="273"/>
      <c r="D358" s="323" t="s">
        <v>178</v>
      </c>
      <c r="E358" s="323"/>
      <c r="F358" s="323"/>
      <c r="G358" s="323"/>
      <c r="H358" s="323">
        <f>SUM(H352:H357)</f>
        <v>4</v>
      </c>
      <c r="I358" s="324">
        <f>SUM(I352:I357)</f>
        <v>164.75</v>
      </c>
    </row>
    <row r="359" spans="3:13">
      <c r="C359" s="273"/>
      <c r="D359" s="276">
        <v>255</v>
      </c>
      <c r="E359" s="276" t="s">
        <v>78</v>
      </c>
      <c r="F359" s="379" t="s">
        <v>221</v>
      </c>
      <c r="G359" s="252">
        <v>10</v>
      </c>
      <c r="H359" s="252">
        <v>2</v>
      </c>
      <c r="I359" s="262">
        <v>81.400000000000006</v>
      </c>
    </row>
    <row r="360" spans="3:13">
      <c r="C360" s="273"/>
      <c r="D360" s="276">
        <v>256</v>
      </c>
      <c r="E360" s="276" t="s">
        <v>78</v>
      </c>
      <c r="F360" s="382" t="s">
        <v>227</v>
      </c>
      <c r="G360" s="252">
        <v>2</v>
      </c>
      <c r="H360" s="252">
        <v>1</v>
      </c>
      <c r="I360" s="252">
        <v>51.22</v>
      </c>
    </row>
    <row r="361" spans="3:13">
      <c r="C361" s="273"/>
      <c r="D361" s="276">
        <v>256</v>
      </c>
      <c r="E361" s="276" t="s">
        <v>78</v>
      </c>
      <c r="F361" s="382" t="s">
        <v>228</v>
      </c>
      <c r="G361" s="252">
        <v>3</v>
      </c>
      <c r="H361" s="252">
        <v>1</v>
      </c>
      <c r="I361" s="252">
        <v>38.71</v>
      </c>
    </row>
    <row r="362" spans="3:13">
      <c r="C362" s="273"/>
      <c r="D362" s="276"/>
      <c r="E362" s="276"/>
      <c r="F362" s="276"/>
      <c r="G362" s="276"/>
      <c r="H362" s="276"/>
      <c r="I362" s="277"/>
    </row>
    <row r="363" spans="3:13">
      <c r="C363" s="273"/>
      <c r="D363" s="276"/>
      <c r="E363" s="276"/>
      <c r="F363" s="276"/>
      <c r="G363" s="276"/>
      <c r="H363" s="276"/>
      <c r="I363" s="277"/>
    </row>
    <row r="364" spans="3:13">
      <c r="C364" s="273"/>
      <c r="D364" s="323" t="s">
        <v>178</v>
      </c>
      <c r="E364" s="323"/>
      <c r="F364" s="323"/>
      <c r="G364" s="323"/>
      <c r="H364" s="323">
        <f>SUM(H359:H363)</f>
        <v>4</v>
      </c>
      <c r="I364" s="325">
        <f>SUM(I359:I363)</f>
        <v>171.33</v>
      </c>
    </row>
    <row r="365" spans="3:13">
      <c r="C365" s="273"/>
      <c r="D365" s="278"/>
      <c r="E365" s="279"/>
      <c r="F365" s="252"/>
      <c r="G365" s="264"/>
      <c r="H365" s="252"/>
      <c r="I365" s="264"/>
    </row>
    <row r="366" spans="3:13">
      <c r="C366" s="77"/>
      <c r="D366" s="279">
        <v>255</v>
      </c>
      <c r="E366" s="279" t="s">
        <v>62</v>
      </c>
      <c r="F366" s="379" t="s">
        <v>223</v>
      </c>
      <c r="G366" s="264">
        <v>12</v>
      </c>
      <c r="H366" s="252">
        <v>1</v>
      </c>
      <c r="I366" s="326">
        <v>61.46</v>
      </c>
    </row>
    <row r="367" spans="3:13">
      <c r="C367" s="77"/>
      <c r="D367" s="279">
        <v>255</v>
      </c>
      <c r="E367" s="279" t="s">
        <v>62</v>
      </c>
      <c r="F367" s="379" t="s">
        <v>225</v>
      </c>
      <c r="G367" s="252">
        <v>14</v>
      </c>
      <c r="H367" s="252">
        <v>1</v>
      </c>
      <c r="I367" s="262">
        <v>35.44</v>
      </c>
    </row>
    <row r="368" spans="3:13">
      <c r="C368" s="77"/>
      <c r="D368" s="279"/>
      <c r="E368" s="279"/>
      <c r="F368" s="279"/>
      <c r="G368" s="279"/>
      <c r="H368" s="279"/>
      <c r="I368" s="280"/>
    </row>
    <row r="369" spans="3:19">
      <c r="C369" s="77"/>
      <c r="D369" s="279"/>
      <c r="E369" s="279"/>
      <c r="F369" s="279"/>
      <c r="G369" s="279"/>
      <c r="H369" s="279"/>
      <c r="I369" s="280"/>
    </row>
    <row r="370" spans="3:19">
      <c r="C370" s="77"/>
      <c r="D370" s="323" t="s">
        <v>178</v>
      </c>
      <c r="E370" s="323"/>
      <c r="F370" s="323"/>
      <c r="G370" s="323"/>
      <c r="H370" s="323">
        <f>SUM(H365:H369)</f>
        <v>2</v>
      </c>
      <c r="I370" s="324">
        <f>SUM(I365:I369)</f>
        <v>96.9</v>
      </c>
      <c r="J370" s="315">
        <f>I370+I364+I358</f>
        <v>432.98</v>
      </c>
      <c r="K370" s="1">
        <v>10</v>
      </c>
    </row>
    <row r="371" spans="3:19">
      <c r="C371" s="77"/>
    </row>
    <row r="372" spans="3:19">
      <c r="D372" s="266" t="s">
        <v>11</v>
      </c>
      <c r="E372" s="267" t="s">
        <v>12</v>
      </c>
      <c r="F372" s="267" t="s">
        <v>13</v>
      </c>
      <c r="G372" s="267" t="s">
        <v>14</v>
      </c>
      <c r="H372" s="267" t="s">
        <v>15</v>
      </c>
      <c r="I372" s="268" t="s">
        <v>79</v>
      </c>
    </row>
    <row r="373" spans="3:19">
      <c r="C373" s="265" t="s">
        <v>0</v>
      </c>
      <c r="D373" s="320">
        <v>256</v>
      </c>
      <c r="E373" s="271" t="s">
        <v>1</v>
      </c>
      <c r="F373" s="383" t="s">
        <v>237</v>
      </c>
      <c r="G373" s="271">
        <v>7</v>
      </c>
      <c r="H373" s="320">
        <v>1</v>
      </c>
      <c r="I373" s="321">
        <v>99.22</v>
      </c>
      <c r="R373" s="249"/>
      <c r="S373" s="249"/>
    </row>
    <row r="374" spans="3:19">
      <c r="C374" s="269" t="s">
        <v>164</v>
      </c>
      <c r="D374" s="271">
        <v>256</v>
      </c>
      <c r="E374" s="271" t="s">
        <v>1</v>
      </c>
      <c r="F374" s="382" t="s">
        <v>230</v>
      </c>
      <c r="G374" s="252">
        <v>14</v>
      </c>
      <c r="H374" s="252">
        <v>1</v>
      </c>
      <c r="I374" s="252">
        <v>49.08</v>
      </c>
      <c r="R374" s="249"/>
      <c r="S374" s="249"/>
    </row>
    <row r="375" spans="3:19">
      <c r="C375" s="272" t="s">
        <v>210</v>
      </c>
      <c r="D375" s="271">
        <v>256</v>
      </c>
      <c r="E375" s="271" t="s">
        <v>1</v>
      </c>
      <c r="F375" s="382" t="s">
        <v>234</v>
      </c>
      <c r="G375" s="252">
        <v>11</v>
      </c>
      <c r="H375" s="252">
        <v>2</v>
      </c>
      <c r="I375" s="252">
        <v>132.32</v>
      </c>
      <c r="R375" s="249"/>
      <c r="S375" s="249"/>
    </row>
    <row r="376" spans="3:19">
      <c r="C376" s="273"/>
      <c r="D376" s="271"/>
      <c r="E376" s="271"/>
      <c r="F376" s="271"/>
      <c r="G376" s="271"/>
      <c r="H376" s="271"/>
      <c r="I376" s="330"/>
      <c r="R376" s="249"/>
      <c r="S376" s="249"/>
    </row>
    <row r="377" spans="3:19">
      <c r="C377" s="273"/>
      <c r="D377" s="323"/>
      <c r="E377" s="323"/>
      <c r="F377" s="323"/>
      <c r="G377" s="323"/>
      <c r="H377" s="327">
        <f>SUM(H373:H376)</f>
        <v>4</v>
      </c>
      <c r="I377" s="328">
        <f>SUM(I373:I376)</f>
        <v>280.62</v>
      </c>
      <c r="R377" s="249"/>
      <c r="S377" s="249"/>
    </row>
    <row r="378" spans="3:19">
      <c r="C378" s="273"/>
      <c r="D378" s="331">
        <v>256</v>
      </c>
      <c r="E378" s="276" t="s">
        <v>78</v>
      </c>
      <c r="F378" s="382" t="s">
        <v>231</v>
      </c>
      <c r="G378" s="264">
        <v>15</v>
      </c>
      <c r="H378" s="264">
        <v>1</v>
      </c>
      <c r="I378" s="264">
        <v>76.36</v>
      </c>
      <c r="R378" s="249"/>
      <c r="S378" s="249"/>
    </row>
    <row r="379" spans="3:19">
      <c r="C379" s="273"/>
      <c r="D379" s="331">
        <v>256</v>
      </c>
      <c r="E379" s="276" t="s">
        <v>78</v>
      </c>
      <c r="F379" s="382" t="s">
        <v>234</v>
      </c>
      <c r="G379" s="252">
        <v>9</v>
      </c>
      <c r="H379" s="252">
        <v>2</v>
      </c>
      <c r="I379" s="252">
        <v>62.12</v>
      </c>
    </row>
    <row r="380" spans="3:19">
      <c r="C380" s="273"/>
      <c r="D380" s="276"/>
      <c r="E380" s="276"/>
      <c r="F380" s="276"/>
      <c r="G380" s="276"/>
      <c r="H380" s="276"/>
      <c r="I380" s="332"/>
      <c r="R380" s="249"/>
      <c r="S380" s="249"/>
    </row>
    <row r="381" spans="3:19">
      <c r="C381" s="273"/>
      <c r="D381" s="276"/>
      <c r="E381" s="276"/>
      <c r="F381" s="276"/>
      <c r="G381" s="276"/>
      <c r="H381" s="276"/>
      <c r="I381" s="332"/>
      <c r="R381" s="249"/>
      <c r="S381" s="249"/>
    </row>
    <row r="382" spans="3:19">
      <c r="C382" s="273"/>
      <c r="D382" s="276"/>
      <c r="E382" s="276"/>
      <c r="F382" s="276"/>
      <c r="G382" s="276"/>
      <c r="H382" s="276"/>
      <c r="I382" s="332"/>
      <c r="R382" s="249"/>
      <c r="S382" s="249"/>
    </row>
    <row r="383" spans="3:19">
      <c r="C383" s="273"/>
      <c r="D383" s="276"/>
      <c r="E383" s="276"/>
      <c r="F383" s="276"/>
      <c r="G383" s="276"/>
      <c r="H383" s="276"/>
      <c r="I383" s="332"/>
      <c r="R383" s="249"/>
      <c r="S383" s="249"/>
    </row>
    <row r="384" spans="3:19">
      <c r="C384" s="273"/>
      <c r="D384" s="323"/>
      <c r="E384" s="323"/>
      <c r="F384" s="323"/>
      <c r="G384" s="323"/>
      <c r="H384" s="327">
        <f>SUM(H378:H383)</f>
        <v>3</v>
      </c>
      <c r="I384" s="329">
        <f>SUM(I378:I383)</f>
        <v>138.47999999999999</v>
      </c>
      <c r="R384" s="249"/>
      <c r="S384" s="249"/>
    </row>
    <row r="385" spans="3:19">
      <c r="C385" s="273"/>
      <c r="D385" s="333">
        <v>256</v>
      </c>
      <c r="E385" s="279" t="s">
        <v>62</v>
      </c>
      <c r="F385" s="382" t="s">
        <v>229</v>
      </c>
      <c r="G385" s="252">
        <v>5</v>
      </c>
      <c r="H385" s="252">
        <v>1</v>
      </c>
      <c r="I385" s="252">
        <v>44.09</v>
      </c>
      <c r="R385" s="249"/>
      <c r="S385" s="249"/>
    </row>
    <row r="386" spans="3:19">
      <c r="C386" s="273"/>
      <c r="D386" s="333">
        <v>256</v>
      </c>
      <c r="E386" s="279" t="s">
        <v>62</v>
      </c>
      <c r="F386" s="382" t="s">
        <v>233</v>
      </c>
      <c r="G386" s="252">
        <v>6</v>
      </c>
      <c r="H386" s="252">
        <v>2</v>
      </c>
      <c r="I386" s="252">
        <v>87.26</v>
      </c>
      <c r="R386" s="249"/>
      <c r="S386" s="249"/>
    </row>
    <row r="387" spans="3:19">
      <c r="C387" s="273"/>
      <c r="D387" s="279"/>
      <c r="E387" s="279"/>
      <c r="F387" s="279"/>
      <c r="G387" s="279"/>
      <c r="H387" s="279"/>
      <c r="I387" s="334"/>
      <c r="R387" s="249"/>
      <c r="S387" s="249"/>
    </row>
    <row r="388" spans="3:19">
      <c r="C388" s="77"/>
      <c r="D388" s="279"/>
      <c r="E388" s="279"/>
      <c r="F388" s="279"/>
      <c r="G388" s="279"/>
      <c r="H388" s="279"/>
      <c r="I388" s="334"/>
    </row>
    <row r="389" spans="3:19">
      <c r="C389" s="77"/>
      <c r="D389" s="279"/>
      <c r="E389" s="279"/>
      <c r="F389" s="279"/>
      <c r="G389" s="279"/>
      <c r="H389" s="279"/>
      <c r="I389" s="334"/>
    </row>
    <row r="390" spans="3:19">
      <c r="C390" s="77"/>
      <c r="D390" s="323" t="s">
        <v>178</v>
      </c>
      <c r="E390" s="323"/>
      <c r="F390" s="323"/>
      <c r="G390" s="323"/>
      <c r="H390" s="327">
        <f>SUM(H385:H389)</f>
        <v>3</v>
      </c>
      <c r="I390" s="328">
        <f>SUM(I385:I389)</f>
        <v>131.35000000000002</v>
      </c>
    </row>
    <row r="391" spans="3:19">
      <c r="C391" s="77"/>
      <c r="D391" s="333">
        <v>256</v>
      </c>
      <c r="E391" s="279" t="s">
        <v>211</v>
      </c>
      <c r="F391" s="382" t="s">
        <v>232</v>
      </c>
      <c r="G391" s="252">
        <v>4</v>
      </c>
      <c r="H391" s="252">
        <v>1</v>
      </c>
      <c r="I391" s="252">
        <v>52.78</v>
      </c>
    </row>
    <row r="392" spans="3:19">
      <c r="C392" s="77"/>
      <c r="D392" s="333">
        <v>256</v>
      </c>
      <c r="E392" s="279" t="s">
        <v>211</v>
      </c>
      <c r="F392" s="382" t="s">
        <v>234</v>
      </c>
      <c r="G392" s="252">
        <v>10</v>
      </c>
      <c r="H392" s="252">
        <v>1</v>
      </c>
      <c r="I392" s="252">
        <v>35.75</v>
      </c>
    </row>
    <row r="393" spans="3:19">
      <c r="C393" s="77"/>
      <c r="D393" s="333">
        <v>256</v>
      </c>
      <c r="E393" s="279" t="s">
        <v>211</v>
      </c>
      <c r="F393" s="382" t="s">
        <v>235</v>
      </c>
      <c r="G393" s="252">
        <v>12</v>
      </c>
      <c r="H393" s="252">
        <v>1</v>
      </c>
      <c r="I393" s="252">
        <v>64.78</v>
      </c>
    </row>
    <row r="394" spans="3:19">
      <c r="D394" s="279"/>
      <c r="E394" s="279"/>
      <c r="F394" s="279"/>
      <c r="G394" s="279"/>
      <c r="H394" s="279"/>
      <c r="I394" s="334"/>
    </row>
    <row r="395" spans="3:19">
      <c r="D395" s="279"/>
      <c r="E395" s="279"/>
      <c r="F395" s="279"/>
      <c r="G395" s="279"/>
      <c r="H395" s="279"/>
      <c r="I395" s="334"/>
    </row>
    <row r="396" spans="3:19">
      <c r="D396" s="323" t="s">
        <v>178</v>
      </c>
      <c r="E396" s="323"/>
      <c r="F396" s="323"/>
      <c r="G396" s="323"/>
      <c r="H396" s="327">
        <f>SUM(H391:H395)</f>
        <v>3</v>
      </c>
      <c r="I396" s="328">
        <f>SUM(I391:I395)</f>
        <v>153.31</v>
      </c>
      <c r="J396" s="315">
        <f>I396+I390+I384+I377</f>
        <v>703.76</v>
      </c>
      <c r="K396" s="1">
        <v>13</v>
      </c>
    </row>
    <row r="398" spans="3:19">
      <c r="D398" s="266" t="s">
        <v>11</v>
      </c>
      <c r="E398" s="267" t="s">
        <v>12</v>
      </c>
      <c r="F398" s="267" t="s">
        <v>13</v>
      </c>
      <c r="G398" s="267" t="s">
        <v>14</v>
      </c>
      <c r="H398" s="267" t="s">
        <v>15</v>
      </c>
      <c r="I398" s="268" t="s">
        <v>79</v>
      </c>
    </row>
    <row r="399" spans="3:19">
      <c r="D399" s="270">
        <v>257</v>
      </c>
      <c r="E399" s="271" t="s">
        <v>1</v>
      </c>
      <c r="F399" s="252" t="s">
        <v>238</v>
      </c>
      <c r="G399" s="252">
        <v>1</v>
      </c>
      <c r="H399" s="252">
        <v>1</v>
      </c>
      <c r="I399" s="252">
        <v>52.05</v>
      </c>
    </row>
    <row r="400" spans="3:19">
      <c r="D400" s="271">
        <v>257</v>
      </c>
      <c r="E400" s="271"/>
      <c r="F400" s="252" t="s">
        <v>239</v>
      </c>
      <c r="G400" s="252">
        <v>2</v>
      </c>
      <c r="H400" s="252">
        <v>1</v>
      </c>
      <c r="I400" s="252">
        <v>29.42</v>
      </c>
    </row>
    <row r="401" spans="3:15">
      <c r="C401" s="265" t="s">
        <v>0</v>
      </c>
      <c r="D401" s="271"/>
      <c r="E401" s="271"/>
      <c r="F401" s="271"/>
      <c r="G401" s="271"/>
      <c r="H401" s="271"/>
      <c r="I401" s="274"/>
    </row>
    <row r="402" spans="3:15">
      <c r="C402" s="269" t="s">
        <v>165</v>
      </c>
      <c r="D402" s="271"/>
      <c r="E402" s="271"/>
      <c r="F402" s="271"/>
      <c r="G402" s="271"/>
      <c r="H402" s="271"/>
      <c r="I402" s="274"/>
    </row>
    <row r="403" spans="3:15">
      <c r="C403" s="272" t="s">
        <v>85</v>
      </c>
      <c r="D403" s="323"/>
      <c r="E403" s="323"/>
      <c r="F403" s="323"/>
      <c r="G403" s="323"/>
      <c r="H403" s="323">
        <f>SUM(H399:H402)</f>
        <v>2</v>
      </c>
      <c r="I403" s="324">
        <f>SUM(I399:I402)</f>
        <v>81.47</v>
      </c>
      <c r="K403" s="170"/>
      <c r="L403" s="1"/>
    </row>
    <row r="404" spans="3:15">
      <c r="C404" s="273"/>
      <c r="D404" s="275">
        <v>256</v>
      </c>
      <c r="E404" s="276" t="s">
        <v>78</v>
      </c>
      <c r="F404" s="382" t="s">
        <v>236</v>
      </c>
      <c r="G404" s="252">
        <v>13</v>
      </c>
      <c r="H404" s="252">
        <v>1</v>
      </c>
      <c r="I404" s="252">
        <v>66.75</v>
      </c>
      <c r="K404" s="170"/>
      <c r="L404" s="1"/>
    </row>
    <row r="405" spans="3:15">
      <c r="C405" s="273"/>
      <c r="D405" s="276">
        <v>257</v>
      </c>
      <c r="E405" s="276"/>
      <c r="F405" s="276" t="s">
        <v>250</v>
      </c>
      <c r="G405" s="276">
        <v>17</v>
      </c>
      <c r="H405" s="276">
        <v>1</v>
      </c>
      <c r="I405" s="277">
        <v>43.69</v>
      </c>
      <c r="K405" s="170"/>
      <c r="L405"/>
      <c r="M405"/>
      <c r="N405"/>
      <c r="O405"/>
    </row>
    <row r="406" spans="3:15">
      <c r="C406" s="273"/>
      <c r="D406" s="276"/>
      <c r="E406" s="276"/>
      <c r="F406" s="276"/>
      <c r="G406" s="276"/>
      <c r="H406" s="276"/>
      <c r="I406" s="277"/>
      <c r="K406" s="170"/>
      <c r="L406"/>
      <c r="M406"/>
      <c r="N406"/>
      <c r="O406"/>
    </row>
    <row r="407" spans="3:15">
      <c r="C407" s="273"/>
      <c r="D407" s="323"/>
      <c r="E407" s="323"/>
      <c r="F407" s="323"/>
      <c r="G407" s="323"/>
      <c r="H407" s="323">
        <f>SUM(H404:H406)</f>
        <v>2</v>
      </c>
      <c r="I407" s="325">
        <f>SUM(I404:I406)</f>
        <v>110.44</v>
      </c>
      <c r="K407" s="170"/>
      <c r="L407"/>
      <c r="M407"/>
      <c r="N407"/>
      <c r="O407"/>
    </row>
    <row r="408" spans="3:15">
      <c r="C408" s="273"/>
      <c r="D408" s="278">
        <v>256</v>
      </c>
      <c r="E408" s="279" t="s">
        <v>62</v>
      </c>
      <c r="F408" s="382" t="s">
        <v>234</v>
      </c>
      <c r="G408" s="252">
        <v>8</v>
      </c>
      <c r="H408" s="252">
        <v>2</v>
      </c>
      <c r="I408" s="252">
        <v>102.22</v>
      </c>
      <c r="K408" s="170"/>
      <c r="L408"/>
      <c r="M408"/>
      <c r="N408"/>
      <c r="O408"/>
    </row>
    <row r="409" spans="3:15">
      <c r="C409" s="273"/>
      <c r="D409" s="279"/>
      <c r="E409" s="279"/>
      <c r="F409" s="279"/>
      <c r="G409" s="279"/>
      <c r="H409" s="279"/>
      <c r="I409" s="280"/>
      <c r="K409" s="170"/>
      <c r="L409"/>
      <c r="M409"/>
      <c r="N409"/>
      <c r="O409"/>
    </row>
    <row r="410" spans="3:15">
      <c r="C410" s="273"/>
      <c r="D410" s="323" t="s">
        <v>178</v>
      </c>
      <c r="E410" s="323"/>
      <c r="F410" s="323"/>
      <c r="G410" s="323"/>
      <c r="H410" s="323">
        <f>SUM(H408:H409)</f>
        <v>2</v>
      </c>
      <c r="I410" s="324">
        <f>SUM(I408:I409)</f>
        <v>102.22</v>
      </c>
      <c r="K410" s="170"/>
      <c r="L410" s="1"/>
    </row>
    <row r="411" spans="3:15">
      <c r="C411" s="273"/>
      <c r="D411" s="278">
        <v>257</v>
      </c>
      <c r="E411" s="279" t="s">
        <v>211</v>
      </c>
      <c r="F411" s="252" t="s">
        <v>244</v>
      </c>
      <c r="G411" s="252">
        <v>7</v>
      </c>
      <c r="H411" s="252">
        <v>1</v>
      </c>
      <c r="I411" s="252">
        <v>12.3</v>
      </c>
      <c r="K411" s="170"/>
      <c r="L411" s="1"/>
    </row>
    <row r="412" spans="3:15">
      <c r="C412" s="273"/>
      <c r="D412" s="279">
        <v>257</v>
      </c>
      <c r="E412" s="279"/>
      <c r="F412" s="249" t="s">
        <v>243</v>
      </c>
      <c r="G412" s="249">
        <v>6</v>
      </c>
      <c r="H412" s="249">
        <v>1</v>
      </c>
      <c r="I412" s="249">
        <v>18</v>
      </c>
      <c r="K412" s="170"/>
      <c r="L412" s="1"/>
    </row>
    <row r="413" spans="3:15">
      <c r="C413" s="273"/>
      <c r="D413" s="279"/>
      <c r="E413" s="279"/>
      <c r="F413" s="279"/>
      <c r="G413" s="279"/>
      <c r="H413" s="279"/>
      <c r="I413" s="280"/>
      <c r="K413" s="170"/>
      <c r="L413" s="1"/>
    </row>
    <row r="414" spans="3:15">
      <c r="C414" s="273"/>
      <c r="D414" s="323" t="s">
        <v>178</v>
      </c>
      <c r="E414" s="323"/>
      <c r="F414" s="323"/>
      <c r="G414" s="323"/>
      <c r="H414" s="323">
        <f>SUM(H411:H413)</f>
        <v>2</v>
      </c>
      <c r="I414" s="324">
        <f>SUM(I411:I413)</f>
        <v>30.3</v>
      </c>
      <c r="J414" s="315">
        <f>I414+I410+I407+I403</f>
        <v>324.43</v>
      </c>
      <c r="K414" s="170"/>
      <c r="L414" s="1"/>
    </row>
    <row r="415" spans="3:15">
      <c r="C415" s="273"/>
      <c r="K415" s="170">
        <v>8</v>
      </c>
      <c r="L415" s="1"/>
    </row>
    <row r="416" spans="3:15">
      <c r="C416" s="77"/>
      <c r="D416" s="344" t="s">
        <v>175</v>
      </c>
      <c r="E416" s="345" t="s">
        <v>12</v>
      </c>
      <c r="F416" s="345" t="s">
        <v>13</v>
      </c>
      <c r="G416" s="345" t="s">
        <v>14</v>
      </c>
      <c r="H416" s="345" t="s">
        <v>15</v>
      </c>
      <c r="I416" s="346" t="s">
        <v>79</v>
      </c>
      <c r="K416" s="170"/>
      <c r="L416" s="1"/>
    </row>
    <row r="417" spans="3:12">
      <c r="C417" s="77"/>
      <c r="D417" s="347">
        <v>257</v>
      </c>
      <c r="E417" s="348" t="s">
        <v>1</v>
      </c>
      <c r="F417" s="252" t="s">
        <v>240</v>
      </c>
      <c r="G417" s="252">
        <v>3</v>
      </c>
      <c r="H417" s="252">
        <v>1</v>
      </c>
      <c r="I417" s="252">
        <v>46.38</v>
      </c>
      <c r="K417" s="137"/>
      <c r="L417" s="1"/>
    </row>
    <row r="418" spans="3:12">
      <c r="C418" s="77"/>
      <c r="D418" s="348">
        <v>257</v>
      </c>
      <c r="E418" s="348" t="s">
        <v>1</v>
      </c>
      <c r="F418" s="252" t="s">
        <v>242</v>
      </c>
      <c r="G418" s="252">
        <v>5</v>
      </c>
      <c r="H418" s="252">
        <v>1</v>
      </c>
      <c r="I418" s="252">
        <v>48.4</v>
      </c>
    </row>
    <row r="419" spans="3:12">
      <c r="C419" s="79" t="s">
        <v>0</v>
      </c>
      <c r="D419" s="348">
        <v>257</v>
      </c>
      <c r="E419" s="348" t="s">
        <v>1</v>
      </c>
      <c r="F419" s="264" t="s">
        <v>247</v>
      </c>
      <c r="G419" s="264">
        <v>12</v>
      </c>
      <c r="H419" s="252">
        <v>2</v>
      </c>
      <c r="I419" s="264">
        <v>69.260000000000005</v>
      </c>
    </row>
    <row r="420" spans="3:12">
      <c r="C420" s="342" t="s">
        <v>166</v>
      </c>
      <c r="D420" s="348"/>
      <c r="E420" s="348"/>
      <c r="F420" s="348"/>
      <c r="G420" s="348"/>
      <c r="H420" s="348"/>
      <c r="I420" s="349"/>
    </row>
    <row r="421" spans="3:12">
      <c r="C421" s="343" t="s">
        <v>81</v>
      </c>
      <c r="D421" s="348"/>
      <c r="E421" s="348"/>
      <c r="F421" s="348"/>
      <c r="G421" s="348"/>
      <c r="H421" s="348"/>
      <c r="I421" s="349"/>
    </row>
    <row r="422" spans="3:12">
      <c r="C422" s="90" t="s">
        <v>167</v>
      </c>
      <c r="D422" s="350" t="s">
        <v>178</v>
      </c>
      <c r="E422" s="350"/>
      <c r="F422" s="350"/>
      <c r="G422" s="350"/>
      <c r="H422" s="350">
        <f>SUM(H417:H421)</f>
        <v>4</v>
      </c>
      <c r="I422" s="340">
        <f>SUM(I417:I421)</f>
        <v>164.04000000000002</v>
      </c>
    </row>
    <row r="423" spans="3:12">
      <c r="C423" s="90" t="s">
        <v>251</v>
      </c>
      <c r="D423" s="348">
        <v>257</v>
      </c>
      <c r="E423" s="351" t="s">
        <v>78</v>
      </c>
      <c r="F423" s="264">
        <v>65915</v>
      </c>
      <c r="G423" s="264">
        <v>8</v>
      </c>
      <c r="H423" s="252">
        <v>1</v>
      </c>
      <c r="I423" s="264">
        <v>33</v>
      </c>
    </row>
    <row r="424" spans="3:12">
      <c r="C424" s="90"/>
      <c r="D424" s="348">
        <v>257</v>
      </c>
      <c r="E424" s="351"/>
      <c r="F424" s="252" t="s">
        <v>245</v>
      </c>
      <c r="G424" s="252">
        <v>9</v>
      </c>
      <c r="H424" s="252">
        <v>1</v>
      </c>
      <c r="I424" s="264">
        <v>21.91</v>
      </c>
    </row>
    <row r="425" spans="3:12">
      <c r="C425" s="90"/>
      <c r="D425" s="348">
        <v>257</v>
      </c>
      <c r="E425" s="351"/>
      <c r="F425" s="252" t="s">
        <v>245</v>
      </c>
      <c r="G425" s="252">
        <v>10</v>
      </c>
      <c r="H425" s="252">
        <v>1</v>
      </c>
      <c r="I425" s="264">
        <v>14.06</v>
      </c>
    </row>
    <row r="426" spans="3:12">
      <c r="C426" s="90"/>
      <c r="D426" s="348">
        <v>257</v>
      </c>
      <c r="E426" s="351"/>
      <c r="F426" s="252" t="s">
        <v>246</v>
      </c>
      <c r="G426" s="252">
        <v>11</v>
      </c>
      <c r="H426" s="252">
        <v>1</v>
      </c>
      <c r="I426" s="252">
        <v>26.06</v>
      </c>
    </row>
    <row r="427" spans="3:12">
      <c r="C427" s="90"/>
      <c r="D427" s="348">
        <v>257</v>
      </c>
      <c r="E427" s="351"/>
      <c r="F427" s="264" t="s">
        <v>248</v>
      </c>
      <c r="G427" s="264">
        <v>13</v>
      </c>
      <c r="H427" s="252">
        <v>1</v>
      </c>
      <c r="I427" s="264">
        <v>46.25</v>
      </c>
    </row>
    <row r="428" spans="3:12">
      <c r="C428" s="90"/>
      <c r="D428" s="351"/>
      <c r="E428" s="351"/>
      <c r="F428" s="351"/>
      <c r="G428" s="351"/>
      <c r="H428" s="351"/>
      <c r="I428" s="352"/>
    </row>
    <row r="429" spans="3:12">
      <c r="C429" s="90"/>
      <c r="D429" s="350" t="s">
        <v>178</v>
      </c>
      <c r="E429" s="350"/>
      <c r="F429" s="350"/>
      <c r="G429" s="350"/>
      <c r="H429" s="350">
        <f>SUM(H423:H428)</f>
        <v>5</v>
      </c>
      <c r="I429" s="353">
        <f>SUM(I423:I428)</f>
        <v>141.28</v>
      </c>
    </row>
    <row r="430" spans="3:12">
      <c r="C430" s="90"/>
      <c r="D430" s="354">
        <v>257</v>
      </c>
      <c r="E430" s="355" t="s">
        <v>62</v>
      </c>
      <c r="F430" s="252" t="s">
        <v>249</v>
      </c>
      <c r="G430" s="252">
        <v>14</v>
      </c>
      <c r="H430" s="252">
        <v>2</v>
      </c>
      <c r="I430" s="252">
        <v>43.42</v>
      </c>
    </row>
    <row r="431" spans="3:12">
      <c r="C431" s="90"/>
      <c r="D431" s="354">
        <v>257</v>
      </c>
      <c r="E431" s="355"/>
      <c r="F431" s="264" t="s">
        <v>249</v>
      </c>
      <c r="G431" s="264">
        <v>15</v>
      </c>
      <c r="H431" s="252">
        <v>1</v>
      </c>
      <c r="I431" s="264">
        <v>42.75</v>
      </c>
    </row>
    <row r="432" spans="3:12">
      <c r="C432" s="90"/>
      <c r="D432" s="354">
        <v>257</v>
      </c>
      <c r="E432" s="355"/>
      <c r="F432" s="264" t="s">
        <v>249</v>
      </c>
      <c r="G432" s="264">
        <v>16</v>
      </c>
      <c r="H432" s="252">
        <v>1</v>
      </c>
      <c r="I432" s="264">
        <v>7.51</v>
      </c>
    </row>
    <row r="433" spans="3:18">
      <c r="C433" s="90"/>
      <c r="D433" s="355"/>
      <c r="E433" s="355"/>
      <c r="F433" s="355"/>
      <c r="G433" s="355"/>
      <c r="H433" s="355"/>
      <c r="I433" s="356"/>
    </row>
    <row r="434" spans="3:18">
      <c r="C434" s="102"/>
      <c r="D434" s="355"/>
      <c r="E434" s="355"/>
      <c r="F434" s="355"/>
      <c r="G434" s="355"/>
      <c r="H434" s="355"/>
      <c r="I434" s="356"/>
    </row>
    <row r="435" spans="3:18">
      <c r="C435" s="76"/>
      <c r="D435" s="350" t="s">
        <v>178</v>
      </c>
      <c r="E435" s="350"/>
      <c r="F435" s="350"/>
      <c r="G435" s="350"/>
      <c r="H435" s="350">
        <f>SUM(H430:H434)</f>
        <v>4</v>
      </c>
      <c r="I435" s="340">
        <f>SUM(I430:I434)</f>
        <v>93.68</v>
      </c>
    </row>
    <row r="436" spans="3:18">
      <c r="C436" s="76"/>
      <c r="D436" s="354">
        <v>257</v>
      </c>
      <c r="E436" s="355" t="s">
        <v>211</v>
      </c>
      <c r="F436" s="252" t="s">
        <v>241</v>
      </c>
      <c r="G436" s="252">
        <v>4</v>
      </c>
      <c r="H436" s="252">
        <v>1</v>
      </c>
      <c r="I436" s="252">
        <v>23.44</v>
      </c>
    </row>
    <row r="437" spans="3:18">
      <c r="C437" s="76"/>
      <c r="D437" s="355"/>
      <c r="E437" s="355"/>
      <c r="F437" s="355"/>
      <c r="G437" s="355"/>
      <c r="H437" s="355"/>
      <c r="I437" s="356"/>
    </row>
    <row r="438" spans="3:18">
      <c r="C438" s="76"/>
      <c r="D438" s="355"/>
      <c r="E438" s="355"/>
      <c r="F438" s="355"/>
      <c r="G438" s="355"/>
      <c r="H438" s="355"/>
      <c r="I438" s="356"/>
    </row>
    <row r="439" spans="3:18">
      <c r="C439" s="76"/>
      <c r="D439" s="350" t="s">
        <v>178</v>
      </c>
      <c r="E439" s="350"/>
      <c r="F439" s="350"/>
      <c r="G439" s="350"/>
      <c r="H439" s="350">
        <f>SUM(H436:H438)</f>
        <v>1</v>
      </c>
      <c r="I439" s="340">
        <f>SUM(I436:I438)</f>
        <v>23.44</v>
      </c>
    </row>
    <row r="440" spans="3:18">
      <c r="C440" s="76"/>
      <c r="J440" s="315">
        <f>I439+I435+I429+I422</f>
        <v>422.44</v>
      </c>
      <c r="K440" s="1">
        <v>14</v>
      </c>
    </row>
    <row r="441" spans="3:18">
      <c r="C441" s="76"/>
    </row>
    <row r="442" spans="3:18" ht="14.25">
      <c r="C442" s="79" t="s">
        <v>0</v>
      </c>
      <c r="D442" s="281" t="s">
        <v>175</v>
      </c>
      <c r="E442" s="79" t="s">
        <v>12</v>
      </c>
      <c r="F442" s="345" t="s">
        <v>13</v>
      </c>
      <c r="G442" s="345" t="s">
        <v>14</v>
      </c>
      <c r="H442" s="345" t="s">
        <v>15</v>
      </c>
      <c r="I442" s="346" t="s">
        <v>79</v>
      </c>
      <c r="J442"/>
    </row>
    <row r="443" spans="3:18">
      <c r="C443" s="384" t="s">
        <v>167</v>
      </c>
      <c r="D443" s="84">
        <v>258</v>
      </c>
      <c r="E443" s="385" t="s">
        <v>1</v>
      </c>
      <c r="F443" s="326" t="s">
        <v>253</v>
      </c>
      <c r="G443" s="264">
        <v>1</v>
      </c>
      <c r="H443" s="388">
        <v>1</v>
      </c>
      <c r="I443" s="262">
        <v>34.47</v>
      </c>
      <c r="J443"/>
    </row>
    <row r="444" spans="3:18">
      <c r="C444" s="87" t="s">
        <v>252</v>
      </c>
      <c r="D444" s="84">
        <v>258</v>
      </c>
      <c r="E444" s="385"/>
      <c r="F444" s="326" t="s">
        <v>254</v>
      </c>
      <c r="G444" s="264">
        <v>2</v>
      </c>
      <c r="H444" s="388">
        <v>1</v>
      </c>
      <c r="I444" s="262">
        <v>44.53</v>
      </c>
      <c r="J444"/>
      <c r="Q444" s="250"/>
      <c r="R444" s="250"/>
    </row>
    <row r="445" spans="3:18">
      <c r="C445" s="90"/>
      <c r="D445" s="84">
        <v>258</v>
      </c>
      <c r="E445" s="385"/>
      <c r="F445" s="252" t="s">
        <v>257</v>
      </c>
      <c r="G445" s="252">
        <v>6</v>
      </c>
      <c r="H445" s="388">
        <v>2</v>
      </c>
      <c r="I445" s="262">
        <v>93.66</v>
      </c>
      <c r="J445"/>
      <c r="Q445" s="250"/>
      <c r="R445" s="250"/>
    </row>
    <row r="446" spans="3:18">
      <c r="C446" s="90"/>
      <c r="D446" s="85"/>
      <c r="E446" s="385"/>
      <c r="F446" s="348"/>
      <c r="G446" s="348"/>
      <c r="H446" s="348"/>
      <c r="I446" s="349"/>
      <c r="J446"/>
      <c r="Q446" s="249"/>
      <c r="R446" s="249"/>
    </row>
    <row r="447" spans="3:18">
      <c r="C447" s="90"/>
      <c r="D447" s="85"/>
      <c r="E447" s="385"/>
      <c r="F447" s="348"/>
      <c r="G447" s="348"/>
      <c r="H447" s="348"/>
      <c r="I447" s="349"/>
      <c r="J447"/>
      <c r="Q447" s="251"/>
      <c r="R447" s="250"/>
    </row>
    <row r="448" spans="3:18">
      <c r="C448" s="90"/>
      <c r="D448" s="85"/>
      <c r="E448" s="385"/>
      <c r="F448" s="348"/>
      <c r="G448" s="348"/>
      <c r="H448" s="348"/>
      <c r="I448" s="349"/>
      <c r="J448"/>
      <c r="Q448" s="249"/>
      <c r="R448" s="249"/>
    </row>
    <row r="449" spans="3:18">
      <c r="C449" s="90"/>
      <c r="D449" s="335" t="s">
        <v>178</v>
      </c>
      <c r="E449" s="338"/>
      <c r="F449" s="350"/>
      <c r="G449" s="350"/>
      <c r="H449" s="350">
        <f>SUM(H443:H448)</f>
        <v>4</v>
      </c>
      <c r="I449" s="340">
        <f>SUM(I443:I448)</f>
        <v>172.66</v>
      </c>
      <c r="J449"/>
      <c r="Q449" s="249"/>
      <c r="R449" s="249"/>
    </row>
    <row r="450" spans="3:18">
      <c r="C450" s="90"/>
      <c r="D450" s="92">
        <v>258</v>
      </c>
      <c r="E450" s="386" t="s">
        <v>78</v>
      </c>
      <c r="F450" s="130"/>
      <c r="G450" s="130"/>
      <c r="H450" s="130"/>
      <c r="I450" s="263"/>
      <c r="J450"/>
      <c r="Q450" s="249"/>
      <c r="R450" s="249"/>
    </row>
    <row r="451" spans="3:18">
      <c r="C451" s="90"/>
      <c r="D451" s="92">
        <v>258</v>
      </c>
      <c r="E451" s="386"/>
      <c r="F451" s="252" t="s">
        <v>256</v>
      </c>
      <c r="G451" s="252">
        <v>5</v>
      </c>
      <c r="H451" s="388">
        <v>2</v>
      </c>
      <c r="I451" s="262">
        <v>82.46</v>
      </c>
      <c r="J451"/>
      <c r="Q451" s="251"/>
      <c r="R451" s="251"/>
    </row>
    <row r="452" spans="3:18">
      <c r="C452" s="90"/>
      <c r="D452" s="92">
        <v>258</v>
      </c>
      <c r="E452" s="386"/>
      <c r="F452" s="252" t="s">
        <v>258</v>
      </c>
      <c r="G452" s="252">
        <v>7</v>
      </c>
      <c r="H452" s="388">
        <v>1</v>
      </c>
      <c r="I452" s="262">
        <v>32.78</v>
      </c>
      <c r="J452"/>
    </row>
    <row r="453" spans="3:18">
      <c r="C453" s="90"/>
      <c r="D453" s="93"/>
      <c r="E453" s="386"/>
      <c r="F453" s="351"/>
      <c r="G453" s="351"/>
      <c r="H453" s="351"/>
      <c r="I453" s="352"/>
      <c r="J453"/>
    </row>
    <row r="454" spans="3:18">
      <c r="C454" s="90"/>
      <c r="D454" s="93"/>
      <c r="E454" s="386"/>
      <c r="F454" s="351"/>
      <c r="G454" s="351"/>
      <c r="H454" s="351"/>
      <c r="I454" s="352"/>
      <c r="J454"/>
    </row>
    <row r="455" spans="3:18">
      <c r="C455" s="90"/>
      <c r="D455" s="93"/>
      <c r="E455" s="386"/>
      <c r="F455" s="351"/>
      <c r="G455" s="351"/>
      <c r="H455" s="351"/>
      <c r="I455" s="352"/>
      <c r="J455"/>
    </row>
    <row r="456" spans="3:18">
      <c r="C456" s="90"/>
      <c r="D456" s="335" t="s">
        <v>178</v>
      </c>
      <c r="E456" s="338"/>
      <c r="F456" s="350"/>
      <c r="G456" s="350"/>
      <c r="H456" s="350">
        <f>SUM(H451:H455)</f>
        <v>3</v>
      </c>
      <c r="I456" s="353">
        <f>SUM(I451:I455)</f>
        <v>115.24</v>
      </c>
      <c r="J456"/>
    </row>
    <row r="457" spans="3:18">
      <c r="C457" s="102"/>
      <c r="D457" s="97">
        <v>258</v>
      </c>
      <c r="E457" s="387" t="s">
        <v>62</v>
      </c>
      <c r="F457" s="264" t="s">
        <v>259</v>
      </c>
      <c r="G457" s="264">
        <v>8</v>
      </c>
      <c r="H457" s="388">
        <v>10</v>
      </c>
      <c r="I457" s="262">
        <v>66.7</v>
      </c>
      <c r="J457"/>
    </row>
    <row r="458" spans="3:18">
      <c r="C458" s="76"/>
      <c r="D458" s="98"/>
      <c r="E458" s="387"/>
      <c r="F458" s="355"/>
      <c r="G458" s="355"/>
      <c r="H458" s="355"/>
      <c r="I458" s="356"/>
      <c r="J458"/>
    </row>
    <row r="459" spans="3:18">
      <c r="C459" s="76"/>
      <c r="D459" s="98"/>
      <c r="E459" s="387"/>
      <c r="F459" s="355"/>
      <c r="G459" s="355"/>
      <c r="H459" s="355"/>
      <c r="I459" s="356"/>
      <c r="J459"/>
    </row>
    <row r="460" spans="3:18">
      <c r="C460" s="76"/>
      <c r="D460" s="98"/>
      <c r="E460" s="387"/>
      <c r="F460" s="355"/>
      <c r="G460" s="355"/>
      <c r="H460" s="355"/>
      <c r="I460" s="356"/>
      <c r="J460"/>
    </row>
    <row r="461" spans="3:18">
      <c r="C461" s="76"/>
      <c r="D461" s="98"/>
      <c r="E461" s="387"/>
      <c r="F461" s="355"/>
      <c r="G461" s="355"/>
      <c r="H461" s="355"/>
      <c r="I461" s="356"/>
      <c r="J461" s="76"/>
    </row>
    <row r="462" spans="3:18">
      <c r="C462" s="76"/>
      <c r="D462" s="335" t="s">
        <v>178</v>
      </c>
      <c r="E462" s="338"/>
      <c r="F462" s="350"/>
      <c r="G462" s="350"/>
      <c r="H462" s="350">
        <f>SUM(H457:H461)</f>
        <v>10</v>
      </c>
      <c r="I462" s="340">
        <f>SUM(I457:I461)</f>
        <v>66.7</v>
      </c>
      <c r="J462" s="76"/>
    </row>
    <row r="463" spans="3:18">
      <c r="C463" s="76"/>
      <c r="D463" s="97">
        <v>258</v>
      </c>
      <c r="E463" s="387" t="s">
        <v>211</v>
      </c>
      <c r="F463" s="252" t="s">
        <v>255</v>
      </c>
      <c r="G463" s="252">
        <v>3</v>
      </c>
      <c r="H463" s="388">
        <v>10</v>
      </c>
      <c r="I463" s="262">
        <v>36</v>
      </c>
      <c r="J463" s="76"/>
    </row>
    <row r="464" spans="3:18">
      <c r="C464" s="76"/>
      <c r="D464" s="97">
        <v>258</v>
      </c>
      <c r="E464" s="387"/>
      <c r="F464" s="264" t="s">
        <v>255</v>
      </c>
      <c r="G464" s="264">
        <v>4</v>
      </c>
      <c r="H464" s="388">
        <v>10</v>
      </c>
      <c r="I464" s="262">
        <v>9.8000000000000007</v>
      </c>
      <c r="J464" s="76"/>
    </row>
    <row r="465" spans="3:10">
      <c r="C465" s="76"/>
      <c r="D465" s="98"/>
      <c r="E465" s="387"/>
      <c r="F465" s="355"/>
      <c r="G465" s="355"/>
      <c r="H465" s="355"/>
      <c r="I465" s="356"/>
      <c r="J465" s="76"/>
    </row>
    <row r="466" spans="3:10">
      <c r="C466" s="76"/>
      <c r="D466" s="98"/>
      <c r="E466" s="387"/>
      <c r="F466" s="355"/>
      <c r="G466" s="355"/>
      <c r="H466" s="355"/>
      <c r="I466" s="356"/>
      <c r="J466" s="76"/>
    </row>
    <row r="467" spans="3:10">
      <c r="C467" s="76"/>
      <c r="D467" s="98"/>
      <c r="E467" s="387"/>
      <c r="F467" s="355"/>
      <c r="G467" s="355"/>
      <c r="H467" s="355"/>
      <c r="I467" s="356"/>
      <c r="J467" s="76"/>
    </row>
    <row r="468" spans="3:10">
      <c r="C468" s="76"/>
      <c r="D468" s="335" t="s">
        <v>178</v>
      </c>
      <c r="E468" s="338"/>
      <c r="F468" s="350"/>
      <c r="G468" s="350"/>
      <c r="H468" s="350">
        <f>SUM(H463:H467)</f>
        <v>20</v>
      </c>
      <c r="I468" s="340">
        <f>SUM(I463:I467)</f>
        <v>45.8</v>
      </c>
      <c r="J468" s="390">
        <f>I449+I456+I462+I468</f>
        <v>400.4</v>
      </c>
    </row>
    <row r="469" spans="3:10">
      <c r="H469" s="389">
        <f>H449+H456+H462+H468</f>
        <v>37</v>
      </c>
    </row>
    <row r="471" spans="3:10" ht="14.25">
      <c r="C471" s="79" t="s">
        <v>0</v>
      </c>
      <c r="D471" s="80" t="s">
        <v>11</v>
      </c>
      <c r="E471" s="79" t="s">
        <v>12</v>
      </c>
      <c r="F471" s="79" t="s">
        <v>13</v>
      </c>
      <c r="G471" s="79" t="s">
        <v>14</v>
      </c>
      <c r="H471" s="79" t="s">
        <v>15</v>
      </c>
      <c r="I471" s="81" t="s">
        <v>79</v>
      </c>
      <c r="J471" s="82" t="s">
        <v>4</v>
      </c>
    </row>
    <row r="472" spans="3:10">
      <c r="C472" s="384" t="s">
        <v>261</v>
      </c>
      <c r="D472" s="84">
        <v>1</v>
      </c>
      <c r="E472" s="85" t="s">
        <v>262</v>
      </c>
      <c r="F472" s="393" t="s">
        <v>264</v>
      </c>
      <c r="G472" s="85"/>
      <c r="H472" s="84">
        <v>25</v>
      </c>
      <c r="I472" s="86">
        <v>1</v>
      </c>
      <c r="J472" s="87">
        <f>H472*I472</f>
        <v>25</v>
      </c>
    </row>
    <row r="473" spans="3:10">
      <c r="C473" s="87" t="s">
        <v>92</v>
      </c>
      <c r="D473" s="85"/>
      <c r="E473" s="85"/>
      <c r="F473" s="393" t="s">
        <v>264</v>
      </c>
      <c r="G473" s="85"/>
      <c r="H473" s="85"/>
      <c r="I473" s="88"/>
      <c r="J473" s="89"/>
    </row>
    <row r="474" spans="3:10">
      <c r="C474" s="90"/>
      <c r="D474" s="85"/>
      <c r="E474" s="85"/>
      <c r="F474" s="393" t="s">
        <v>264</v>
      </c>
      <c r="G474" s="85"/>
      <c r="H474" s="85"/>
      <c r="I474" s="88"/>
      <c r="J474" s="89"/>
    </row>
    <row r="475" spans="3:10">
      <c r="C475" s="90"/>
      <c r="D475" s="85"/>
      <c r="E475" s="85"/>
      <c r="F475" s="393" t="s">
        <v>264</v>
      </c>
      <c r="G475" s="85"/>
      <c r="H475" s="85"/>
      <c r="I475" s="91"/>
      <c r="J475" s="104"/>
    </row>
    <row r="476" spans="3:10">
      <c r="C476" s="90"/>
      <c r="D476" s="92">
        <v>2</v>
      </c>
      <c r="E476" s="93" t="s">
        <v>263</v>
      </c>
      <c r="F476" s="394" t="s">
        <v>264</v>
      </c>
      <c r="G476" s="93"/>
      <c r="H476" s="92">
        <v>25</v>
      </c>
      <c r="I476" s="94">
        <v>1</v>
      </c>
      <c r="J476" s="89">
        <f>H476*I476</f>
        <v>25</v>
      </c>
    </row>
    <row r="477" spans="3:10">
      <c r="C477" s="90"/>
      <c r="D477" s="93"/>
      <c r="E477" s="93"/>
      <c r="F477" s="394" t="s">
        <v>264</v>
      </c>
      <c r="G477" s="93"/>
      <c r="H477" s="93"/>
      <c r="I477" s="95"/>
      <c r="J477" s="87"/>
    </row>
    <row r="478" spans="3:10">
      <c r="C478" s="90"/>
      <c r="D478" s="93"/>
      <c r="E478" s="93"/>
      <c r="F478" s="394" t="s">
        <v>264</v>
      </c>
      <c r="G478" s="93"/>
      <c r="H478" s="93"/>
      <c r="I478" s="95"/>
      <c r="J478" s="87"/>
    </row>
    <row r="479" spans="3:10">
      <c r="C479" s="90"/>
      <c r="D479" s="93"/>
      <c r="E479" s="93"/>
      <c r="F479" s="93"/>
      <c r="G479" s="93"/>
      <c r="H479" s="93"/>
      <c r="I479" s="95"/>
      <c r="J479" s="96"/>
    </row>
    <row r="480" spans="3:10">
      <c r="C480" s="90"/>
      <c r="D480" s="97">
        <v>3</v>
      </c>
      <c r="E480" s="98"/>
      <c r="F480" s="97"/>
      <c r="G480" s="98"/>
      <c r="H480" s="97"/>
      <c r="I480" s="99"/>
      <c r="J480" s="89"/>
    </row>
    <row r="481" spans="3:10">
      <c r="C481" s="90"/>
      <c r="D481" s="98"/>
      <c r="E481" s="98"/>
      <c r="F481" s="98"/>
      <c r="G481" s="98"/>
      <c r="H481" s="98"/>
      <c r="I481" s="100"/>
      <c r="J481" s="87"/>
    </row>
    <row r="482" spans="3:10">
      <c r="C482" s="90"/>
      <c r="D482" s="98"/>
      <c r="E482" s="98"/>
      <c r="F482" s="98"/>
      <c r="G482" s="98"/>
      <c r="H482" s="98"/>
      <c r="I482" s="100"/>
      <c r="J482" s="87"/>
    </row>
    <row r="483" spans="3:10">
      <c r="C483" s="90"/>
      <c r="D483" s="97"/>
      <c r="E483" s="97"/>
      <c r="F483" s="98"/>
      <c r="G483" s="98"/>
      <c r="H483" s="98"/>
      <c r="I483" s="100"/>
      <c r="J483" s="101"/>
    </row>
    <row r="484" spans="3:10">
      <c r="C484" s="102"/>
      <c r="D484" s="90"/>
      <c r="E484" s="90"/>
      <c r="F484" s="90"/>
      <c r="G484" s="90"/>
      <c r="H484" s="90"/>
      <c r="I484" s="103"/>
      <c r="J484" s="78">
        <v>50</v>
      </c>
    </row>
    <row r="487" spans="3:10" ht="14.25">
      <c r="C487" s="79" t="s">
        <v>0</v>
      </c>
      <c r="D487" s="344" t="s">
        <v>175</v>
      </c>
      <c r="E487" s="345" t="s">
        <v>12</v>
      </c>
      <c r="F487" s="345" t="s">
        <v>13</v>
      </c>
      <c r="G487" s="345" t="s">
        <v>14</v>
      </c>
      <c r="H487" s="345" t="s">
        <v>15</v>
      </c>
      <c r="I487" s="346" t="s">
        <v>79</v>
      </c>
      <c r="J487"/>
    </row>
    <row r="488" spans="3:10">
      <c r="C488" s="342" t="s">
        <v>170</v>
      </c>
      <c r="D488" s="347">
        <v>259</v>
      </c>
      <c r="E488" s="348" t="s">
        <v>262</v>
      </c>
      <c r="F488" s="326" t="s">
        <v>265</v>
      </c>
      <c r="G488" s="264">
        <v>1</v>
      </c>
      <c r="H488" s="388">
        <v>2</v>
      </c>
      <c r="I488" s="262">
        <v>76.52</v>
      </c>
      <c r="J488"/>
    </row>
    <row r="489" spans="3:10">
      <c r="C489" s="343" t="s">
        <v>119</v>
      </c>
      <c r="D489" s="348"/>
      <c r="E489" s="348"/>
      <c r="F489" s="348"/>
      <c r="G489" s="348"/>
      <c r="H489" s="348"/>
      <c r="I489" s="349"/>
      <c r="J489"/>
    </row>
    <row r="490" spans="3:10">
      <c r="C490" s="90"/>
      <c r="D490" s="348"/>
      <c r="E490" s="348"/>
      <c r="F490" s="348"/>
      <c r="G490" s="348"/>
      <c r="H490" s="348"/>
      <c r="I490" s="349"/>
      <c r="J490"/>
    </row>
    <row r="491" spans="3:10">
      <c r="C491" s="90"/>
      <c r="D491" s="348"/>
      <c r="E491" s="348"/>
      <c r="F491" s="348"/>
      <c r="G491" s="348"/>
      <c r="H491" s="348"/>
      <c r="I491" s="349"/>
      <c r="J491"/>
    </row>
    <row r="492" spans="3:10">
      <c r="C492" s="90"/>
      <c r="D492" s="348"/>
      <c r="E492" s="348"/>
      <c r="F492" s="348"/>
      <c r="G492" s="348"/>
      <c r="H492" s="348"/>
      <c r="I492" s="349"/>
      <c r="J492"/>
    </row>
    <row r="493" spans="3:10">
      <c r="C493" s="90"/>
      <c r="D493" s="348"/>
      <c r="E493" s="348"/>
      <c r="F493" s="348"/>
      <c r="G493" s="348"/>
      <c r="H493" s="348"/>
      <c r="I493" s="349"/>
      <c r="J493"/>
    </row>
    <row r="494" spans="3:10">
      <c r="C494" s="90"/>
      <c r="D494" s="350" t="s">
        <v>178</v>
      </c>
      <c r="E494" s="350"/>
      <c r="F494" s="350"/>
      <c r="G494" s="350"/>
      <c r="H494" s="350">
        <f>SUM(H488:H493)</f>
        <v>2</v>
      </c>
      <c r="I494" s="340">
        <f>SUM(I488:I493)</f>
        <v>76.52</v>
      </c>
      <c r="J494"/>
    </row>
    <row r="495" spans="3:10">
      <c r="C495" s="90"/>
      <c r="D495" s="396">
        <v>259</v>
      </c>
      <c r="E495" s="351" t="s">
        <v>263</v>
      </c>
      <c r="F495" s="326" t="s">
        <v>266</v>
      </c>
      <c r="G495" s="264">
        <v>2</v>
      </c>
      <c r="H495" s="388">
        <v>1</v>
      </c>
      <c r="I495" s="262">
        <v>13.89</v>
      </c>
      <c r="J495"/>
    </row>
    <row r="496" spans="3:10">
      <c r="C496" s="90"/>
      <c r="D496" s="351"/>
      <c r="E496" s="351"/>
      <c r="F496" s="252" t="s">
        <v>267</v>
      </c>
      <c r="G496" s="252">
        <v>3</v>
      </c>
      <c r="H496" s="388">
        <v>1</v>
      </c>
      <c r="I496" s="262">
        <v>17.22</v>
      </c>
      <c r="J496"/>
    </row>
    <row r="497" spans="3:11">
      <c r="C497" s="90"/>
      <c r="D497" s="351"/>
      <c r="E497" s="351"/>
      <c r="F497" s="264" t="s">
        <v>267</v>
      </c>
      <c r="G497" s="264">
        <v>4</v>
      </c>
      <c r="H497" s="388">
        <v>1</v>
      </c>
      <c r="I497" s="262">
        <v>38.54</v>
      </c>
      <c r="J497"/>
    </row>
    <row r="498" spans="3:11">
      <c r="C498" s="90"/>
      <c r="D498" s="351"/>
      <c r="E498" s="351"/>
      <c r="F498" s="351"/>
      <c r="G498" s="351"/>
      <c r="H498" s="351"/>
      <c r="I498" s="352"/>
      <c r="J498"/>
    </row>
    <row r="499" spans="3:11">
      <c r="C499" s="90"/>
      <c r="D499" s="351"/>
      <c r="E499" s="351"/>
      <c r="F499" s="351"/>
      <c r="G499" s="351"/>
      <c r="H499" s="351"/>
      <c r="I499" s="352"/>
      <c r="J499"/>
    </row>
    <row r="500" spans="3:11">
      <c r="C500" s="90"/>
      <c r="D500" s="422"/>
      <c r="E500" s="422"/>
      <c r="F500" s="422"/>
      <c r="G500" s="422"/>
      <c r="H500" s="422"/>
      <c r="I500" s="423"/>
      <c r="J500"/>
    </row>
    <row r="501" spans="3:11">
      <c r="C501" s="90"/>
      <c r="D501" s="335" t="s">
        <v>178</v>
      </c>
      <c r="E501" s="335"/>
      <c r="F501" s="335"/>
      <c r="G501" s="335"/>
      <c r="H501" s="335">
        <f>SUM(H495:H500)</f>
        <v>3</v>
      </c>
      <c r="I501" s="395">
        <f>SUM(I495:I500)</f>
        <v>69.650000000000006</v>
      </c>
      <c r="J501" s="424">
        <f>I494+I501</f>
        <v>146.17000000000002</v>
      </c>
      <c r="K501" s="425">
        <f>H494+H501</f>
        <v>5</v>
      </c>
    </row>
    <row r="504" spans="3:11" ht="14.25">
      <c r="C504" s="397" t="s">
        <v>0</v>
      </c>
      <c r="D504" s="398" t="s">
        <v>175</v>
      </c>
      <c r="E504" s="399" t="s">
        <v>12</v>
      </c>
      <c r="F504" s="399" t="s">
        <v>13</v>
      </c>
      <c r="G504" s="399" t="s">
        <v>14</v>
      </c>
      <c r="H504" s="399" t="s">
        <v>15</v>
      </c>
      <c r="I504" s="400" t="s">
        <v>79</v>
      </c>
      <c r="J504"/>
      <c r="K504"/>
    </row>
    <row r="505" spans="3:11">
      <c r="C505" s="401" t="s">
        <v>171</v>
      </c>
      <c r="D505" s="402">
        <v>259</v>
      </c>
      <c r="E505" s="403" t="s">
        <v>262</v>
      </c>
      <c r="F505" s="404" t="s">
        <v>268</v>
      </c>
      <c r="G505" s="404">
        <v>5</v>
      </c>
      <c r="H505" s="405">
        <v>1</v>
      </c>
      <c r="I505" s="406">
        <v>11.45</v>
      </c>
      <c r="J505"/>
      <c r="K505"/>
    </row>
    <row r="506" spans="3:11">
      <c r="C506" s="407" t="s">
        <v>210</v>
      </c>
      <c r="D506" s="402">
        <v>259</v>
      </c>
      <c r="E506" s="403" t="s">
        <v>262</v>
      </c>
      <c r="F506" s="404" t="s">
        <v>268</v>
      </c>
      <c r="G506" s="404">
        <v>6</v>
      </c>
      <c r="H506" s="405">
        <v>2</v>
      </c>
      <c r="I506" s="406">
        <v>68.760000000000005</v>
      </c>
      <c r="J506"/>
      <c r="K506"/>
    </row>
    <row r="507" spans="3:11">
      <c r="C507" s="408"/>
      <c r="D507" s="402">
        <v>259</v>
      </c>
      <c r="E507" s="403" t="s">
        <v>262</v>
      </c>
      <c r="F507" s="404" t="s">
        <v>268</v>
      </c>
      <c r="G507" s="404">
        <v>7</v>
      </c>
      <c r="H507" s="405">
        <v>1</v>
      </c>
      <c r="I507" s="406">
        <v>50.96</v>
      </c>
      <c r="J507"/>
      <c r="K507"/>
    </row>
    <row r="508" spans="3:11">
      <c r="C508" s="408"/>
      <c r="D508" s="402">
        <v>259</v>
      </c>
      <c r="E508" s="403" t="s">
        <v>262</v>
      </c>
      <c r="F508" s="404" t="s">
        <v>271</v>
      </c>
      <c r="G508" s="404">
        <v>10</v>
      </c>
      <c r="H508" s="405">
        <v>1</v>
      </c>
      <c r="I508" s="406">
        <v>47.15</v>
      </c>
      <c r="J508"/>
      <c r="K508"/>
    </row>
    <row r="509" spans="3:11">
      <c r="C509" s="408"/>
      <c r="D509" s="402">
        <v>259</v>
      </c>
      <c r="E509" s="403" t="s">
        <v>262</v>
      </c>
      <c r="F509" s="406" t="s">
        <v>272</v>
      </c>
      <c r="G509" s="404">
        <v>11</v>
      </c>
      <c r="H509" s="405">
        <v>1</v>
      </c>
      <c r="I509" s="406">
        <v>35</v>
      </c>
      <c r="J509"/>
      <c r="K509"/>
    </row>
    <row r="510" spans="3:11" ht="14.25">
      <c r="C510" s="408"/>
      <c r="D510" s="409">
        <v>260</v>
      </c>
      <c r="E510" s="409" t="s">
        <v>262</v>
      </c>
      <c r="F510" s="409" t="s">
        <v>275</v>
      </c>
      <c r="G510" s="409">
        <v>4</v>
      </c>
      <c r="H510" s="409">
        <v>1</v>
      </c>
      <c r="I510" s="410">
        <v>146.80000000000001</v>
      </c>
      <c r="J510"/>
      <c r="K510"/>
    </row>
    <row r="511" spans="3:11">
      <c r="C511" s="408"/>
      <c r="D511" s="411" t="s">
        <v>178</v>
      </c>
      <c r="E511" s="411"/>
      <c r="F511" s="411"/>
      <c r="G511" s="411"/>
      <c r="H511" s="411">
        <f>SUM(H505:H510)</f>
        <v>7</v>
      </c>
      <c r="I511" s="412">
        <f>SUM(I505:I510)</f>
        <v>360.12</v>
      </c>
      <c r="J511"/>
      <c r="K511"/>
    </row>
    <row r="512" spans="3:11">
      <c r="C512" s="408"/>
      <c r="D512" s="413">
        <v>259</v>
      </c>
      <c r="E512" s="414" t="s">
        <v>263</v>
      </c>
      <c r="F512" s="415" t="s">
        <v>269</v>
      </c>
      <c r="G512" s="415">
        <v>8</v>
      </c>
      <c r="H512" s="416">
        <v>1</v>
      </c>
      <c r="I512" s="417">
        <v>7.27</v>
      </c>
      <c r="J512"/>
      <c r="K512"/>
    </row>
    <row r="513" spans="3:16">
      <c r="C513" s="408"/>
      <c r="D513" s="413">
        <v>259</v>
      </c>
      <c r="E513" s="414" t="s">
        <v>263</v>
      </c>
      <c r="F513" s="415" t="s">
        <v>270</v>
      </c>
      <c r="G513" s="415">
        <v>9</v>
      </c>
      <c r="H513" s="416">
        <v>1</v>
      </c>
      <c r="I513" s="417">
        <v>38.78</v>
      </c>
      <c r="J513"/>
      <c r="K513"/>
    </row>
    <row r="514" spans="3:16">
      <c r="C514" s="408"/>
      <c r="D514" s="413">
        <v>259</v>
      </c>
      <c r="E514" s="414" t="s">
        <v>263</v>
      </c>
      <c r="F514" s="417" t="s">
        <v>273</v>
      </c>
      <c r="G514" s="415">
        <v>12</v>
      </c>
      <c r="H514" s="416">
        <v>1</v>
      </c>
      <c r="I514" s="417">
        <v>6.17</v>
      </c>
      <c r="J514"/>
      <c r="K514"/>
    </row>
    <row r="515" spans="3:16" ht="14.25">
      <c r="C515" s="408"/>
      <c r="D515" s="418">
        <v>260</v>
      </c>
      <c r="E515" s="418" t="s">
        <v>263</v>
      </c>
      <c r="F515" s="418" t="s">
        <v>276</v>
      </c>
      <c r="G515" s="418">
        <v>13</v>
      </c>
      <c r="H515" s="418">
        <v>1</v>
      </c>
      <c r="I515" s="419">
        <v>37.54</v>
      </c>
      <c r="J515"/>
      <c r="K515"/>
    </row>
    <row r="516" spans="3:16">
      <c r="C516" s="408"/>
      <c r="D516" s="414"/>
      <c r="E516" s="414"/>
      <c r="F516" s="414"/>
      <c r="G516" s="414"/>
      <c r="H516" s="414"/>
      <c r="I516" s="420"/>
      <c r="J516"/>
      <c r="K516"/>
    </row>
    <row r="517" spans="3:16">
      <c r="C517" s="408"/>
      <c r="D517" s="414"/>
      <c r="E517" s="414"/>
      <c r="F517" s="414"/>
      <c r="G517" s="414"/>
      <c r="H517" s="414"/>
      <c r="I517" s="420"/>
      <c r="J517"/>
      <c r="K517"/>
    </row>
    <row r="518" spans="3:16">
      <c r="C518" s="408"/>
      <c r="D518" s="411" t="s">
        <v>178</v>
      </c>
      <c r="E518" s="411"/>
      <c r="F518" s="411"/>
      <c r="G518" s="411"/>
      <c r="H518" s="411">
        <f>SUM(H512:H517)</f>
        <v>4</v>
      </c>
      <c r="I518" s="421">
        <f>SUM(I512:I517)</f>
        <v>89.759999999999991</v>
      </c>
      <c r="J518" s="440">
        <f>I511+I518</f>
        <v>449.88</v>
      </c>
      <c r="K518" s="441">
        <f>H511+H518</f>
        <v>11</v>
      </c>
    </row>
    <row r="520" spans="3:16" ht="14.25">
      <c r="C520" s="79" t="s">
        <v>0</v>
      </c>
      <c r="D520" s="344" t="s">
        <v>175</v>
      </c>
      <c r="E520" s="345" t="s">
        <v>12</v>
      </c>
      <c r="F520" s="345" t="s">
        <v>13</v>
      </c>
      <c r="G520" s="345" t="s">
        <v>14</v>
      </c>
      <c r="H520" s="345" t="s">
        <v>15</v>
      </c>
      <c r="I520" s="346" t="s">
        <v>79</v>
      </c>
      <c r="J520"/>
    </row>
    <row r="521" spans="3:16">
      <c r="C521" s="342" t="s">
        <v>172</v>
      </c>
      <c r="D521" s="347">
        <v>260</v>
      </c>
      <c r="E521" s="348" t="s">
        <v>262</v>
      </c>
      <c r="F521" s="326" t="s">
        <v>277</v>
      </c>
      <c r="G521" s="264">
        <v>1</v>
      </c>
      <c r="H521" s="388">
        <v>1</v>
      </c>
      <c r="I521" s="262">
        <v>33.97</v>
      </c>
      <c r="J521"/>
    </row>
    <row r="522" spans="3:16">
      <c r="C522" s="343" t="s">
        <v>274</v>
      </c>
      <c r="D522" s="348"/>
      <c r="E522" s="348"/>
      <c r="F522" s="252" t="s">
        <v>279</v>
      </c>
      <c r="G522" s="252">
        <v>5</v>
      </c>
      <c r="H522" s="388">
        <v>1</v>
      </c>
      <c r="I522" s="262">
        <v>104.68</v>
      </c>
      <c r="J522"/>
    </row>
    <row r="523" spans="3:16">
      <c r="C523" s="90"/>
      <c r="D523" s="348"/>
      <c r="E523" s="348"/>
      <c r="F523" s="252" t="s">
        <v>280</v>
      </c>
      <c r="G523" s="252">
        <v>7</v>
      </c>
      <c r="H523" s="388">
        <v>1</v>
      </c>
      <c r="I523" s="262">
        <v>15.35</v>
      </c>
      <c r="J523"/>
    </row>
    <row r="524" spans="3:16">
      <c r="C524" s="90"/>
      <c r="D524" s="348"/>
      <c r="E524" s="348"/>
      <c r="F524" s="252" t="s">
        <v>280</v>
      </c>
      <c r="G524" s="252">
        <v>8</v>
      </c>
      <c r="H524" s="388">
        <v>1</v>
      </c>
      <c r="I524" s="262">
        <v>43.22</v>
      </c>
      <c r="J524"/>
      <c r="M524" s="251"/>
      <c r="N524" s="251"/>
      <c r="O524" s="1"/>
      <c r="P524" s="250"/>
    </row>
    <row r="525" spans="3:16">
      <c r="C525" s="90"/>
      <c r="D525" s="348"/>
      <c r="E525" s="348"/>
      <c r="F525" s="264" t="s">
        <v>280</v>
      </c>
      <c r="G525" s="264">
        <v>9</v>
      </c>
      <c r="H525" s="388">
        <v>1</v>
      </c>
      <c r="I525" s="262">
        <v>4.4800000000000004</v>
      </c>
      <c r="J525"/>
    </row>
    <row r="526" spans="3:16">
      <c r="C526" s="90"/>
      <c r="D526" s="348"/>
      <c r="E526" s="348"/>
      <c r="F526" s="264" t="s">
        <v>280</v>
      </c>
      <c r="G526" s="264">
        <v>10</v>
      </c>
      <c r="H526" s="388">
        <v>1</v>
      </c>
      <c r="I526" s="326">
        <v>42.87</v>
      </c>
      <c r="J526"/>
    </row>
    <row r="527" spans="3:16">
      <c r="C527" s="90"/>
      <c r="D527" s="350" t="s">
        <v>178</v>
      </c>
      <c r="E527" s="350"/>
      <c r="F527" s="350"/>
      <c r="G527" s="350"/>
      <c r="H527" s="350">
        <f>SUM(H521:H526)</f>
        <v>6</v>
      </c>
      <c r="I527" s="340">
        <f>SUM(I521:I526)</f>
        <v>244.57</v>
      </c>
      <c r="J527"/>
    </row>
    <row r="528" spans="3:16">
      <c r="C528" s="90"/>
      <c r="D528" s="396">
        <v>260</v>
      </c>
      <c r="E528" s="351" t="s">
        <v>263</v>
      </c>
      <c r="F528" s="326" t="s">
        <v>278</v>
      </c>
      <c r="G528" s="264">
        <v>2</v>
      </c>
      <c r="H528" s="388">
        <v>1</v>
      </c>
      <c r="I528" s="262">
        <v>14.86</v>
      </c>
      <c r="J528"/>
    </row>
    <row r="529" spans="3:11">
      <c r="C529" s="90"/>
      <c r="D529" s="351"/>
      <c r="E529" s="351"/>
      <c r="F529" s="252" t="s">
        <v>278</v>
      </c>
      <c r="G529" s="252">
        <v>3</v>
      </c>
      <c r="H529" s="388">
        <v>1</v>
      </c>
      <c r="I529" s="262">
        <v>22.03</v>
      </c>
      <c r="J529"/>
    </row>
    <row r="530" spans="3:11">
      <c r="C530" s="90"/>
      <c r="D530" s="351"/>
      <c r="E530" s="351"/>
      <c r="F530" s="264" t="s">
        <v>281</v>
      </c>
      <c r="G530" s="264">
        <v>11</v>
      </c>
      <c r="H530" s="388">
        <v>1</v>
      </c>
      <c r="I530" s="326">
        <v>40.15</v>
      </c>
      <c r="J530"/>
    </row>
    <row r="531" spans="3:11">
      <c r="C531" s="90"/>
      <c r="D531" s="351"/>
      <c r="E531" s="351"/>
      <c r="F531" s="262" t="s">
        <v>281</v>
      </c>
      <c r="G531" s="252">
        <v>12</v>
      </c>
      <c r="H531" s="388">
        <v>2</v>
      </c>
      <c r="I531" s="326">
        <v>74.98</v>
      </c>
      <c r="J531"/>
    </row>
    <row r="532" spans="3:11">
      <c r="C532" s="90"/>
      <c r="D532" s="351"/>
      <c r="E532" s="351"/>
      <c r="F532" s="262"/>
      <c r="G532" s="252"/>
      <c r="H532" s="388"/>
      <c r="I532" s="326"/>
      <c r="J532"/>
    </row>
    <row r="533" spans="3:11">
      <c r="C533" s="90"/>
      <c r="D533" s="422"/>
      <c r="E533" s="422"/>
      <c r="F533" s="422"/>
      <c r="G533" s="422"/>
      <c r="H533" s="422"/>
      <c r="I533" s="423"/>
      <c r="J533"/>
    </row>
    <row r="534" spans="3:11">
      <c r="C534" s="90"/>
      <c r="D534" s="335" t="s">
        <v>178</v>
      </c>
      <c r="E534" s="335"/>
      <c r="F534" s="335"/>
      <c r="G534" s="335"/>
      <c r="H534" s="335">
        <f>SUM(H528:H533)</f>
        <v>5</v>
      </c>
      <c r="I534" s="395">
        <f>SUM(I528:I533)</f>
        <v>152.01999999999998</v>
      </c>
      <c r="J534" s="426">
        <f>I527+I534</f>
        <v>396.59</v>
      </c>
      <c r="K534" s="427">
        <f>H527+H534</f>
        <v>11</v>
      </c>
    </row>
    <row r="536" spans="3:11" ht="14.25">
      <c r="C536" s="79" t="s">
        <v>0</v>
      </c>
      <c r="D536" s="281" t="s">
        <v>175</v>
      </c>
      <c r="E536" s="79" t="s">
        <v>12</v>
      </c>
      <c r="F536" s="79" t="s">
        <v>13</v>
      </c>
      <c r="G536" s="79" t="s">
        <v>14</v>
      </c>
      <c r="H536" s="79" t="s">
        <v>15</v>
      </c>
      <c r="I536" s="81" t="s">
        <v>79</v>
      </c>
      <c r="J536"/>
    </row>
    <row r="537" spans="3:11">
      <c r="C537" s="384" t="s">
        <v>282</v>
      </c>
      <c r="D537" s="84">
        <v>261</v>
      </c>
      <c r="E537" s="85" t="s">
        <v>262</v>
      </c>
      <c r="F537" s="393" t="s">
        <v>283</v>
      </c>
      <c r="G537" s="85">
        <v>1</v>
      </c>
      <c r="H537" s="84">
        <v>1</v>
      </c>
      <c r="I537" s="86">
        <v>76.31</v>
      </c>
      <c r="J537"/>
    </row>
    <row r="538" spans="3:11">
      <c r="C538" s="87" t="s">
        <v>81</v>
      </c>
      <c r="D538" s="84">
        <v>261</v>
      </c>
      <c r="E538" s="85" t="s">
        <v>262</v>
      </c>
      <c r="F538" s="393" t="s">
        <v>283</v>
      </c>
      <c r="G538" s="85">
        <v>1</v>
      </c>
      <c r="H538" s="84">
        <v>1</v>
      </c>
      <c r="I538" s="86">
        <v>76.31</v>
      </c>
      <c r="J538"/>
    </row>
    <row r="539" spans="3:11">
      <c r="C539" s="90"/>
      <c r="D539" s="85"/>
      <c r="E539" s="85"/>
      <c r="F539" s="85"/>
      <c r="G539" s="85"/>
      <c r="H539" s="85"/>
      <c r="I539" s="88"/>
      <c r="J539"/>
    </row>
    <row r="540" spans="3:11">
      <c r="C540" s="90"/>
      <c r="D540" s="85"/>
      <c r="E540" s="85"/>
      <c r="F540" s="85"/>
      <c r="G540" s="85"/>
      <c r="H540" s="85"/>
      <c r="I540" s="88"/>
      <c r="J540"/>
    </row>
    <row r="541" spans="3:11">
      <c r="C541" s="90"/>
      <c r="D541" s="85"/>
      <c r="E541" s="85"/>
      <c r="F541" s="85"/>
      <c r="G541" s="85"/>
      <c r="H541" s="85"/>
      <c r="I541" s="88"/>
      <c r="J541"/>
    </row>
    <row r="542" spans="3:11">
      <c r="C542" s="90"/>
      <c r="D542" s="85"/>
      <c r="E542" s="85"/>
      <c r="F542" s="85"/>
      <c r="G542" s="85"/>
      <c r="H542" s="85"/>
      <c r="I542" s="88"/>
      <c r="J542"/>
    </row>
    <row r="543" spans="3:11">
      <c r="C543" s="90"/>
      <c r="D543" s="335" t="s">
        <v>178</v>
      </c>
      <c r="E543" s="335"/>
      <c r="F543" s="335"/>
      <c r="G543" s="335"/>
      <c r="H543" s="335">
        <f>SUM(H537:H542)</f>
        <v>2</v>
      </c>
      <c r="I543" s="336">
        <f>SUM(I537:I542)</f>
        <v>152.62</v>
      </c>
      <c r="J543"/>
    </row>
    <row r="544" spans="3:11">
      <c r="C544" s="90"/>
      <c r="D544" s="92">
        <v>261</v>
      </c>
      <c r="E544" s="85" t="s">
        <v>263</v>
      </c>
      <c r="F544" s="393" t="s">
        <v>283</v>
      </c>
      <c r="G544" s="85">
        <v>1</v>
      </c>
      <c r="H544" s="84">
        <v>1</v>
      </c>
      <c r="I544" s="86">
        <v>76.31</v>
      </c>
      <c r="J544"/>
    </row>
    <row r="545" spans="3:11">
      <c r="C545" s="90"/>
      <c r="D545" s="92">
        <v>261</v>
      </c>
      <c r="E545" s="85" t="s">
        <v>263</v>
      </c>
      <c r="F545" s="393" t="s">
        <v>283</v>
      </c>
      <c r="G545" s="85">
        <v>1</v>
      </c>
      <c r="H545" s="84">
        <v>1</v>
      </c>
      <c r="I545" s="86">
        <v>76.31</v>
      </c>
      <c r="J545"/>
    </row>
    <row r="546" spans="3:11">
      <c r="C546" s="90"/>
      <c r="D546" s="93"/>
      <c r="E546" s="93"/>
      <c r="F546" s="93"/>
      <c r="G546" s="93"/>
      <c r="H546" s="93"/>
      <c r="I546" s="95"/>
      <c r="J546"/>
    </row>
    <row r="547" spans="3:11">
      <c r="C547" s="90"/>
      <c r="D547" s="93"/>
      <c r="E547" s="93"/>
      <c r="F547" s="93"/>
      <c r="G547" s="93"/>
      <c r="H547" s="93"/>
      <c r="I547" s="95"/>
      <c r="J547"/>
    </row>
    <row r="548" spans="3:11">
      <c r="C548" s="90"/>
      <c r="D548" s="93"/>
      <c r="E548" s="93"/>
      <c r="F548" s="93"/>
      <c r="G548" s="93"/>
      <c r="H548" s="93"/>
      <c r="I548" s="95"/>
      <c r="J548"/>
    </row>
    <row r="549" spans="3:11">
      <c r="C549" s="90"/>
      <c r="D549" s="93"/>
      <c r="E549" s="93"/>
      <c r="F549" s="93"/>
      <c r="G549" s="93"/>
      <c r="H549" s="93"/>
      <c r="I549" s="95"/>
      <c r="J549"/>
    </row>
    <row r="550" spans="3:11">
      <c r="C550" s="90"/>
      <c r="D550" s="335" t="s">
        <v>178</v>
      </c>
      <c r="E550" s="335"/>
      <c r="F550" s="335"/>
      <c r="G550" s="335"/>
      <c r="H550" s="335">
        <f>SUM(H544:H549)</f>
        <v>2</v>
      </c>
      <c r="I550" s="395">
        <f>SUM(I544:I549)</f>
        <v>152.62</v>
      </c>
      <c r="J550" s="426">
        <f>I543+I550</f>
        <v>305.24</v>
      </c>
      <c r="K550" s="427">
        <f>H543+H550</f>
        <v>4</v>
      </c>
    </row>
  </sheetData>
  <hyperlinks>
    <hyperlink ref="D4" r:id="rId1"/>
    <hyperlink ref="D20" r:id="rId2"/>
    <hyperlink ref="D36" r:id="rId3"/>
    <hyperlink ref="D52" r:id="rId4"/>
    <hyperlink ref="D67" r:id="rId5"/>
    <hyperlink ref="D82" r:id="rId6"/>
    <hyperlink ref="D114" r:id="rId7"/>
    <hyperlink ref="D137" r:id="rId8"/>
    <hyperlink ref="D162" r:id="rId9"/>
    <hyperlink ref="D189" r:id="rId10"/>
    <hyperlink ref="D212" r:id="rId11"/>
    <hyperlink ref="D232" r:id="rId12"/>
    <hyperlink ref="D256" r:id="rId13"/>
    <hyperlink ref="D271" r:id="rId14"/>
    <hyperlink ref="D287" r:id="rId15"/>
    <hyperlink ref="D308" r:id="rId16"/>
    <hyperlink ref="D328" r:id="rId17"/>
    <hyperlink ref="D351" r:id="rId18"/>
    <hyperlink ref="D372" r:id="rId19"/>
    <hyperlink ref="D398" r:id="rId20"/>
    <hyperlink ref="D416" r:id="rId21" display="SR.NO"/>
    <hyperlink ref="D442" r:id="rId22" display="SR.NO"/>
    <hyperlink ref="D471" r:id="rId23"/>
    <hyperlink ref="D487" r:id="rId24" display="SR.NO"/>
    <hyperlink ref="D504" r:id="rId25" display="SR.NO"/>
    <hyperlink ref="D520" r:id="rId26" display="SR.NO"/>
    <hyperlink ref="D536" r:id="rId27" display="SR.NO"/>
  </hyperlinks>
  <pageMargins left="0.7" right="0.7" top="0.75" bottom="0.75" header="0.3" footer="0.3"/>
  <pageSetup orientation="portrait" horizontalDpi="0" verticalDpi="0" r:id="rId28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O34" sqref="O34"/>
    </sheetView>
  </sheetViews>
  <sheetFormatPr defaultRowHeight="15"/>
  <cols>
    <col min="1" max="1" width="9" style="7"/>
    <col min="2" max="2" width="11" style="7" customWidth="1"/>
    <col min="3" max="3" width="9.875" style="7" customWidth="1"/>
    <col min="4" max="7" width="9" style="7"/>
    <col min="8" max="8" width="9" style="146"/>
    <col min="9" max="12" width="9" style="7"/>
    <col min="13" max="14" width="9" style="137"/>
    <col min="15" max="16384" width="9" style="7"/>
  </cols>
  <sheetData>
    <row r="2" spans="1:18">
      <c r="A2" s="217"/>
      <c r="B2" s="217"/>
      <c r="C2" s="217"/>
      <c r="D2" s="217"/>
      <c r="E2" s="217"/>
      <c r="F2" s="217"/>
      <c r="G2" s="217"/>
      <c r="H2" s="218" t="s">
        <v>177</v>
      </c>
      <c r="I2" s="222" t="s">
        <v>177</v>
      </c>
      <c r="J2" s="217"/>
      <c r="K2" s="219" t="s">
        <v>174</v>
      </c>
      <c r="L2" s="219" t="s">
        <v>154</v>
      </c>
      <c r="M2" s="218" t="s">
        <v>155</v>
      </c>
      <c r="N2" s="218" t="s">
        <v>192</v>
      </c>
      <c r="O2" s="219" t="s">
        <v>176</v>
      </c>
      <c r="P2" s="217"/>
    </row>
    <row r="3" spans="1:18">
      <c r="A3" s="219" t="s">
        <v>150</v>
      </c>
      <c r="B3" s="219" t="s">
        <v>151</v>
      </c>
      <c r="C3" s="219" t="s">
        <v>195</v>
      </c>
      <c r="D3" s="219" t="s">
        <v>62</v>
      </c>
      <c r="E3" s="219" t="s">
        <v>89</v>
      </c>
      <c r="F3" s="219" t="s">
        <v>211</v>
      </c>
      <c r="G3" s="219"/>
      <c r="H3" s="218" t="s">
        <v>178</v>
      </c>
      <c r="I3" s="222" t="s">
        <v>192</v>
      </c>
      <c r="J3" s="219"/>
      <c r="K3" s="219" t="s">
        <v>175</v>
      </c>
      <c r="L3" s="219" t="s">
        <v>152</v>
      </c>
      <c r="M3" s="218" t="s">
        <v>153</v>
      </c>
      <c r="N3" s="218" t="s">
        <v>153</v>
      </c>
      <c r="O3" s="219" t="s">
        <v>175</v>
      </c>
      <c r="P3" s="217"/>
    </row>
    <row r="4" spans="1:18">
      <c r="A4" s="132" t="s">
        <v>60</v>
      </c>
      <c r="B4" s="130"/>
      <c r="C4" s="130"/>
      <c r="D4" s="130"/>
      <c r="E4" s="130">
        <v>52.02</v>
      </c>
      <c r="F4" s="130"/>
      <c r="G4" s="130"/>
      <c r="H4" s="145">
        <v>0</v>
      </c>
      <c r="I4" s="130"/>
      <c r="J4" s="130"/>
      <c r="K4" s="130"/>
      <c r="L4" s="130">
        <v>0</v>
      </c>
      <c r="M4" s="147"/>
      <c r="N4" s="147"/>
      <c r="O4" s="130"/>
      <c r="P4" s="130"/>
    </row>
    <row r="5" spans="1:18">
      <c r="A5" s="132" t="s">
        <v>83</v>
      </c>
      <c r="B5" s="130"/>
      <c r="C5" s="130"/>
      <c r="D5" s="130"/>
      <c r="E5" s="130"/>
      <c r="F5" s="130"/>
      <c r="G5" s="130"/>
      <c r="H5" s="145">
        <f t="shared" ref="H5:H16" si="0">SUM(B5:E5)</f>
        <v>0</v>
      </c>
      <c r="I5" s="130"/>
      <c r="J5" s="130"/>
      <c r="K5" s="130"/>
      <c r="L5" s="130"/>
      <c r="M5" s="147"/>
      <c r="N5" s="147"/>
      <c r="O5" s="130"/>
      <c r="P5" s="130"/>
    </row>
    <row r="6" spans="1:18">
      <c r="A6" s="132" t="s">
        <v>80</v>
      </c>
      <c r="B6" s="130"/>
      <c r="C6" s="130"/>
      <c r="D6" s="130"/>
      <c r="E6" s="130"/>
      <c r="F6" s="130"/>
      <c r="G6" s="130"/>
      <c r="H6" s="145">
        <f t="shared" si="0"/>
        <v>0</v>
      </c>
      <c r="I6" s="130"/>
      <c r="J6" s="130"/>
      <c r="K6" s="130"/>
      <c r="L6" s="130"/>
      <c r="M6" s="147"/>
      <c r="N6" s="147"/>
      <c r="O6" s="130"/>
      <c r="P6" s="130"/>
      <c r="R6"/>
    </row>
    <row r="7" spans="1:18">
      <c r="A7" s="132" t="s">
        <v>86</v>
      </c>
      <c r="B7" s="130"/>
      <c r="C7" s="130"/>
      <c r="D7" s="130"/>
      <c r="E7" s="130"/>
      <c r="F7" s="130"/>
      <c r="G7" s="130"/>
      <c r="H7" s="145">
        <f t="shared" si="0"/>
        <v>0</v>
      </c>
      <c r="I7" s="130"/>
      <c r="J7" s="130"/>
      <c r="K7" s="130"/>
      <c r="L7" s="130"/>
      <c r="M7" s="147"/>
      <c r="N7" s="147"/>
      <c r="O7" s="130"/>
      <c r="P7" s="130"/>
      <c r="R7"/>
    </row>
    <row r="8" spans="1:18">
      <c r="A8" s="221" t="s">
        <v>93</v>
      </c>
      <c r="B8" s="130"/>
      <c r="C8" s="130"/>
      <c r="D8" s="130"/>
      <c r="E8" s="130"/>
      <c r="F8" s="130"/>
      <c r="G8" s="130"/>
      <c r="H8" s="145">
        <f t="shared" si="0"/>
        <v>0</v>
      </c>
      <c r="I8" s="130"/>
      <c r="J8" s="130"/>
      <c r="K8" s="130"/>
      <c r="L8" s="130"/>
      <c r="M8" s="147"/>
      <c r="N8" s="147"/>
      <c r="O8" s="130"/>
      <c r="P8" s="130"/>
      <c r="R8"/>
    </row>
    <row r="9" spans="1:18">
      <c r="A9" s="132" t="s">
        <v>91</v>
      </c>
      <c r="B9" s="130"/>
      <c r="C9" s="130"/>
      <c r="D9" s="130"/>
      <c r="E9" s="130"/>
      <c r="F9" s="130"/>
      <c r="G9" s="130"/>
      <c r="H9" s="145">
        <f t="shared" si="0"/>
        <v>0</v>
      </c>
      <c r="I9" s="130"/>
      <c r="J9" s="130"/>
      <c r="K9" s="130">
        <v>251</v>
      </c>
      <c r="L9" s="214">
        <v>948.2</v>
      </c>
      <c r="M9" s="147">
        <v>867.85</v>
      </c>
      <c r="N9" s="147">
        <v>40</v>
      </c>
      <c r="O9" s="130"/>
      <c r="P9" s="130"/>
      <c r="R9"/>
    </row>
    <row r="10" spans="1:18">
      <c r="A10" s="132" t="s">
        <v>118</v>
      </c>
      <c r="B10" s="130">
        <v>78.099999999999994</v>
      </c>
      <c r="C10" s="130">
        <v>93.75</v>
      </c>
      <c r="D10" s="130">
        <v>110.37</v>
      </c>
      <c r="E10" s="130">
        <v>146.34</v>
      </c>
      <c r="F10" s="130"/>
      <c r="G10" s="130"/>
      <c r="H10" s="145">
        <f t="shared" si="0"/>
        <v>428.56000000000006</v>
      </c>
      <c r="I10" s="130">
        <v>26</v>
      </c>
      <c r="J10" s="130"/>
      <c r="K10" s="130"/>
      <c r="L10" s="130"/>
      <c r="M10" s="147"/>
      <c r="N10" s="147"/>
      <c r="O10" s="130"/>
      <c r="P10" s="130"/>
      <c r="R10"/>
    </row>
    <row r="11" spans="1:18">
      <c r="A11" s="132" t="s">
        <v>116</v>
      </c>
      <c r="B11" s="130">
        <v>177.71</v>
      </c>
      <c r="C11" s="130">
        <v>104.11</v>
      </c>
      <c r="D11" s="130">
        <v>71.790000000000006</v>
      </c>
      <c r="E11" s="130">
        <v>85.68</v>
      </c>
      <c r="F11" s="130"/>
      <c r="G11" s="130"/>
      <c r="H11" s="145">
        <f t="shared" si="0"/>
        <v>439.29</v>
      </c>
      <c r="I11" s="130">
        <v>14</v>
      </c>
      <c r="J11" s="130"/>
      <c r="K11" s="130"/>
      <c r="L11" s="130"/>
      <c r="M11" s="147"/>
      <c r="N11" s="147"/>
      <c r="O11" s="130"/>
      <c r="P11" s="130"/>
      <c r="R11"/>
    </row>
    <row r="12" spans="1:18">
      <c r="A12" s="132" t="s">
        <v>126</v>
      </c>
      <c r="B12" s="130">
        <v>105.73</v>
      </c>
      <c r="C12" s="130">
        <v>48.47</v>
      </c>
      <c r="D12" s="130">
        <v>26.22</v>
      </c>
      <c r="E12" s="130">
        <v>73.239999999999995</v>
      </c>
      <c r="F12" s="130"/>
      <c r="G12" s="130"/>
      <c r="H12" s="145">
        <f t="shared" si="0"/>
        <v>253.65999999999997</v>
      </c>
      <c r="I12" s="130">
        <v>7</v>
      </c>
      <c r="J12" s="130"/>
      <c r="K12" s="130">
        <v>252</v>
      </c>
      <c r="L12" s="130">
        <v>1409.09</v>
      </c>
      <c r="M12" s="147">
        <v>1259.81</v>
      </c>
      <c r="N12" s="147">
        <v>35</v>
      </c>
      <c r="O12" s="130"/>
      <c r="P12" s="130"/>
      <c r="R12"/>
    </row>
    <row r="13" spans="1:18">
      <c r="A13" s="132" t="s">
        <v>135</v>
      </c>
      <c r="B13" s="130">
        <v>322.98</v>
      </c>
      <c r="C13" s="130">
        <v>141.30000000000001</v>
      </c>
      <c r="D13" s="130">
        <v>144.13</v>
      </c>
      <c r="E13" s="130">
        <v>222.98</v>
      </c>
      <c r="F13" s="130"/>
      <c r="G13" s="130"/>
      <c r="H13" s="145">
        <f t="shared" si="0"/>
        <v>831.3900000000001</v>
      </c>
      <c r="I13" s="130">
        <v>23</v>
      </c>
      <c r="J13" s="130"/>
      <c r="K13" s="130">
        <v>253</v>
      </c>
      <c r="L13" s="214">
        <v>815.3</v>
      </c>
      <c r="M13" s="147"/>
      <c r="N13" s="147"/>
      <c r="O13" s="130"/>
      <c r="P13" s="130"/>
      <c r="R13"/>
    </row>
    <row r="14" spans="1:18">
      <c r="A14" s="132" t="s">
        <v>140</v>
      </c>
      <c r="B14" s="130">
        <v>154.06</v>
      </c>
      <c r="C14" s="130">
        <v>108.52</v>
      </c>
      <c r="D14" s="130">
        <v>47.15</v>
      </c>
      <c r="E14" s="130">
        <v>86.73</v>
      </c>
      <c r="F14" s="130"/>
      <c r="G14" s="130"/>
      <c r="H14" s="145">
        <f t="shared" si="0"/>
        <v>396.46</v>
      </c>
      <c r="I14" s="130">
        <v>10</v>
      </c>
      <c r="J14" s="130"/>
      <c r="K14" s="130"/>
      <c r="L14" s="130"/>
      <c r="M14" s="147"/>
      <c r="N14" s="147"/>
      <c r="O14" s="130"/>
      <c r="P14" s="130"/>
      <c r="R14"/>
    </row>
    <row r="15" spans="1:18">
      <c r="A15" s="221" t="s">
        <v>142</v>
      </c>
      <c r="B15" s="130">
        <v>150.22999999999999</v>
      </c>
      <c r="C15" s="130">
        <v>81.489999999999995</v>
      </c>
      <c r="D15" s="130">
        <v>97.18</v>
      </c>
      <c r="E15" s="130">
        <v>0</v>
      </c>
      <c r="F15" s="130"/>
      <c r="G15" s="130"/>
      <c r="H15" s="145">
        <f t="shared" si="0"/>
        <v>328.9</v>
      </c>
      <c r="I15" s="130">
        <v>4</v>
      </c>
      <c r="J15" s="130"/>
      <c r="K15" s="130"/>
      <c r="L15" s="130"/>
      <c r="M15" s="147"/>
      <c r="N15" s="147">
        <v>12</v>
      </c>
      <c r="O15" s="130"/>
      <c r="P15" s="130"/>
    </row>
    <row r="16" spans="1:18">
      <c r="A16" s="132" t="s">
        <v>149</v>
      </c>
      <c r="B16" s="130">
        <v>68.099999999999994</v>
      </c>
      <c r="C16" s="130">
        <v>68.61</v>
      </c>
      <c r="D16" s="130">
        <v>127.99</v>
      </c>
      <c r="E16" s="130">
        <v>0</v>
      </c>
      <c r="F16" s="130"/>
      <c r="G16" s="130"/>
      <c r="H16" s="145">
        <f t="shared" si="0"/>
        <v>264.7</v>
      </c>
      <c r="I16" s="130">
        <v>3</v>
      </c>
      <c r="J16" s="130"/>
      <c r="K16" s="130"/>
      <c r="L16" s="130"/>
      <c r="M16" s="213">
        <v>815.3</v>
      </c>
      <c r="N16" s="213"/>
      <c r="O16" s="130"/>
      <c r="P16" s="130"/>
    </row>
    <row r="17" spans="1:16">
      <c r="A17" s="220" t="s">
        <v>156</v>
      </c>
      <c r="B17" s="130"/>
      <c r="C17" s="130"/>
      <c r="D17" s="130"/>
      <c r="E17" s="130"/>
      <c r="F17" s="130"/>
      <c r="G17" s="130"/>
      <c r="H17" s="145"/>
      <c r="I17" s="130"/>
      <c r="J17" s="130"/>
      <c r="K17" s="130"/>
      <c r="L17" s="130"/>
      <c r="M17" s="147"/>
      <c r="N17" s="147"/>
      <c r="O17" s="130"/>
      <c r="P17" s="130"/>
    </row>
    <row r="18" spans="1:16">
      <c r="A18" s="220" t="s">
        <v>157</v>
      </c>
      <c r="B18" s="130"/>
      <c r="C18" s="130"/>
      <c r="D18" s="130"/>
      <c r="E18" s="130"/>
      <c r="F18" s="130"/>
      <c r="G18" s="130"/>
      <c r="H18" s="145"/>
      <c r="I18" s="130"/>
      <c r="J18" s="130"/>
      <c r="K18" s="130"/>
      <c r="L18" s="130"/>
      <c r="M18" s="147"/>
      <c r="N18" s="147"/>
      <c r="O18" s="130"/>
      <c r="P18" s="130"/>
    </row>
    <row r="19" spans="1:16">
      <c r="A19" s="132" t="s">
        <v>158</v>
      </c>
      <c r="B19" s="130"/>
      <c r="C19" s="130"/>
      <c r="D19" s="130"/>
      <c r="E19" s="130"/>
      <c r="F19" s="130"/>
      <c r="G19" s="130"/>
      <c r="H19" s="145"/>
      <c r="I19" s="130"/>
      <c r="J19" s="130"/>
      <c r="K19" s="130"/>
      <c r="L19" s="130"/>
      <c r="M19" s="147"/>
      <c r="N19" s="147"/>
      <c r="O19" s="130"/>
      <c r="P19" s="130"/>
    </row>
    <row r="20" spans="1:16">
      <c r="A20" s="132" t="s">
        <v>159</v>
      </c>
      <c r="B20" s="130">
        <v>26.83</v>
      </c>
      <c r="C20" s="130">
        <v>0</v>
      </c>
      <c r="D20" s="130">
        <v>0</v>
      </c>
      <c r="E20" s="130">
        <v>0</v>
      </c>
      <c r="F20" s="130">
        <v>0</v>
      </c>
      <c r="G20" s="130">
        <v>0</v>
      </c>
      <c r="H20" s="145">
        <f t="shared" ref="H20:H28" si="1">SUM(B20:G20)</f>
        <v>26.83</v>
      </c>
      <c r="I20" s="130">
        <v>1</v>
      </c>
      <c r="J20" s="130"/>
      <c r="K20" s="130">
        <v>254</v>
      </c>
      <c r="L20" s="130">
        <v>619.86</v>
      </c>
      <c r="M20" s="147">
        <v>619.86</v>
      </c>
      <c r="N20" s="147">
        <v>15</v>
      </c>
      <c r="O20" s="130"/>
      <c r="P20" s="130"/>
    </row>
    <row r="21" spans="1:16">
      <c r="A21" s="132" t="s">
        <v>160</v>
      </c>
      <c r="B21" s="130">
        <v>117.45</v>
      </c>
      <c r="C21" s="130">
        <v>0</v>
      </c>
      <c r="D21" s="130">
        <v>0</v>
      </c>
      <c r="E21" s="130">
        <v>0</v>
      </c>
      <c r="F21" s="130">
        <v>0</v>
      </c>
      <c r="G21" s="130">
        <v>0</v>
      </c>
      <c r="H21" s="145">
        <f t="shared" si="1"/>
        <v>117.45</v>
      </c>
      <c r="I21" s="130">
        <v>5</v>
      </c>
      <c r="J21" s="130"/>
      <c r="K21" s="130">
        <v>255</v>
      </c>
      <c r="L21" s="130">
        <v>566.9</v>
      </c>
      <c r="M21" s="147">
        <v>566.9</v>
      </c>
      <c r="N21" s="147">
        <v>15</v>
      </c>
      <c r="O21" s="130"/>
      <c r="P21" s="130"/>
    </row>
    <row r="22" spans="1:16">
      <c r="A22" s="221" t="s">
        <v>161</v>
      </c>
      <c r="B22" s="130">
        <v>172.09</v>
      </c>
      <c r="C22" s="130">
        <v>170.14</v>
      </c>
      <c r="D22" s="130">
        <v>62.15</v>
      </c>
      <c r="E22" s="130">
        <v>0</v>
      </c>
      <c r="F22" s="130">
        <v>0</v>
      </c>
      <c r="G22" s="130">
        <v>0</v>
      </c>
      <c r="H22" s="145">
        <f t="shared" si="1"/>
        <v>404.38</v>
      </c>
      <c r="I22" s="130">
        <v>7</v>
      </c>
      <c r="J22" s="130"/>
      <c r="K22" s="130"/>
      <c r="L22" s="130"/>
      <c r="M22" s="147"/>
      <c r="N22" s="147"/>
      <c r="O22" s="130"/>
      <c r="P22" s="130"/>
    </row>
    <row r="23" spans="1:16">
      <c r="A23" s="132" t="s">
        <v>162</v>
      </c>
      <c r="B23" s="130">
        <v>172.72</v>
      </c>
      <c r="C23" s="130">
        <v>96.83</v>
      </c>
      <c r="D23" s="130">
        <v>69.12</v>
      </c>
      <c r="E23" s="130"/>
      <c r="F23" s="130"/>
      <c r="G23" s="130"/>
      <c r="H23" s="145">
        <f t="shared" si="1"/>
        <v>338.67</v>
      </c>
      <c r="I23" s="130">
        <v>10</v>
      </c>
      <c r="J23" s="130"/>
      <c r="K23" s="130">
        <v>256</v>
      </c>
      <c r="L23" s="130">
        <v>1006.28</v>
      </c>
      <c r="M23" s="147">
        <v>1006.28</v>
      </c>
      <c r="N23" s="147">
        <v>19</v>
      </c>
      <c r="O23" s="130"/>
      <c r="P23" s="130"/>
    </row>
    <row r="24" spans="1:16">
      <c r="A24" s="132" t="s">
        <v>163</v>
      </c>
      <c r="B24" s="130">
        <v>164.75</v>
      </c>
      <c r="C24" s="130">
        <v>171.33</v>
      </c>
      <c r="D24" s="130">
        <v>96.9</v>
      </c>
      <c r="E24" s="130"/>
      <c r="F24" s="130"/>
      <c r="G24" s="130"/>
      <c r="H24" s="145">
        <f t="shared" si="1"/>
        <v>432.98</v>
      </c>
      <c r="I24" s="130">
        <v>10</v>
      </c>
      <c r="J24" s="130"/>
      <c r="K24" s="130">
        <v>257</v>
      </c>
      <c r="L24" s="130">
        <v>577.9</v>
      </c>
      <c r="M24" s="147">
        <v>577.9</v>
      </c>
      <c r="N24" s="147">
        <v>19</v>
      </c>
      <c r="O24" s="130"/>
      <c r="P24" s="130"/>
    </row>
    <row r="25" spans="1:16">
      <c r="A25" s="132" t="s">
        <v>164</v>
      </c>
      <c r="B25" s="130">
        <v>280.62</v>
      </c>
      <c r="C25" s="130">
        <v>138.47999999999999</v>
      </c>
      <c r="D25" s="130">
        <v>131.35</v>
      </c>
      <c r="E25" s="130"/>
      <c r="F25" s="130">
        <v>153.31</v>
      </c>
      <c r="G25" s="130"/>
      <c r="H25" s="145">
        <f t="shared" si="1"/>
        <v>703.76</v>
      </c>
      <c r="I25" s="130">
        <v>13</v>
      </c>
      <c r="J25" s="130"/>
      <c r="K25" s="130"/>
      <c r="L25" s="130"/>
      <c r="M25" s="147"/>
      <c r="N25" s="147"/>
      <c r="O25" s="130"/>
      <c r="P25" s="130"/>
    </row>
    <row r="26" spans="1:16">
      <c r="A26" s="132" t="s">
        <v>165</v>
      </c>
      <c r="B26" s="130">
        <v>81.47</v>
      </c>
      <c r="C26" s="130">
        <v>110.44</v>
      </c>
      <c r="D26" s="130">
        <v>102.22</v>
      </c>
      <c r="E26" s="130"/>
      <c r="F26" s="130">
        <v>30.3</v>
      </c>
      <c r="G26" s="130"/>
      <c r="H26" s="145">
        <f t="shared" si="1"/>
        <v>324.43</v>
      </c>
      <c r="I26" s="130">
        <v>8</v>
      </c>
      <c r="J26" s="130"/>
      <c r="K26" s="130"/>
      <c r="L26" s="130"/>
      <c r="M26" s="147"/>
      <c r="N26" s="147"/>
      <c r="O26" s="130"/>
      <c r="P26" s="130"/>
    </row>
    <row r="27" spans="1:16">
      <c r="A27" s="132" t="s">
        <v>166</v>
      </c>
      <c r="B27" s="130">
        <v>164.04</v>
      </c>
      <c r="C27" s="130">
        <v>141.28</v>
      </c>
      <c r="D27" s="130">
        <v>93.68</v>
      </c>
      <c r="E27" s="130"/>
      <c r="F27" s="130">
        <v>23.44</v>
      </c>
      <c r="G27" s="130"/>
      <c r="H27" s="145">
        <f t="shared" si="1"/>
        <v>422.44</v>
      </c>
      <c r="I27" s="130">
        <v>14</v>
      </c>
      <c r="J27" s="130"/>
      <c r="K27" s="130">
        <v>258</v>
      </c>
      <c r="L27" s="130">
        <v>434.66</v>
      </c>
      <c r="M27" s="147">
        <v>400.4</v>
      </c>
      <c r="N27" s="147">
        <v>37</v>
      </c>
      <c r="O27" s="130"/>
      <c r="P27" s="130"/>
    </row>
    <row r="28" spans="1:16">
      <c r="A28" s="132" t="s">
        <v>167</v>
      </c>
      <c r="B28" s="130">
        <v>172.66</v>
      </c>
      <c r="C28" s="130">
        <v>115.24</v>
      </c>
      <c r="D28" s="130">
        <v>66.7</v>
      </c>
      <c r="E28" s="130"/>
      <c r="F28" s="130">
        <v>45.8</v>
      </c>
      <c r="G28" s="130"/>
      <c r="H28" s="145">
        <f t="shared" si="1"/>
        <v>400.4</v>
      </c>
      <c r="I28" s="130">
        <v>37</v>
      </c>
      <c r="J28" s="130"/>
      <c r="K28" s="130"/>
      <c r="L28" s="130"/>
      <c r="M28" s="147"/>
      <c r="N28" s="147"/>
      <c r="O28" s="130"/>
      <c r="P28" s="130"/>
    </row>
    <row r="29" spans="1:16">
      <c r="A29" s="221" t="s">
        <v>168</v>
      </c>
      <c r="B29" s="130">
        <v>0</v>
      </c>
      <c r="C29" s="130">
        <v>0</v>
      </c>
      <c r="D29" s="130">
        <v>0</v>
      </c>
      <c r="E29" s="130">
        <v>0</v>
      </c>
      <c r="F29" s="130">
        <v>0</v>
      </c>
      <c r="G29" s="130"/>
      <c r="H29" s="145"/>
      <c r="I29" s="130"/>
      <c r="J29" s="130"/>
      <c r="K29" s="130"/>
      <c r="L29" s="130"/>
      <c r="M29" s="147"/>
      <c r="N29" s="147"/>
      <c r="O29" s="130"/>
      <c r="P29" s="130"/>
    </row>
    <row r="30" spans="1:16">
      <c r="A30" s="132" t="s">
        <v>169</v>
      </c>
      <c r="B30" s="130">
        <v>0</v>
      </c>
      <c r="C30" s="130">
        <v>0</v>
      </c>
      <c r="D30" s="130">
        <v>0</v>
      </c>
      <c r="E30" s="130">
        <v>0</v>
      </c>
      <c r="F30" s="130">
        <v>0</v>
      </c>
      <c r="G30" s="130"/>
      <c r="H30" s="145"/>
      <c r="I30" s="130"/>
      <c r="J30" s="130"/>
      <c r="K30" s="130"/>
      <c r="L30" s="130"/>
      <c r="M30" s="147"/>
      <c r="N30" s="147"/>
      <c r="O30" s="130"/>
      <c r="P30" s="130"/>
    </row>
    <row r="31" spans="1:16">
      <c r="A31" s="132" t="s">
        <v>170</v>
      </c>
      <c r="B31" s="130">
        <v>76.52</v>
      </c>
      <c r="C31" s="130">
        <v>0</v>
      </c>
      <c r="D31" s="130">
        <v>0</v>
      </c>
      <c r="E31" s="130">
        <v>0</v>
      </c>
      <c r="F31" s="130">
        <v>69.650000000000006</v>
      </c>
      <c r="G31" s="130"/>
      <c r="H31" s="145">
        <f>SUM(B31:G31)</f>
        <v>146.17000000000002</v>
      </c>
      <c r="I31" s="130">
        <v>5</v>
      </c>
      <c r="J31" s="130"/>
      <c r="K31" s="130">
        <v>259</v>
      </c>
      <c r="L31" s="130">
        <v>411.71</v>
      </c>
      <c r="M31" s="147">
        <v>411.71</v>
      </c>
      <c r="N31" s="147">
        <v>14</v>
      </c>
      <c r="O31" s="130"/>
      <c r="P31" s="130"/>
    </row>
    <row r="32" spans="1:16">
      <c r="A32" s="132" t="s">
        <v>171</v>
      </c>
      <c r="B32" s="130">
        <v>360.12</v>
      </c>
      <c r="C32" s="130"/>
      <c r="D32" s="130"/>
      <c r="E32" s="130"/>
      <c r="F32" s="130">
        <v>89.76</v>
      </c>
      <c r="G32" s="130"/>
      <c r="H32" s="145">
        <f>SUM(B32:G32)</f>
        <v>449.88</v>
      </c>
      <c r="I32" s="130">
        <v>11</v>
      </c>
      <c r="J32" s="130"/>
      <c r="K32" s="130">
        <v>260</v>
      </c>
      <c r="L32" s="130">
        <v>654.4</v>
      </c>
      <c r="M32" s="147">
        <v>580.92999999999995</v>
      </c>
      <c r="N32" s="147">
        <v>13</v>
      </c>
      <c r="O32" s="130"/>
      <c r="P32" s="130"/>
    </row>
    <row r="33" spans="1:16">
      <c r="A33" s="132" t="s">
        <v>172</v>
      </c>
      <c r="B33" s="130">
        <v>244.57</v>
      </c>
      <c r="C33" s="130">
        <v>0</v>
      </c>
      <c r="D33" s="130">
        <v>0</v>
      </c>
      <c r="E33" s="130">
        <v>0</v>
      </c>
      <c r="F33" s="130">
        <v>152.02000000000001</v>
      </c>
      <c r="G33" s="130"/>
      <c r="H33" s="145">
        <f>SUM(B33:G33)</f>
        <v>396.59000000000003</v>
      </c>
      <c r="I33" s="130">
        <v>11</v>
      </c>
      <c r="J33" s="130"/>
      <c r="K33" s="130"/>
      <c r="L33" s="130"/>
      <c r="M33" s="147"/>
      <c r="N33" s="147"/>
      <c r="O33" s="130"/>
      <c r="P33" s="130"/>
    </row>
    <row r="34" spans="1:16">
      <c r="A34" s="132" t="s">
        <v>173</v>
      </c>
      <c r="B34" s="130">
        <v>152.62</v>
      </c>
      <c r="C34" s="130">
        <v>0</v>
      </c>
      <c r="D34" s="130">
        <v>0</v>
      </c>
      <c r="E34" s="130">
        <v>0</v>
      </c>
      <c r="F34" s="130">
        <v>152.62</v>
      </c>
      <c r="G34" s="130">
        <v>0</v>
      </c>
      <c r="H34" s="145">
        <f>SUM(B34:G34)</f>
        <v>305.24</v>
      </c>
      <c r="I34" s="130">
        <v>4</v>
      </c>
      <c r="J34" s="130"/>
      <c r="K34" s="130">
        <v>261</v>
      </c>
      <c r="L34" s="130">
        <v>305.24</v>
      </c>
      <c r="M34" s="147">
        <v>305.24</v>
      </c>
      <c r="N34" s="147">
        <v>4</v>
      </c>
      <c r="O34" s="130"/>
      <c r="P34" s="130"/>
    </row>
    <row r="35" spans="1:16">
      <c r="A35" s="132"/>
      <c r="B35" s="130"/>
      <c r="C35" s="130"/>
      <c r="D35" s="130"/>
      <c r="E35" s="130"/>
      <c r="F35" s="130"/>
      <c r="G35" s="130"/>
      <c r="H35" s="145"/>
      <c r="I35" s="130"/>
      <c r="J35" s="130"/>
      <c r="K35" s="130"/>
      <c r="L35" s="130"/>
      <c r="M35" s="147"/>
      <c r="N35" s="147"/>
      <c r="O35" s="130"/>
      <c r="P35" s="130"/>
    </row>
    <row r="36" spans="1:16">
      <c r="A36" s="132"/>
      <c r="B36" s="215">
        <f t="shared" ref="B36:I36" si="2">SUM(B4:B35)</f>
        <v>3243.3699999999994</v>
      </c>
      <c r="C36" s="215">
        <f t="shared" si="2"/>
        <v>1589.99</v>
      </c>
      <c r="D36" s="215">
        <f t="shared" si="2"/>
        <v>1246.95</v>
      </c>
      <c r="E36" s="215">
        <f t="shared" si="2"/>
        <v>666.99</v>
      </c>
      <c r="F36" s="215">
        <f>SUM(F20:F35)</f>
        <v>716.9</v>
      </c>
      <c r="G36" s="215"/>
      <c r="H36" s="215">
        <f t="shared" si="2"/>
        <v>7412.18</v>
      </c>
      <c r="I36" s="215">
        <f t="shared" si="2"/>
        <v>223</v>
      </c>
      <c r="J36" s="215"/>
      <c r="K36" s="215"/>
      <c r="L36" s="215">
        <f>SUM(L4:L35)</f>
        <v>7749.5399999999991</v>
      </c>
      <c r="M36" s="215">
        <f>SUM(M4:M35)</f>
        <v>7412.1799999999994</v>
      </c>
      <c r="N36" s="215">
        <f>SUM(N4:N35)</f>
        <v>223</v>
      </c>
      <c r="O36" s="216"/>
      <c r="P36" s="216"/>
    </row>
    <row r="37" spans="1:16">
      <c r="A37" s="392" t="s">
        <v>260</v>
      </c>
      <c r="B37" s="391">
        <f>B36/26</f>
        <v>124.74499999999998</v>
      </c>
      <c r="C37" s="391">
        <f t="shared" ref="C37:F37" si="3">C36/26</f>
        <v>61.153461538461542</v>
      </c>
      <c r="D37" s="391">
        <f t="shared" si="3"/>
        <v>47.95961538461539</v>
      </c>
      <c r="E37" s="391">
        <f t="shared" si="3"/>
        <v>25.653461538461539</v>
      </c>
      <c r="F37" s="391">
        <f t="shared" si="3"/>
        <v>27.573076923076922</v>
      </c>
      <c r="G37" s="130"/>
      <c r="H37" s="144"/>
      <c r="I37" s="130"/>
      <c r="J37" s="130"/>
      <c r="K37" s="130"/>
      <c r="L37" s="130"/>
      <c r="M37" s="147"/>
      <c r="N37" s="147"/>
      <c r="O37" s="130"/>
      <c r="P37" s="13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22"/>
  <sheetViews>
    <sheetView tabSelected="1" topLeftCell="A198" workbookViewId="0">
      <selection activeCell="M191" sqref="M191"/>
    </sheetView>
  </sheetViews>
  <sheetFormatPr defaultRowHeight="14.25"/>
  <cols>
    <col min="5" max="5" width="9.875" customWidth="1"/>
  </cols>
  <sheetData>
    <row r="1" spans="1:10">
      <c r="A1" s="428"/>
    </row>
    <row r="2" spans="1:10">
      <c r="B2" s="79" t="s">
        <v>0</v>
      </c>
      <c r="C2" s="281" t="s">
        <v>175</v>
      </c>
      <c r="D2" s="79" t="s">
        <v>12</v>
      </c>
      <c r="E2" s="79" t="s">
        <v>13</v>
      </c>
      <c r="F2" s="79" t="s">
        <v>14</v>
      </c>
      <c r="G2" s="79" t="s">
        <v>15</v>
      </c>
      <c r="H2" s="81" t="s">
        <v>79</v>
      </c>
      <c r="J2" s="1"/>
    </row>
    <row r="3" spans="1:10" ht="15">
      <c r="B3" s="384" t="s">
        <v>287</v>
      </c>
      <c r="C3" s="84">
        <v>261</v>
      </c>
      <c r="D3" s="85" t="s">
        <v>262</v>
      </c>
      <c r="E3" s="393" t="s">
        <v>283</v>
      </c>
      <c r="F3" s="85">
        <v>1</v>
      </c>
      <c r="G3" s="84">
        <v>1</v>
      </c>
      <c r="H3" s="86">
        <v>76.31</v>
      </c>
      <c r="J3" s="1"/>
    </row>
    <row r="4" spans="1:10" ht="15">
      <c r="B4" s="87" t="s">
        <v>284</v>
      </c>
      <c r="C4" s="84">
        <v>261</v>
      </c>
      <c r="D4" s="85" t="s">
        <v>262</v>
      </c>
      <c r="E4" s="393" t="s">
        <v>283</v>
      </c>
      <c r="F4" s="85">
        <v>1</v>
      </c>
      <c r="G4" s="84">
        <v>1</v>
      </c>
      <c r="H4" s="86">
        <v>76.31</v>
      </c>
      <c r="J4" s="1"/>
    </row>
    <row r="5" spans="1:10" ht="15">
      <c r="B5" s="90"/>
      <c r="C5" s="84">
        <v>261</v>
      </c>
      <c r="D5" s="85" t="s">
        <v>262</v>
      </c>
      <c r="E5" s="393" t="s">
        <v>285</v>
      </c>
      <c r="F5" s="85">
        <v>1</v>
      </c>
      <c r="G5" s="84">
        <v>1</v>
      </c>
      <c r="H5" s="86">
        <v>76.31</v>
      </c>
      <c r="J5" s="1"/>
    </row>
    <row r="6" spans="1:10" ht="15">
      <c r="B6" s="90"/>
      <c r="C6" s="84">
        <v>261</v>
      </c>
      <c r="D6" s="85" t="s">
        <v>262</v>
      </c>
      <c r="E6" s="393" t="s">
        <v>286</v>
      </c>
      <c r="F6" s="85">
        <v>1</v>
      </c>
      <c r="G6" s="84">
        <v>1</v>
      </c>
      <c r="H6" s="86">
        <v>76.31</v>
      </c>
      <c r="J6" s="1"/>
    </row>
    <row r="7" spans="1:10" ht="15">
      <c r="B7" s="90"/>
      <c r="C7" s="85"/>
      <c r="D7" s="85"/>
      <c r="E7" s="85"/>
      <c r="F7" s="85"/>
      <c r="G7" s="85"/>
      <c r="H7" s="88"/>
      <c r="J7" s="1"/>
    </row>
    <row r="8" spans="1:10" ht="15">
      <c r="B8" s="90"/>
      <c r="C8" s="85"/>
      <c r="D8" s="85"/>
      <c r="E8" s="85"/>
      <c r="F8" s="85"/>
      <c r="G8" s="85"/>
      <c r="H8" s="88"/>
      <c r="J8" s="1"/>
    </row>
    <row r="9" spans="1:10" ht="15">
      <c r="B9" s="90"/>
      <c r="C9" s="335" t="s">
        <v>178</v>
      </c>
      <c r="D9" s="335"/>
      <c r="E9" s="335"/>
      <c r="F9" s="335"/>
      <c r="G9" s="335">
        <f>SUM(G3:G8)</f>
        <v>4</v>
      </c>
      <c r="H9" s="336">
        <f>SUM(H3:H8)</f>
        <v>305.24</v>
      </c>
      <c r="J9" s="1"/>
    </row>
    <row r="10" spans="1:10" ht="15">
      <c r="B10" s="90"/>
      <c r="C10" s="92">
        <v>261</v>
      </c>
      <c r="D10" s="85" t="s">
        <v>263</v>
      </c>
      <c r="E10" s="393" t="s">
        <v>283</v>
      </c>
      <c r="F10" s="85">
        <v>1</v>
      </c>
      <c r="G10" s="84">
        <v>1</v>
      </c>
      <c r="H10" s="86">
        <v>76.31</v>
      </c>
      <c r="J10" s="1"/>
    </row>
    <row r="11" spans="1:10" ht="15">
      <c r="B11" s="90"/>
      <c r="C11" s="92">
        <v>261</v>
      </c>
      <c r="D11" s="85" t="s">
        <v>263</v>
      </c>
      <c r="E11" s="393" t="s">
        <v>283</v>
      </c>
      <c r="F11" s="85">
        <v>1</v>
      </c>
      <c r="G11" s="84">
        <v>1</v>
      </c>
      <c r="H11" s="86">
        <v>76.31</v>
      </c>
      <c r="J11" s="1"/>
    </row>
    <row r="12" spans="1:10" ht="15">
      <c r="B12" s="90"/>
      <c r="C12" s="92">
        <v>261</v>
      </c>
      <c r="D12" s="85" t="s">
        <v>263</v>
      </c>
      <c r="E12" s="393" t="s">
        <v>285</v>
      </c>
      <c r="F12" s="85">
        <v>1</v>
      </c>
      <c r="G12" s="84">
        <v>1</v>
      </c>
      <c r="H12" s="86">
        <v>76.31</v>
      </c>
      <c r="J12" s="1"/>
    </row>
    <row r="13" spans="1:10" ht="15">
      <c r="B13" s="90"/>
      <c r="C13" s="92">
        <v>261</v>
      </c>
      <c r="D13" s="85" t="s">
        <v>263</v>
      </c>
      <c r="E13" s="393" t="s">
        <v>286</v>
      </c>
      <c r="F13" s="85">
        <v>1</v>
      </c>
      <c r="G13" s="84">
        <v>1</v>
      </c>
      <c r="H13" s="86">
        <v>76.31</v>
      </c>
      <c r="J13" s="1"/>
    </row>
    <row r="14" spans="1:10" ht="15">
      <c r="B14" s="90"/>
      <c r="C14" s="93"/>
      <c r="D14" s="93"/>
      <c r="E14" s="93"/>
      <c r="F14" s="93"/>
      <c r="G14" s="93"/>
      <c r="H14" s="95"/>
      <c r="J14" s="1"/>
    </row>
    <row r="15" spans="1:10" ht="15">
      <c r="B15" s="90"/>
      <c r="C15" s="93"/>
      <c r="D15" s="93"/>
      <c r="E15" s="93"/>
      <c r="F15" s="93"/>
      <c r="G15" s="93"/>
      <c r="H15" s="95"/>
      <c r="J15" s="1"/>
    </row>
    <row r="16" spans="1:10" ht="15">
      <c r="B16" s="90"/>
      <c r="C16" s="335" t="s">
        <v>178</v>
      </c>
      <c r="D16" s="335"/>
      <c r="E16" s="335"/>
      <c r="F16" s="335"/>
      <c r="G16" s="335">
        <f>SUM(G10:G15)</f>
        <v>4</v>
      </c>
      <c r="H16" s="395">
        <f>SUM(H10:H15)</f>
        <v>305.24</v>
      </c>
      <c r="I16" s="426">
        <f>H9+H16</f>
        <v>610.48</v>
      </c>
      <c r="J16" s="427">
        <f>G9+G16</f>
        <v>8</v>
      </c>
    </row>
    <row r="17" spans="2:19" ht="15">
      <c r="B17" s="7"/>
      <c r="C17" s="7"/>
      <c r="D17" s="7"/>
      <c r="E17" s="7"/>
      <c r="F17" s="7"/>
      <c r="G17" s="7"/>
      <c r="H17" s="170"/>
      <c r="I17" s="137"/>
      <c r="J17" s="1"/>
    </row>
    <row r="18" spans="2:19">
      <c r="B18" s="79" t="s">
        <v>0</v>
      </c>
      <c r="C18" s="281" t="s">
        <v>175</v>
      </c>
      <c r="D18" s="79" t="s">
        <v>12</v>
      </c>
      <c r="E18" s="79" t="s">
        <v>13</v>
      </c>
      <c r="F18" s="79" t="s">
        <v>14</v>
      </c>
      <c r="G18" s="79" t="s">
        <v>15</v>
      </c>
      <c r="H18" s="81" t="s">
        <v>79</v>
      </c>
      <c r="J18" s="1"/>
    </row>
    <row r="19" spans="2:19">
      <c r="B19" s="384" t="s">
        <v>296</v>
      </c>
      <c r="C19" s="84">
        <v>262</v>
      </c>
      <c r="D19" s="85" t="s">
        <v>262</v>
      </c>
      <c r="E19" s="436" t="s">
        <v>301</v>
      </c>
      <c r="F19" s="437">
        <v>1</v>
      </c>
      <c r="G19" s="437">
        <v>2</v>
      </c>
      <c r="H19" s="437">
        <v>137.84</v>
      </c>
      <c r="J19" s="1"/>
    </row>
    <row r="20" spans="2:19">
      <c r="B20" s="87" t="s">
        <v>308</v>
      </c>
      <c r="C20" s="84">
        <v>262</v>
      </c>
      <c r="D20" s="85" t="s">
        <v>262</v>
      </c>
      <c r="E20" s="436" t="s">
        <v>303</v>
      </c>
      <c r="F20" s="437">
        <v>3</v>
      </c>
      <c r="G20" s="437">
        <v>1</v>
      </c>
      <c r="H20" s="437">
        <v>30.22</v>
      </c>
      <c r="J20" s="1"/>
    </row>
    <row r="21" spans="2:19">
      <c r="B21" s="90"/>
      <c r="C21" s="84">
        <v>262</v>
      </c>
      <c r="D21" s="85" t="s">
        <v>262</v>
      </c>
      <c r="E21" s="436" t="s">
        <v>304</v>
      </c>
      <c r="F21" s="437">
        <v>4</v>
      </c>
      <c r="G21" s="437">
        <v>1</v>
      </c>
      <c r="H21" s="437">
        <v>18.53</v>
      </c>
      <c r="J21" s="1"/>
    </row>
    <row r="22" spans="2:19" ht="15">
      <c r="B22" s="90"/>
      <c r="C22" s="84">
        <v>262</v>
      </c>
      <c r="D22" s="85" t="s">
        <v>262</v>
      </c>
      <c r="E22" s="393"/>
      <c r="F22" s="85"/>
      <c r="G22" s="84"/>
      <c r="H22" s="86"/>
      <c r="J22" s="1"/>
      <c r="R22" s="273"/>
      <c r="S22" s="438"/>
    </row>
    <row r="23" spans="2:19" ht="15">
      <c r="B23" s="90"/>
      <c r="C23" s="85"/>
      <c r="D23" s="85"/>
      <c r="E23" s="85"/>
      <c r="F23" s="85"/>
      <c r="G23" s="85"/>
      <c r="H23" s="88"/>
      <c r="J23" s="1"/>
      <c r="R23" s="273"/>
      <c r="S23" s="438"/>
    </row>
    <row r="24" spans="2:19" ht="15">
      <c r="B24" s="90"/>
      <c r="C24" s="85"/>
      <c r="D24" s="85"/>
      <c r="E24" s="85"/>
      <c r="F24" s="85"/>
      <c r="G24" s="85"/>
      <c r="H24" s="88"/>
      <c r="J24" s="1"/>
      <c r="R24" s="273"/>
      <c r="S24" s="273"/>
    </row>
    <row r="25" spans="2:19" ht="15">
      <c r="B25" s="90"/>
      <c r="C25" s="335" t="s">
        <v>178</v>
      </c>
      <c r="D25" s="335"/>
      <c r="E25" s="335"/>
      <c r="F25" s="335"/>
      <c r="G25" s="335">
        <f>SUM(G19:G24)</f>
        <v>4</v>
      </c>
      <c r="H25" s="336">
        <f>SUM(H19:H24)</f>
        <v>186.59</v>
      </c>
      <c r="J25" s="1"/>
      <c r="R25" s="369"/>
      <c r="S25" s="273"/>
    </row>
    <row r="26" spans="2:19">
      <c r="B26" s="90"/>
      <c r="C26" s="92">
        <v>262</v>
      </c>
      <c r="D26" s="85" t="s">
        <v>263</v>
      </c>
      <c r="E26" s="273" t="s">
        <v>302</v>
      </c>
      <c r="F26" s="437">
        <v>2</v>
      </c>
      <c r="G26" s="437">
        <v>1</v>
      </c>
      <c r="H26" s="437">
        <v>130.97</v>
      </c>
      <c r="J26" s="1"/>
      <c r="R26" s="369"/>
      <c r="S26" s="273"/>
    </row>
    <row r="27" spans="2:19">
      <c r="B27" s="90"/>
      <c r="C27" s="92">
        <v>262</v>
      </c>
      <c r="D27" s="85" t="s">
        <v>263</v>
      </c>
      <c r="E27" s="436" t="s">
        <v>305</v>
      </c>
      <c r="F27" s="437">
        <v>5</v>
      </c>
      <c r="G27" s="437">
        <v>1</v>
      </c>
      <c r="H27" s="439">
        <v>15.53</v>
      </c>
      <c r="J27" s="1"/>
      <c r="R27" s="369"/>
      <c r="S27" s="273"/>
    </row>
    <row r="28" spans="2:19">
      <c r="B28" s="90"/>
      <c r="C28" s="92">
        <v>262</v>
      </c>
      <c r="D28" s="85" t="s">
        <v>263</v>
      </c>
      <c r="E28" s="436" t="s">
        <v>306</v>
      </c>
      <c r="F28" s="437">
        <v>6</v>
      </c>
      <c r="G28" s="437">
        <v>1</v>
      </c>
      <c r="H28" s="439">
        <v>11.59</v>
      </c>
      <c r="J28" s="1"/>
      <c r="R28" s="369"/>
      <c r="S28" s="273"/>
    </row>
    <row r="29" spans="2:19">
      <c r="B29" s="90"/>
      <c r="C29" s="92">
        <v>262</v>
      </c>
      <c r="D29" s="85" t="s">
        <v>263</v>
      </c>
      <c r="E29" s="436" t="s">
        <v>307</v>
      </c>
      <c r="F29" s="437">
        <v>7</v>
      </c>
      <c r="G29" s="437">
        <v>1</v>
      </c>
      <c r="H29" s="439">
        <v>39.17</v>
      </c>
      <c r="J29" s="1"/>
    </row>
    <row r="30" spans="2:19" ht="15">
      <c r="B30" s="90"/>
      <c r="C30" s="93"/>
      <c r="D30" s="93"/>
      <c r="E30" s="93"/>
      <c r="F30" s="93"/>
      <c r="G30" s="93"/>
      <c r="H30" s="95"/>
      <c r="J30" s="1"/>
    </row>
    <row r="31" spans="2:19" ht="15">
      <c r="B31" s="90"/>
      <c r="C31" s="93"/>
      <c r="D31" s="93"/>
      <c r="E31" s="93"/>
      <c r="F31" s="93"/>
      <c r="G31" s="93"/>
      <c r="H31" s="95"/>
      <c r="J31" s="1"/>
    </row>
    <row r="32" spans="2:19" ht="15">
      <c r="B32" s="90"/>
      <c r="C32" s="335" t="s">
        <v>178</v>
      </c>
      <c r="D32" s="335"/>
      <c r="E32" s="335"/>
      <c r="F32" s="335"/>
      <c r="G32" s="335">
        <f>SUM(G26:G31)</f>
        <v>4</v>
      </c>
      <c r="H32" s="395">
        <f>SUM(H26:H31)</f>
        <v>197.26</v>
      </c>
      <c r="I32" s="426">
        <f>H25+H32</f>
        <v>383.85</v>
      </c>
      <c r="J32" s="427">
        <f>G25+G32</f>
        <v>8</v>
      </c>
    </row>
    <row r="34" spans="2:10">
      <c r="B34" s="79" t="s">
        <v>0</v>
      </c>
      <c r="C34" s="281" t="s">
        <v>175</v>
      </c>
      <c r="D34" s="79" t="s">
        <v>12</v>
      </c>
      <c r="E34" s="79" t="s">
        <v>13</v>
      </c>
      <c r="F34" s="79" t="s">
        <v>14</v>
      </c>
      <c r="G34" s="79" t="s">
        <v>15</v>
      </c>
      <c r="H34" s="81" t="s">
        <v>79</v>
      </c>
      <c r="J34" s="1"/>
    </row>
    <row r="35" spans="2:10">
      <c r="B35" s="384" t="s">
        <v>309</v>
      </c>
      <c r="C35" s="84">
        <v>263</v>
      </c>
      <c r="D35" s="85" t="s">
        <v>262</v>
      </c>
      <c r="E35" s="435" t="s">
        <v>297</v>
      </c>
      <c r="F35" s="1">
        <v>1</v>
      </c>
      <c r="G35" s="1">
        <v>1</v>
      </c>
      <c r="H35" s="1">
        <v>48.39</v>
      </c>
      <c r="J35" s="1"/>
    </row>
    <row r="36" spans="2:10">
      <c r="B36" s="87" t="s">
        <v>310</v>
      </c>
      <c r="C36" s="84">
        <v>263</v>
      </c>
      <c r="D36" s="85" t="s">
        <v>262</v>
      </c>
      <c r="E36" s="435" t="s">
        <v>298</v>
      </c>
      <c r="F36" s="1">
        <v>3</v>
      </c>
      <c r="G36" s="1">
        <v>2</v>
      </c>
      <c r="H36" s="1">
        <v>6.66</v>
      </c>
      <c r="J36" s="1"/>
    </row>
    <row r="37" spans="2:10">
      <c r="B37" s="90"/>
      <c r="C37" s="84">
        <v>263</v>
      </c>
      <c r="D37" s="85" t="s">
        <v>262</v>
      </c>
      <c r="E37" s="435" t="s">
        <v>298</v>
      </c>
      <c r="F37" s="1">
        <v>4</v>
      </c>
      <c r="G37" s="1">
        <v>2</v>
      </c>
      <c r="H37" s="1">
        <v>4.12</v>
      </c>
      <c r="J37" s="1"/>
    </row>
    <row r="38" spans="2:10">
      <c r="B38" s="90"/>
      <c r="C38" s="84">
        <v>263</v>
      </c>
      <c r="D38" s="85" t="s">
        <v>262</v>
      </c>
      <c r="E38" s="435" t="s">
        <v>299</v>
      </c>
      <c r="F38" s="1">
        <v>5</v>
      </c>
      <c r="G38" s="1">
        <v>1</v>
      </c>
      <c r="H38" s="1">
        <v>31.4</v>
      </c>
      <c r="J38" s="1"/>
    </row>
    <row r="39" spans="2:10" ht="15">
      <c r="B39" s="90"/>
      <c r="C39" s="85"/>
      <c r="D39" s="85"/>
      <c r="E39" s="85"/>
      <c r="F39" s="85"/>
      <c r="G39" s="85"/>
      <c r="H39" s="88"/>
      <c r="J39" s="1"/>
    </row>
    <row r="40" spans="2:10" ht="15">
      <c r="B40" s="90"/>
      <c r="C40" s="85"/>
      <c r="D40" s="85"/>
      <c r="E40" s="85"/>
      <c r="F40" s="85"/>
      <c r="G40" s="85"/>
      <c r="H40" s="88"/>
      <c r="J40" s="1"/>
    </row>
    <row r="41" spans="2:10" ht="15">
      <c r="B41" s="90"/>
      <c r="C41" s="335" t="s">
        <v>178</v>
      </c>
      <c r="D41" s="335"/>
      <c r="E41" s="335"/>
      <c r="F41" s="335"/>
      <c r="G41" s="335">
        <f>SUM(G35:G40)</f>
        <v>6</v>
      </c>
      <c r="H41" s="336">
        <f>SUM(H35:H40)</f>
        <v>90.57</v>
      </c>
      <c r="J41" s="1"/>
    </row>
    <row r="42" spans="2:10">
      <c r="B42" s="90"/>
      <c r="C42" s="92">
        <v>263</v>
      </c>
      <c r="D42" s="85" t="s">
        <v>263</v>
      </c>
      <c r="E42" s="435" t="s">
        <v>298</v>
      </c>
      <c r="F42" s="1">
        <v>2</v>
      </c>
      <c r="G42" s="1">
        <v>10</v>
      </c>
      <c r="H42" s="1">
        <v>26.3</v>
      </c>
      <c r="J42" s="1"/>
    </row>
    <row r="43" spans="2:10">
      <c r="B43" s="90"/>
      <c r="C43" s="92">
        <v>263</v>
      </c>
      <c r="D43" s="85" t="s">
        <v>263</v>
      </c>
      <c r="E43" s="435" t="s">
        <v>300</v>
      </c>
      <c r="F43" s="1">
        <v>6</v>
      </c>
      <c r="G43" s="1">
        <v>1</v>
      </c>
      <c r="H43" s="1">
        <v>92.89</v>
      </c>
      <c r="J43" s="1"/>
    </row>
    <row r="44" spans="2:10">
      <c r="B44" s="90"/>
      <c r="C44" s="92">
        <v>263</v>
      </c>
      <c r="D44" s="85" t="s">
        <v>263</v>
      </c>
      <c r="E44" s="435" t="s">
        <v>300</v>
      </c>
      <c r="F44" s="1">
        <v>7</v>
      </c>
      <c r="G44" s="1">
        <v>1</v>
      </c>
      <c r="H44" s="1">
        <v>21.56</v>
      </c>
      <c r="J44" s="1"/>
    </row>
    <row r="45" spans="2:10">
      <c r="B45" s="90"/>
      <c r="C45" s="92">
        <v>263</v>
      </c>
      <c r="D45" s="85" t="s">
        <v>263</v>
      </c>
      <c r="E45" s="435" t="s">
        <v>300</v>
      </c>
      <c r="F45" s="1">
        <v>8</v>
      </c>
      <c r="G45" s="1">
        <v>1</v>
      </c>
      <c r="H45" s="1">
        <v>72.31</v>
      </c>
      <c r="J45" s="1"/>
    </row>
    <row r="46" spans="2:10" ht="15">
      <c r="B46" s="90"/>
      <c r="C46" s="93"/>
      <c r="D46" s="93"/>
      <c r="E46" s="93"/>
      <c r="F46" s="93"/>
      <c r="G46" s="93"/>
      <c r="H46" s="95"/>
      <c r="J46" s="1"/>
    </row>
    <row r="47" spans="2:10" ht="15">
      <c r="B47" s="90"/>
      <c r="C47" s="93"/>
      <c r="D47" s="93"/>
      <c r="E47" s="93"/>
      <c r="F47" s="93"/>
      <c r="G47" s="93"/>
      <c r="H47" s="95"/>
      <c r="J47" s="1"/>
    </row>
    <row r="48" spans="2:10" ht="15">
      <c r="B48" s="90"/>
      <c r="C48" s="335" t="s">
        <v>178</v>
      </c>
      <c r="D48" s="335"/>
      <c r="E48" s="335"/>
      <c r="F48" s="335"/>
      <c r="G48" s="335">
        <f>SUM(G42:G47)</f>
        <v>13</v>
      </c>
      <c r="H48" s="395">
        <f>SUM(H42:H47)</f>
        <v>213.06</v>
      </c>
      <c r="I48" s="426">
        <f>H41+H48</f>
        <v>303.63</v>
      </c>
      <c r="J48" s="427">
        <f>G41+G48</f>
        <v>19</v>
      </c>
    </row>
    <row r="51" spans="2:15" ht="15">
      <c r="B51" s="442" t="s">
        <v>0</v>
      </c>
      <c r="C51" s="443" t="s">
        <v>175</v>
      </c>
      <c r="D51" s="444" t="s">
        <v>12</v>
      </c>
      <c r="E51" s="445" t="s">
        <v>13</v>
      </c>
      <c r="F51" s="445" t="s">
        <v>14</v>
      </c>
      <c r="G51" s="445" t="s">
        <v>15</v>
      </c>
      <c r="H51" s="446" t="s">
        <v>79</v>
      </c>
      <c r="J51" s="1"/>
    </row>
    <row r="52" spans="2:15" ht="15">
      <c r="B52" s="342" t="s">
        <v>93</v>
      </c>
      <c r="C52" s="347">
        <v>264</v>
      </c>
      <c r="D52" s="447" t="s">
        <v>262</v>
      </c>
      <c r="E52" s="448" t="s">
        <v>319</v>
      </c>
      <c r="F52" s="388">
        <v>3</v>
      </c>
      <c r="G52" s="388">
        <v>1</v>
      </c>
      <c r="H52" s="449">
        <v>89.18</v>
      </c>
      <c r="J52" s="1"/>
    </row>
    <row r="53" spans="2:15" ht="15">
      <c r="B53" s="343" t="s">
        <v>311</v>
      </c>
      <c r="C53" s="348"/>
      <c r="D53" s="447"/>
      <c r="E53" s="348"/>
      <c r="F53" s="348"/>
      <c r="G53" s="348"/>
      <c r="H53" s="349"/>
      <c r="J53" s="1"/>
    </row>
    <row r="54" spans="2:15" ht="15">
      <c r="B54" s="90"/>
      <c r="C54" s="348"/>
      <c r="D54" s="447"/>
      <c r="E54" s="348"/>
      <c r="F54" s="348"/>
      <c r="G54" s="348"/>
      <c r="H54" s="349"/>
      <c r="J54" s="1"/>
    </row>
    <row r="55" spans="2:15" ht="15">
      <c r="B55" s="90"/>
      <c r="C55" s="348"/>
      <c r="D55" s="447"/>
      <c r="E55" s="348"/>
      <c r="F55" s="348"/>
      <c r="G55" s="348"/>
      <c r="H55" s="349"/>
      <c r="J55" s="1"/>
    </row>
    <row r="56" spans="2:15" ht="15">
      <c r="B56" s="90"/>
      <c r="C56" s="350" t="s">
        <v>178</v>
      </c>
      <c r="D56" s="350"/>
      <c r="E56" s="350"/>
      <c r="F56" s="350"/>
      <c r="G56" s="350">
        <f>SUM(G52:G55)</f>
        <v>1</v>
      </c>
      <c r="H56" s="340">
        <f>SUM(H52:H55)</f>
        <v>89.18</v>
      </c>
      <c r="J56" s="1"/>
    </row>
    <row r="57" spans="2:15" ht="15">
      <c r="B57" s="90"/>
      <c r="C57" s="396">
        <v>264</v>
      </c>
      <c r="D57" s="450" t="s">
        <v>263</v>
      </c>
      <c r="E57" s="448" t="s">
        <v>317</v>
      </c>
      <c r="F57" s="388">
        <v>1</v>
      </c>
      <c r="G57" s="388">
        <v>1</v>
      </c>
      <c r="H57" s="388">
        <v>63.58</v>
      </c>
      <c r="J57" s="1"/>
      <c r="L57" s="435"/>
      <c r="M57" s="1"/>
      <c r="N57" s="1"/>
      <c r="O57" s="439"/>
    </row>
    <row r="58" spans="2:15" ht="15">
      <c r="B58" s="90"/>
      <c r="C58" s="351"/>
      <c r="D58" s="450"/>
      <c r="E58" s="448" t="s">
        <v>322</v>
      </c>
      <c r="F58" s="388">
        <v>7</v>
      </c>
      <c r="G58" s="388">
        <v>1</v>
      </c>
      <c r="H58" s="449">
        <v>67.06</v>
      </c>
      <c r="J58" s="1"/>
    </row>
    <row r="59" spans="2:15" ht="15">
      <c r="B59" s="90"/>
      <c r="C59" s="351"/>
      <c r="D59" s="450"/>
      <c r="E59" s="351"/>
      <c r="F59" s="351"/>
      <c r="G59" s="351"/>
      <c r="H59" s="352"/>
      <c r="J59" s="1"/>
    </row>
    <row r="60" spans="2:15" ht="15">
      <c r="B60" s="90"/>
      <c r="C60" s="351"/>
      <c r="D60" s="450"/>
      <c r="E60" s="351"/>
      <c r="F60" s="351"/>
      <c r="G60" s="351"/>
      <c r="H60" s="352"/>
      <c r="J60" s="1"/>
    </row>
    <row r="61" spans="2:15" ht="15">
      <c r="B61" s="90"/>
      <c r="C61" s="350" t="s">
        <v>178</v>
      </c>
      <c r="D61" s="350"/>
      <c r="E61" s="350"/>
      <c r="F61" s="350"/>
      <c r="G61" s="350">
        <f>SUM(G57:G60)</f>
        <v>2</v>
      </c>
      <c r="H61" s="353">
        <f>SUM(H57:H60)</f>
        <v>130.63999999999999</v>
      </c>
      <c r="J61" s="1"/>
    </row>
    <row r="62" spans="2:15" ht="15">
      <c r="B62" s="90"/>
      <c r="C62" s="354">
        <v>264</v>
      </c>
      <c r="D62" s="451" t="s">
        <v>312</v>
      </c>
      <c r="E62" s="448" t="s">
        <v>321</v>
      </c>
      <c r="F62" s="388">
        <v>5</v>
      </c>
      <c r="G62" s="388">
        <v>1</v>
      </c>
      <c r="H62" s="449">
        <v>31.07</v>
      </c>
      <c r="J62" s="1"/>
    </row>
    <row r="63" spans="2:15" ht="15">
      <c r="B63" s="90"/>
      <c r="C63" s="355"/>
      <c r="D63" s="451"/>
      <c r="E63" s="355"/>
      <c r="F63" s="355"/>
      <c r="G63" s="355"/>
      <c r="H63" s="356"/>
      <c r="J63" s="1"/>
    </row>
    <row r="64" spans="2:15" ht="15">
      <c r="B64" s="90"/>
      <c r="C64" s="350" t="s">
        <v>178</v>
      </c>
      <c r="D64" s="350"/>
      <c r="E64" s="452"/>
      <c r="F64" s="452"/>
      <c r="G64" s="452">
        <f>SUM(G62:G63)</f>
        <v>1</v>
      </c>
      <c r="H64" s="453">
        <f>SUM(H62:H63)</f>
        <v>31.07</v>
      </c>
      <c r="J64" s="1"/>
    </row>
    <row r="65" spans="2:10" ht="15">
      <c r="B65" s="90"/>
      <c r="C65" s="355"/>
      <c r="D65" s="451" t="s">
        <v>313</v>
      </c>
      <c r="E65" s="448" t="s">
        <v>318</v>
      </c>
      <c r="F65" s="388">
        <v>2</v>
      </c>
      <c r="G65" s="388">
        <v>1</v>
      </c>
      <c r="H65" s="449">
        <v>54.22</v>
      </c>
      <c r="J65" s="1"/>
    </row>
    <row r="66" spans="2:10" ht="15">
      <c r="B66" s="102"/>
      <c r="C66" s="355"/>
      <c r="D66" s="451"/>
      <c r="E66" s="355"/>
      <c r="F66" s="355"/>
      <c r="G66" s="355"/>
      <c r="H66" s="356"/>
    </row>
    <row r="67" spans="2:10" ht="15">
      <c r="B67" s="76"/>
      <c r="C67" s="350" t="s">
        <v>178</v>
      </c>
      <c r="D67" s="350"/>
      <c r="E67" s="350"/>
      <c r="F67" s="350"/>
      <c r="G67" s="350">
        <f>SUM(G65:G66)</f>
        <v>1</v>
      </c>
      <c r="H67" s="340">
        <f>SUM(H65:H66)</f>
        <v>54.22</v>
      </c>
    </row>
    <row r="68" spans="2:10" ht="15">
      <c r="B68" s="76"/>
      <c r="C68" s="354">
        <v>264</v>
      </c>
      <c r="D68" s="451" t="s">
        <v>314</v>
      </c>
      <c r="E68" s="448" t="s">
        <v>323</v>
      </c>
      <c r="F68" s="388">
        <v>9</v>
      </c>
      <c r="G68" s="388">
        <v>1</v>
      </c>
      <c r="H68" s="449">
        <v>56.24</v>
      </c>
    </row>
    <row r="69" spans="2:10" ht="15">
      <c r="B69" s="76"/>
      <c r="C69" s="355"/>
      <c r="D69" s="451"/>
      <c r="E69" s="355"/>
      <c r="F69" s="355"/>
      <c r="G69" s="355"/>
      <c r="H69" s="356"/>
    </row>
    <row r="70" spans="2:10" ht="15">
      <c r="B70" s="76"/>
      <c r="C70" s="350" t="s">
        <v>178</v>
      </c>
      <c r="D70" s="350"/>
      <c r="E70" s="452"/>
      <c r="F70" s="452"/>
      <c r="G70" s="452">
        <f>SUM(G68:G69)</f>
        <v>1</v>
      </c>
      <c r="H70" s="453">
        <f>SUM(H68:H69)</f>
        <v>56.24</v>
      </c>
      <c r="I70" s="76"/>
    </row>
    <row r="71" spans="2:10" ht="15">
      <c r="B71" s="76"/>
      <c r="C71" s="451">
        <v>264</v>
      </c>
      <c r="D71" s="451" t="s">
        <v>315</v>
      </c>
      <c r="E71" s="448" t="s">
        <v>323</v>
      </c>
      <c r="F71" s="388">
        <v>8</v>
      </c>
      <c r="G71" s="388">
        <v>1</v>
      </c>
      <c r="H71" s="449">
        <v>31.11</v>
      </c>
      <c r="I71" s="76"/>
    </row>
    <row r="72" spans="2:10" ht="15">
      <c r="B72" s="76"/>
      <c r="C72" s="451"/>
      <c r="D72" s="451"/>
      <c r="E72" s="355"/>
      <c r="F72" s="355"/>
      <c r="G72" s="355"/>
      <c r="H72" s="356"/>
      <c r="I72" s="76"/>
    </row>
    <row r="73" spans="2:10" ht="15">
      <c r="B73" s="76"/>
      <c r="C73" s="350" t="s">
        <v>178</v>
      </c>
      <c r="D73" s="350"/>
      <c r="E73" s="452"/>
      <c r="F73" s="452"/>
      <c r="G73" s="452">
        <f>SUM(G71:G72)</f>
        <v>1</v>
      </c>
      <c r="H73" s="453">
        <f>SUM(H71:H72)</f>
        <v>31.11</v>
      </c>
      <c r="I73" s="76"/>
    </row>
    <row r="74" spans="2:10" ht="15">
      <c r="B74" s="76"/>
      <c r="C74" s="451">
        <v>264</v>
      </c>
      <c r="D74" s="451" t="s">
        <v>316</v>
      </c>
      <c r="E74" s="448" t="s">
        <v>320</v>
      </c>
      <c r="F74" s="388">
        <v>4</v>
      </c>
      <c r="G74" s="388">
        <v>1</v>
      </c>
      <c r="H74" s="449">
        <v>34.78</v>
      </c>
      <c r="I74" s="76"/>
    </row>
    <row r="75" spans="2:10" ht="15">
      <c r="B75" s="76"/>
      <c r="C75" s="355"/>
      <c r="D75" s="451"/>
      <c r="E75" s="355"/>
      <c r="F75" s="355"/>
      <c r="G75" s="355"/>
      <c r="H75" s="356"/>
      <c r="I75" s="76"/>
    </row>
    <row r="76" spans="2:10" ht="15">
      <c r="B76" s="76"/>
      <c r="C76" s="350" t="s">
        <v>178</v>
      </c>
      <c r="D76" s="350"/>
      <c r="E76" s="350"/>
      <c r="F76" s="350"/>
      <c r="G76" s="350">
        <f>SUM(G74:G75)</f>
        <v>1</v>
      </c>
      <c r="H76" s="340">
        <f>SUM(H74:H75)</f>
        <v>34.78</v>
      </c>
      <c r="I76" s="440">
        <f>H56+H61+H64+H67+H70+H73+H76</f>
        <v>427.24</v>
      </c>
      <c r="J76" s="441">
        <f>G56+G61+G64+G67+G70+G73+G76</f>
        <v>8</v>
      </c>
    </row>
    <row r="77" spans="2:10">
      <c r="B77" s="76"/>
      <c r="I77" s="454" t="s">
        <v>326</v>
      </c>
    </row>
    <row r="79" spans="2:10" ht="15">
      <c r="B79" s="442" t="s">
        <v>0</v>
      </c>
      <c r="C79" s="443" t="s">
        <v>175</v>
      </c>
      <c r="D79" s="444" t="s">
        <v>12</v>
      </c>
      <c r="E79" s="445" t="s">
        <v>13</v>
      </c>
      <c r="F79" s="445" t="s">
        <v>14</v>
      </c>
      <c r="G79" s="445" t="s">
        <v>15</v>
      </c>
      <c r="H79" s="446" t="s">
        <v>79</v>
      </c>
      <c r="J79" s="1"/>
    </row>
    <row r="80" spans="2:10" ht="15">
      <c r="B80" s="342" t="s">
        <v>325</v>
      </c>
      <c r="C80" s="347"/>
      <c r="D80" s="447" t="s">
        <v>262</v>
      </c>
      <c r="E80" s="448" t="s">
        <v>264</v>
      </c>
      <c r="F80" s="388"/>
      <c r="G80" s="388"/>
      <c r="H80" s="449"/>
      <c r="J80" s="1"/>
    </row>
    <row r="81" spans="2:10" ht="15">
      <c r="B81" s="343" t="s">
        <v>274</v>
      </c>
      <c r="C81" s="348"/>
      <c r="D81" s="447"/>
      <c r="E81" s="348"/>
      <c r="F81" s="348"/>
      <c r="G81" s="348"/>
      <c r="H81" s="349"/>
      <c r="J81" s="1"/>
    </row>
    <row r="82" spans="2:10" ht="15">
      <c r="B82" s="90"/>
      <c r="C82" s="348"/>
      <c r="D82" s="447"/>
      <c r="E82" s="348"/>
      <c r="F82" s="348"/>
      <c r="G82" s="348"/>
      <c r="H82" s="349"/>
      <c r="J82" s="1"/>
    </row>
    <row r="83" spans="2:10" ht="15">
      <c r="B83" s="90"/>
      <c r="C83" s="348"/>
      <c r="D83" s="447"/>
      <c r="E83" s="348"/>
      <c r="F83" s="348"/>
      <c r="G83" s="348"/>
      <c r="H83" s="349"/>
      <c r="J83" s="1"/>
    </row>
    <row r="84" spans="2:10" ht="15">
      <c r="B84" s="90"/>
      <c r="C84" s="350" t="s">
        <v>178</v>
      </c>
      <c r="D84" s="350"/>
      <c r="E84" s="350"/>
      <c r="F84" s="350"/>
      <c r="G84" s="350"/>
      <c r="H84" s="340"/>
      <c r="J84" s="1"/>
    </row>
    <row r="85" spans="2:10" ht="15">
      <c r="B85" s="90"/>
      <c r="C85" s="396"/>
      <c r="D85" s="450" t="s">
        <v>263</v>
      </c>
      <c r="E85" s="448" t="s">
        <v>264</v>
      </c>
      <c r="F85" s="388"/>
      <c r="G85" s="388"/>
      <c r="H85" s="388"/>
      <c r="J85" s="1"/>
    </row>
    <row r="86" spans="2:10" ht="15">
      <c r="B86" s="90"/>
      <c r="C86" s="351"/>
      <c r="D86" s="450"/>
      <c r="E86" s="448"/>
      <c r="F86" s="388"/>
      <c r="G86" s="388"/>
      <c r="H86" s="449"/>
      <c r="J86" s="1"/>
    </row>
    <row r="87" spans="2:10" ht="15">
      <c r="B87" s="90"/>
      <c r="C87" s="351"/>
      <c r="D87" s="450"/>
      <c r="E87" s="351"/>
      <c r="F87" s="351"/>
      <c r="G87" s="351"/>
      <c r="H87" s="352"/>
      <c r="J87" s="1"/>
    </row>
    <row r="88" spans="2:10" ht="15">
      <c r="B88" s="90"/>
      <c r="C88" s="351"/>
      <c r="D88" s="450"/>
      <c r="E88" s="351"/>
      <c r="F88" s="351"/>
      <c r="G88" s="351"/>
      <c r="H88" s="352"/>
      <c r="J88" s="1"/>
    </row>
    <row r="89" spans="2:10" ht="15">
      <c r="B89" s="90"/>
      <c r="C89" s="350" t="s">
        <v>178</v>
      </c>
      <c r="D89" s="350"/>
      <c r="E89" s="350"/>
      <c r="F89" s="350"/>
      <c r="G89" s="350"/>
      <c r="H89" s="353"/>
      <c r="J89" s="1"/>
    </row>
    <row r="90" spans="2:10" ht="15">
      <c r="B90" s="90"/>
      <c r="C90" s="354"/>
      <c r="D90" s="451" t="s">
        <v>312</v>
      </c>
      <c r="E90" s="448" t="s">
        <v>264</v>
      </c>
      <c r="F90" s="388"/>
      <c r="G90" s="388"/>
      <c r="H90" s="449"/>
      <c r="J90" s="1"/>
    </row>
    <row r="91" spans="2:10" ht="15">
      <c r="B91" s="90"/>
      <c r="C91" s="355"/>
      <c r="D91" s="451"/>
      <c r="E91" s="355"/>
      <c r="F91" s="355"/>
      <c r="G91" s="355"/>
      <c r="H91" s="356"/>
      <c r="J91" s="1"/>
    </row>
    <row r="92" spans="2:10" ht="15">
      <c r="B92" s="90"/>
      <c r="C92" s="350" t="s">
        <v>178</v>
      </c>
      <c r="D92" s="350"/>
      <c r="E92" s="452"/>
      <c r="F92" s="452"/>
      <c r="G92" s="452"/>
      <c r="H92" s="453"/>
      <c r="J92" s="1"/>
    </row>
    <row r="93" spans="2:10" ht="15">
      <c r="B93" s="90"/>
      <c r="C93" s="355"/>
      <c r="D93" s="451" t="s">
        <v>313</v>
      </c>
      <c r="E93" s="448" t="s">
        <v>264</v>
      </c>
      <c r="F93" s="388"/>
      <c r="G93" s="388"/>
      <c r="H93" s="449"/>
      <c r="J93" s="1"/>
    </row>
    <row r="94" spans="2:10" ht="15">
      <c r="B94" s="102"/>
      <c r="C94" s="355"/>
      <c r="D94" s="451"/>
      <c r="E94" s="355"/>
      <c r="F94" s="355"/>
      <c r="G94" s="355"/>
      <c r="H94" s="356"/>
    </row>
    <row r="95" spans="2:10" ht="15">
      <c r="B95" s="76"/>
      <c r="C95" s="350" t="s">
        <v>178</v>
      </c>
      <c r="D95" s="350"/>
      <c r="E95" s="350"/>
      <c r="F95" s="350"/>
      <c r="G95" s="350"/>
      <c r="H95" s="340"/>
    </row>
    <row r="96" spans="2:10" ht="15">
      <c r="B96" s="76"/>
      <c r="C96" s="354"/>
      <c r="D96" s="451" t="s">
        <v>314</v>
      </c>
      <c r="E96" s="448" t="s">
        <v>264</v>
      </c>
      <c r="F96" s="388"/>
      <c r="G96" s="388"/>
      <c r="H96" s="449"/>
    </row>
    <row r="97" spans="2:10" ht="15">
      <c r="B97" s="76"/>
      <c r="C97" s="355"/>
      <c r="D97" s="451"/>
      <c r="E97" s="355"/>
      <c r="F97" s="355"/>
      <c r="G97" s="355"/>
      <c r="H97" s="356"/>
    </row>
    <row r="98" spans="2:10" ht="15">
      <c r="B98" s="76"/>
      <c r="C98" s="350" t="s">
        <v>178</v>
      </c>
      <c r="D98" s="350"/>
      <c r="E98" s="452"/>
      <c r="F98" s="452"/>
      <c r="G98" s="452"/>
      <c r="H98" s="453"/>
      <c r="I98" s="76"/>
    </row>
    <row r="99" spans="2:10" ht="15">
      <c r="B99" s="76"/>
      <c r="C99" s="451"/>
      <c r="D99" s="451" t="s">
        <v>315</v>
      </c>
      <c r="E99" s="448" t="s">
        <v>264</v>
      </c>
      <c r="F99" s="388"/>
      <c r="G99" s="388"/>
      <c r="H99" s="449"/>
      <c r="I99" s="76"/>
    </row>
    <row r="100" spans="2:10" ht="15">
      <c r="B100" s="76"/>
      <c r="C100" s="451"/>
      <c r="D100" s="451"/>
      <c r="E100" s="355"/>
      <c r="F100" s="355"/>
      <c r="G100" s="355"/>
      <c r="H100" s="356"/>
      <c r="I100" s="76"/>
    </row>
    <row r="101" spans="2:10" ht="15">
      <c r="B101" s="76"/>
      <c r="C101" s="350" t="s">
        <v>178</v>
      </c>
      <c r="D101" s="350"/>
      <c r="E101" s="452"/>
      <c r="F101" s="452"/>
      <c r="G101" s="452"/>
      <c r="H101" s="453"/>
      <c r="I101" s="76"/>
    </row>
    <row r="102" spans="2:10" ht="15">
      <c r="B102" s="76"/>
      <c r="C102" s="451"/>
      <c r="D102" s="451" t="s">
        <v>316</v>
      </c>
      <c r="E102" s="448" t="s">
        <v>264</v>
      </c>
      <c r="F102" s="388"/>
      <c r="G102" s="388"/>
      <c r="H102" s="449"/>
      <c r="I102" s="76"/>
    </row>
    <row r="103" spans="2:10" ht="15">
      <c r="B103" s="76"/>
      <c r="C103" s="355"/>
      <c r="D103" s="451"/>
      <c r="E103" s="355"/>
      <c r="F103" s="355"/>
      <c r="G103" s="355"/>
      <c r="H103" s="356"/>
      <c r="I103" s="76"/>
    </row>
    <row r="104" spans="2:10" ht="15">
      <c r="B104" s="76"/>
      <c r="C104" s="350" t="s">
        <v>178</v>
      </c>
      <c r="D104" s="350"/>
      <c r="E104" s="350"/>
      <c r="F104" s="350"/>
      <c r="G104" s="350"/>
      <c r="H104" s="340"/>
      <c r="I104" s="440">
        <f>H84+H89+H92+H95+H98+H101+H104</f>
        <v>0</v>
      </c>
      <c r="J104" s="441">
        <f>G84+G89+G92+G95+G98+G101+G104</f>
        <v>0</v>
      </c>
    </row>
    <row r="105" spans="2:10">
      <c r="B105" s="76"/>
      <c r="I105" s="454" t="s">
        <v>326</v>
      </c>
    </row>
    <row r="107" spans="2:10" ht="15">
      <c r="B107" s="442" t="s">
        <v>0</v>
      </c>
      <c r="C107" s="443" t="s">
        <v>175</v>
      </c>
      <c r="D107" s="444" t="s">
        <v>12</v>
      </c>
      <c r="E107" s="445" t="s">
        <v>13</v>
      </c>
      <c r="F107" s="445" t="s">
        <v>14</v>
      </c>
      <c r="G107" s="445" t="s">
        <v>15</v>
      </c>
      <c r="H107" s="446" t="s">
        <v>79</v>
      </c>
      <c r="J107" s="1"/>
    </row>
    <row r="108" spans="2:10" ht="15">
      <c r="B108" s="342" t="s">
        <v>344</v>
      </c>
      <c r="C108" s="347"/>
      <c r="D108" s="447" t="s">
        <v>262</v>
      </c>
      <c r="E108" s="448" t="s">
        <v>346</v>
      </c>
      <c r="F108" s="388"/>
      <c r="G108" s="388"/>
      <c r="H108" s="449"/>
      <c r="J108" s="1"/>
    </row>
    <row r="109" spans="2:10" ht="15">
      <c r="B109" s="343" t="s">
        <v>345</v>
      </c>
      <c r="C109" s="348"/>
      <c r="D109" s="447"/>
      <c r="E109" s="448" t="s">
        <v>346</v>
      </c>
      <c r="F109" s="348"/>
      <c r="G109" s="348"/>
      <c r="H109" s="349"/>
      <c r="J109" s="1"/>
    </row>
    <row r="110" spans="2:10" ht="15">
      <c r="B110" s="90"/>
      <c r="C110" s="348"/>
      <c r="D110" s="447"/>
      <c r="E110" s="448" t="s">
        <v>346</v>
      </c>
      <c r="F110" s="348"/>
      <c r="G110" s="348"/>
      <c r="H110" s="349"/>
      <c r="J110" s="1"/>
    </row>
    <row r="111" spans="2:10" ht="15">
      <c r="B111" s="90"/>
      <c r="C111" s="348"/>
      <c r="D111" s="447"/>
      <c r="E111" s="448" t="s">
        <v>346</v>
      </c>
      <c r="F111" s="348"/>
      <c r="G111" s="348"/>
      <c r="H111" s="349"/>
      <c r="J111" s="1"/>
    </row>
    <row r="112" spans="2:10" ht="15">
      <c r="B112" s="90"/>
      <c r="C112" s="350" t="s">
        <v>178</v>
      </c>
      <c r="D112" s="350"/>
      <c r="E112" s="448" t="s">
        <v>346</v>
      </c>
      <c r="F112" s="350"/>
      <c r="G112" s="350"/>
      <c r="H112" s="340"/>
      <c r="J112" s="1"/>
    </row>
    <row r="113" spans="2:10" ht="15">
      <c r="B113" s="90"/>
      <c r="C113" s="396"/>
      <c r="D113" s="450" t="s">
        <v>263</v>
      </c>
      <c r="E113" s="448" t="s">
        <v>346</v>
      </c>
      <c r="F113" s="388"/>
      <c r="G113" s="388"/>
      <c r="H113" s="388"/>
      <c r="J113" s="1"/>
    </row>
    <row r="114" spans="2:10" ht="15">
      <c r="B114" s="90"/>
      <c r="C114" s="351"/>
      <c r="D114" s="450"/>
      <c r="E114" s="448" t="s">
        <v>346</v>
      </c>
      <c r="F114" s="388"/>
      <c r="G114" s="388"/>
      <c r="H114" s="449"/>
      <c r="J114" s="1"/>
    </row>
    <row r="115" spans="2:10" ht="15">
      <c r="B115" s="90"/>
      <c r="C115" s="351"/>
      <c r="D115" s="450"/>
      <c r="E115" s="448" t="s">
        <v>346</v>
      </c>
      <c r="F115" s="351"/>
      <c r="G115" s="351"/>
      <c r="H115" s="352"/>
      <c r="J115" s="1"/>
    </row>
    <row r="116" spans="2:10" ht="15">
      <c r="B116" s="90"/>
      <c r="C116" s="351"/>
      <c r="D116" s="450"/>
      <c r="E116" s="448" t="s">
        <v>346</v>
      </c>
      <c r="F116" s="351"/>
      <c r="G116" s="351"/>
      <c r="H116" s="352"/>
      <c r="J116" s="1"/>
    </row>
    <row r="117" spans="2:10" ht="15">
      <c r="B117" s="90"/>
      <c r="C117" s="350" t="s">
        <v>178</v>
      </c>
      <c r="D117" s="350"/>
      <c r="E117" s="448" t="s">
        <v>346</v>
      </c>
      <c r="F117" s="350"/>
      <c r="G117" s="350"/>
      <c r="H117" s="353"/>
      <c r="J117" s="1"/>
    </row>
    <row r="118" spans="2:10" ht="15">
      <c r="B118" s="90"/>
      <c r="C118" s="354"/>
      <c r="D118" s="451" t="s">
        <v>312</v>
      </c>
      <c r="E118" s="448" t="s">
        <v>346</v>
      </c>
      <c r="F118" s="388"/>
      <c r="G118" s="388"/>
      <c r="H118" s="449"/>
      <c r="J118" s="1"/>
    </row>
    <row r="119" spans="2:10" ht="15">
      <c r="B119" s="90"/>
      <c r="C119" s="355"/>
      <c r="D119" s="451"/>
      <c r="E119" s="448" t="s">
        <v>346</v>
      </c>
      <c r="F119" s="355"/>
      <c r="G119" s="355"/>
      <c r="H119" s="356"/>
      <c r="J119" s="1"/>
    </row>
    <row r="120" spans="2:10" ht="15">
      <c r="B120" s="90"/>
      <c r="C120" s="350" t="s">
        <v>178</v>
      </c>
      <c r="D120" s="350"/>
      <c r="E120" s="448" t="s">
        <v>346</v>
      </c>
      <c r="F120" s="452"/>
      <c r="G120" s="452"/>
      <c r="H120" s="453"/>
      <c r="J120" s="1"/>
    </row>
    <row r="121" spans="2:10" ht="15">
      <c r="B121" s="90"/>
      <c r="C121" s="355"/>
      <c r="D121" s="451" t="s">
        <v>313</v>
      </c>
      <c r="E121" s="448" t="s">
        <v>346</v>
      </c>
      <c r="F121" s="388"/>
      <c r="G121" s="388"/>
      <c r="H121" s="449"/>
      <c r="J121" s="1"/>
    </row>
    <row r="122" spans="2:10" ht="15">
      <c r="B122" s="102"/>
      <c r="C122" s="355"/>
      <c r="D122" s="451"/>
      <c r="E122" s="448" t="s">
        <v>346</v>
      </c>
      <c r="F122" s="355"/>
      <c r="G122" s="355"/>
      <c r="H122" s="356"/>
    </row>
    <row r="123" spans="2:10" ht="15">
      <c r="B123" s="76"/>
      <c r="C123" s="350" t="s">
        <v>178</v>
      </c>
      <c r="D123" s="350"/>
      <c r="E123" s="448" t="s">
        <v>346</v>
      </c>
      <c r="F123" s="350"/>
      <c r="G123" s="350"/>
      <c r="H123" s="340"/>
    </row>
    <row r="124" spans="2:10" ht="15">
      <c r="B124" s="76"/>
      <c r="C124" s="354"/>
      <c r="D124" s="451" t="s">
        <v>314</v>
      </c>
      <c r="E124" s="448" t="s">
        <v>346</v>
      </c>
      <c r="F124" s="388"/>
      <c r="G124" s="388"/>
      <c r="H124" s="449"/>
    </row>
    <row r="125" spans="2:10" ht="15">
      <c r="B125" s="76"/>
      <c r="C125" s="355"/>
      <c r="D125" s="451"/>
      <c r="E125" s="448" t="s">
        <v>346</v>
      </c>
      <c r="F125" s="355"/>
      <c r="G125" s="355"/>
      <c r="H125" s="356"/>
    </row>
    <row r="126" spans="2:10" ht="15">
      <c r="B126" s="76"/>
      <c r="C126" s="350" t="s">
        <v>178</v>
      </c>
      <c r="D126" s="350"/>
      <c r="E126" s="448" t="s">
        <v>346</v>
      </c>
      <c r="F126" s="452"/>
      <c r="G126" s="452"/>
      <c r="H126" s="453"/>
      <c r="I126" s="76"/>
    </row>
    <row r="127" spans="2:10" ht="15">
      <c r="B127" s="76"/>
      <c r="C127" s="451"/>
      <c r="D127" s="451" t="s">
        <v>315</v>
      </c>
      <c r="E127" s="448" t="s">
        <v>346</v>
      </c>
      <c r="F127" s="388"/>
      <c r="G127" s="388"/>
      <c r="H127" s="449"/>
      <c r="I127" s="76"/>
    </row>
    <row r="128" spans="2:10" ht="15">
      <c r="B128" s="76"/>
      <c r="C128" s="451"/>
      <c r="D128" s="451"/>
      <c r="E128" s="448" t="s">
        <v>346</v>
      </c>
      <c r="F128" s="355"/>
      <c r="G128" s="355"/>
      <c r="H128" s="356"/>
      <c r="I128" s="76"/>
    </row>
    <row r="129" spans="2:10" ht="15">
      <c r="B129" s="76"/>
      <c r="C129" s="350" t="s">
        <v>178</v>
      </c>
      <c r="D129" s="350"/>
      <c r="E129" s="448" t="s">
        <v>346</v>
      </c>
      <c r="F129" s="452"/>
      <c r="G129" s="452"/>
      <c r="H129" s="453"/>
      <c r="I129" s="76"/>
    </row>
    <row r="130" spans="2:10" ht="15">
      <c r="B130" s="76"/>
      <c r="C130" s="451"/>
      <c r="D130" s="451" t="s">
        <v>316</v>
      </c>
      <c r="E130" s="448" t="s">
        <v>346</v>
      </c>
      <c r="F130" s="388"/>
      <c r="G130" s="388"/>
      <c r="H130" s="449"/>
      <c r="I130" s="76"/>
    </row>
    <row r="131" spans="2:10" ht="15">
      <c r="B131" s="76"/>
      <c r="C131" s="355"/>
      <c r="D131" s="451"/>
      <c r="E131" s="448" t="s">
        <v>346</v>
      </c>
      <c r="F131" s="355"/>
      <c r="G131" s="355"/>
      <c r="H131" s="356"/>
      <c r="I131" s="76"/>
    </row>
    <row r="132" spans="2:10" ht="15">
      <c r="B132" s="76"/>
      <c r="C132" s="350" t="s">
        <v>178</v>
      </c>
      <c r="D132" s="350"/>
      <c r="E132" s="350"/>
      <c r="F132" s="350"/>
      <c r="G132" s="350"/>
      <c r="H132" s="340"/>
      <c r="I132" s="440">
        <f>H112+H117+H120+H123+H126+H129+H132</f>
        <v>0</v>
      </c>
      <c r="J132" s="441">
        <f>G112+G117+G120+G123+G126+G129+G132</f>
        <v>0</v>
      </c>
    </row>
    <row r="133" spans="2:10">
      <c r="B133" s="76"/>
      <c r="I133" s="454" t="s">
        <v>326</v>
      </c>
    </row>
    <row r="135" spans="2:10" ht="15">
      <c r="B135" s="442" t="s">
        <v>0</v>
      </c>
      <c r="C135" s="443" t="s">
        <v>175</v>
      </c>
      <c r="D135" s="444" t="s">
        <v>12</v>
      </c>
      <c r="E135" s="445" t="s">
        <v>13</v>
      </c>
      <c r="F135" s="445" t="s">
        <v>14</v>
      </c>
      <c r="G135" s="445" t="s">
        <v>15</v>
      </c>
      <c r="H135" s="446" t="s">
        <v>79</v>
      </c>
      <c r="J135" s="1"/>
    </row>
    <row r="136" spans="2:10" ht="15">
      <c r="B136" s="342" t="s">
        <v>347</v>
      </c>
      <c r="C136" s="347">
        <v>265</v>
      </c>
      <c r="D136" s="447" t="s">
        <v>262</v>
      </c>
      <c r="E136" s="435" t="s">
        <v>332</v>
      </c>
      <c r="F136" s="1">
        <v>7</v>
      </c>
      <c r="G136" s="1">
        <v>1</v>
      </c>
      <c r="H136" s="439">
        <v>13.44</v>
      </c>
      <c r="J136" s="1"/>
    </row>
    <row r="137" spans="2:10" ht="15">
      <c r="B137" s="343" t="s">
        <v>141</v>
      </c>
      <c r="C137" s="348">
        <v>265</v>
      </c>
      <c r="D137" s="447"/>
      <c r="E137" s="435" t="s">
        <v>332</v>
      </c>
      <c r="F137" s="1">
        <v>8</v>
      </c>
      <c r="G137" s="1">
        <v>2</v>
      </c>
      <c r="H137" s="439">
        <v>73.64</v>
      </c>
      <c r="J137" s="1"/>
    </row>
    <row r="138" spans="2:10" ht="15">
      <c r="B138" s="90"/>
      <c r="C138" s="348">
        <v>265</v>
      </c>
      <c r="D138" s="447"/>
      <c r="E138" s="435" t="s">
        <v>332</v>
      </c>
      <c r="F138" s="1">
        <v>9</v>
      </c>
      <c r="G138" s="1">
        <v>1</v>
      </c>
      <c r="H138" s="439">
        <v>30.72</v>
      </c>
      <c r="J138" s="1"/>
    </row>
    <row r="139" spans="2:10" ht="15">
      <c r="B139" s="90"/>
      <c r="C139" s="348">
        <v>265</v>
      </c>
      <c r="D139" s="447"/>
      <c r="E139" s="435" t="s">
        <v>332</v>
      </c>
      <c r="F139" s="1">
        <v>10</v>
      </c>
      <c r="G139" s="1">
        <v>1</v>
      </c>
      <c r="H139" s="439">
        <v>67.94</v>
      </c>
      <c r="J139" s="1"/>
    </row>
    <row r="140" spans="2:10" ht="15">
      <c r="B140" s="90"/>
      <c r="C140" s="350" t="s">
        <v>178</v>
      </c>
      <c r="D140" s="350"/>
      <c r="E140" s="448"/>
      <c r="F140" s="350"/>
      <c r="G140" s="350">
        <f>SUM(G136:G139)</f>
        <v>5</v>
      </c>
      <c r="H140" s="340">
        <f>SUM(H136:H139)</f>
        <v>185.74</v>
      </c>
      <c r="J140" s="1"/>
    </row>
    <row r="141" spans="2:10" ht="15">
      <c r="B141" s="90"/>
      <c r="C141" s="396">
        <v>265</v>
      </c>
      <c r="D141" s="450" t="s">
        <v>263</v>
      </c>
      <c r="E141" s="435" t="s">
        <v>328</v>
      </c>
      <c r="F141" s="1">
        <v>2</v>
      </c>
      <c r="G141" s="1">
        <v>1</v>
      </c>
      <c r="H141" s="439">
        <v>31.31</v>
      </c>
      <c r="J141" s="1"/>
    </row>
    <row r="142" spans="2:10" ht="15">
      <c r="B142" s="90"/>
      <c r="C142" s="351">
        <v>265</v>
      </c>
      <c r="D142" s="450"/>
      <c r="E142" s="435" t="s">
        <v>329</v>
      </c>
      <c r="F142" s="1">
        <v>3</v>
      </c>
      <c r="G142" s="1">
        <v>1</v>
      </c>
      <c r="H142" s="439">
        <v>30.63</v>
      </c>
      <c r="J142" s="1"/>
    </row>
    <row r="143" spans="2:10" ht="15">
      <c r="B143" s="90"/>
      <c r="C143" s="351">
        <v>265</v>
      </c>
      <c r="D143" s="450"/>
      <c r="E143" s="435" t="s">
        <v>333</v>
      </c>
      <c r="F143" s="1">
        <v>11</v>
      </c>
      <c r="G143" s="1">
        <v>1</v>
      </c>
      <c r="H143" s="439">
        <v>52.1</v>
      </c>
      <c r="J143" s="1"/>
    </row>
    <row r="144" spans="2:10" ht="15">
      <c r="B144" s="90"/>
      <c r="C144" s="458">
        <v>265</v>
      </c>
      <c r="D144" s="459"/>
      <c r="E144" s="455" t="s">
        <v>334</v>
      </c>
      <c r="F144" s="456">
        <v>12</v>
      </c>
      <c r="G144" s="455">
        <v>2</v>
      </c>
      <c r="H144" s="457">
        <v>53.98</v>
      </c>
      <c r="J144" s="1"/>
    </row>
    <row r="145" spans="2:10" ht="15">
      <c r="B145" s="90"/>
      <c r="C145" s="350" t="s">
        <v>178</v>
      </c>
      <c r="D145" s="350"/>
      <c r="E145" s="448" t="s">
        <v>348</v>
      </c>
      <c r="F145" s="350">
        <f>SUM(F141:F144)</f>
        <v>28</v>
      </c>
      <c r="G145" s="350">
        <f>SUM(G141:G144)</f>
        <v>5</v>
      </c>
      <c r="H145" s="353">
        <f>SUM(H141:H144)</f>
        <v>168.01999999999998</v>
      </c>
      <c r="J145" s="1"/>
    </row>
    <row r="146" spans="2:10" ht="15">
      <c r="B146" s="90"/>
      <c r="C146" s="354"/>
      <c r="D146" s="451" t="s">
        <v>312</v>
      </c>
      <c r="E146" s="448" t="s">
        <v>348</v>
      </c>
      <c r="F146" s="388"/>
      <c r="G146" s="388"/>
      <c r="H146" s="449"/>
      <c r="J146" s="1"/>
    </row>
    <row r="147" spans="2:10" ht="15">
      <c r="B147" s="90"/>
      <c r="C147" s="355"/>
      <c r="D147" s="451"/>
      <c r="E147" s="448" t="s">
        <v>348</v>
      </c>
      <c r="F147" s="355"/>
      <c r="G147" s="355"/>
      <c r="H147" s="356"/>
      <c r="J147" s="1"/>
    </row>
    <row r="148" spans="2:10" ht="15">
      <c r="B148" s="90"/>
      <c r="C148" s="350" t="s">
        <v>178</v>
      </c>
      <c r="D148" s="350"/>
      <c r="E148" s="448" t="s">
        <v>348</v>
      </c>
      <c r="F148" s="452"/>
      <c r="G148" s="452"/>
      <c r="H148" s="453"/>
      <c r="J148" s="1"/>
    </row>
    <row r="149" spans="2:10" ht="15">
      <c r="B149" s="90"/>
      <c r="C149" s="355"/>
      <c r="D149" s="451" t="s">
        <v>313</v>
      </c>
      <c r="E149" s="448" t="s">
        <v>348</v>
      </c>
      <c r="F149" s="388"/>
      <c r="G149" s="388"/>
      <c r="H149" s="449"/>
      <c r="J149" s="1"/>
    </row>
    <row r="150" spans="2:10" ht="15">
      <c r="B150" s="102"/>
      <c r="C150" s="355"/>
      <c r="D150" s="451"/>
      <c r="E150" s="448" t="s">
        <v>348</v>
      </c>
      <c r="F150" s="355"/>
      <c r="G150" s="355"/>
      <c r="H150" s="356"/>
    </row>
    <row r="151" spans="2:10" ht="15">
      <c r="B151" s="76"/>
      <c r="C151" s="350" t="s">
        <v>178</v>
      </c>
      <c r="D151" s="350"/>
      <c r="E151" s="448" t="s">
        <v>348</v>
      </c>
      <c r="F151" s="350"/>
      <c r="G151" s="350"/>
      <c r="H151" s="340"/>
    </row>
    <row r="152" spans="2:10" ht="15">
      <c r="B152" s="76"/>
      <c r="C152" s="354"/>
      <c r="D152" s="451" t="s">
        <v>314</v>
      </c>
      <c r="E152" s="448" t="s">
        <v>348</v>
      </c>
      <c r="F152" s="388"/>
      <c r="G152" s="388"/>
      <c r="H152" s="449"/>
    </row>
    <row r="153" spans="2:10" ht="15">
      <c r="B153" s="76"/>
      <c r="C153" s="355"/>
      <c r="D153" s="451"/>
      <c r="E153" s="448" t="s">
        <v>348</v>
      </c>
      <c r="F153" s="355"/>
      <c r="G153" s="355"/>
      <c r="H153" s="356"/>
    </row>
    <row r="154" spans="2:10" ht="15">
      <c r="B154" s="76"/>
      <c r="C154" s="350" t="s">
        <v>178</v>
      </c>
      <c r="D154" s="350"/>
      <c r="E154" s="448" t="s">
        <v>348</v>
      </c>
      <c r="F154" s="452"/>
      <c r="G154" s="452"/>
      <c r="H154" s="453"/>
      <c r="I154" s="76"/>
    </row>
    <row r="155" spans="2:10" ht="15">
      <c r="B155" s="76"/>
      <c r="C155" s="451"/>
      <c r="D155" s="451" t="s">
        <v>315</v>
      </c>
      <c r="E155" s="448" t="s">
        <v>348</v>
      </c>
      <c r="F155" s="388"/>
      <c r="G155" s="388"/>
      <c r="H155" s="449"/>
      <c r="I155" s="76"/>
    </row>
    <row r="156" spans="2:10" ht="15">
      <c r="B156" s="76"/>
      <c r="C156" s="451"/>
      <c r="D156" s="451"/>
      <c r="E156" s="448" t="s">
        <v>348</v>
      </c>
      <c r="F156" s="355"/>
      <c r="G156" s="355"/>
      <c r="H156" s="356"/>
      <c r="I156" s="76"/>
    </row>
    <row r="157" spans="2:10" ht="15">
      <c r="B157" s="76"/>
      <c r="C157" s="350" t="s">
        <v>178</v>
      </c>
      <c r="D157" s="350"/>
      <c r="E157" s="448" t="s">
        <v>348</v>
      </c>
      <c r="F157" s="452"/>
      <c r="G157" s="452"/>
      <c r="H157" s="453"/>
      <c r="I157" s="76"/>
    </row>
    <row r="158" spans="2:10" ht="15">
      <c r="B158" s="76"/>
      <c r="C158" s="451"/>
      <c r="D158" s="451" t="s">
        <v>316</v>
      </c>
      <c r="E158" s="448" t="s">
        <v>348</v>
      </c>
      <c r="F158" s="388"/>
      <c r="G158" s="388"/>
      <c r="H158" s="449"/>
      <c r="I158" s="76"/>
    </row>
    <row r="159" spans="2:10" ht="15">
      <c r="B159" s="76"/>
      <c r="C159" s="355"/>
      <c r="D159" s="451"/>
      <c r="E159" s="448" t="s">
        <v>348</v>
      </c>
      <c r="F159" s="355"/>
      <c r="G159" s="355"/>
      <c r="H159" s="356"/>
      <c r="I159" s="76"/>
    </row>
    <row r="160" spans="2:10" ht="15">
      <c r="B160" s="76"/>
      <c r="C160" s="350" t="s">
        <v>178</v>
      </c>
      <c r="D160" s="350"/>
      <c r="E160" s="448" t="s">
        <v>348</v>
      </c>
      <c r="F160" s="350"/>
      <c r="G160" s="350"/>
      <c r="H160" s="340"/>
      <c r="I160" s="460">
        <f>H140+H145+H148+H151+H154+H157+H160</f>
        <v>353.76</v>
      </c>
      <c r="J160" s="461">
        <f>G140+G145+G148+G151+G154+G157+G160</f>
        <v>10</v>
      </c>
    </row>
    <row r="161" spans="2:10">
      <c r="B161" s="76"/>
      <c r="I161" s="454"/>
    </row>
    <row r="163" spans="2:10" ht="15">
      <c r="B163" s="316" t="s">
        <v>0</v>
      </c>
      <c r="C163" s="462" t="s">
        <v>175</v>
      </c>
      <c r="D163" s="463" t="s">
        <v>12</v>
      </c>
      <c r="E163" s="318" t="s">
        <v>13</v>
      </c>
      <c r="F163" s="318" t="s">
        <v>14</v>
      </c>
      <c r="G163" s="318" t="s">
        <v>15</v>
      </c>
      <c r="H163" s="319" t="s">
        <v>79</v>
      </c>
      <c r="I163" s="1"/>
      <c r="J163" s="1"/>
    </row>
    <row r="164" spans="2:10" ht="15">
      <c r="B164" s="269" t="s">
        <v>349</v>
      </c>
      <c r="C164" s="270">
        <v>266</v>
      </c>
      <c r="D164" s="464" t="s">
        <v>262</v>
      </c>
      <c r="E164" s="448"/>
      <c r="F164" s="388"/>
      <c r="G164" s="388"/>
      <c r="H164" s="449"/>
      <c r="I164" s="1"/>
      <c r="J164" s="1"/>
    </row>
    <row r="165" spans="2:10" ht="15">
      <c r="B165" s="272" t="s">
        <v>351</v>
      </c>
      <c r="C165" s="271"/>
      <c r="D165" s="464"/>
      <c r="E165" s="448"/>
      <c r="F165" s="271"/>
      <c r="G165" s="271"/>
      <c r="H165" s="274"/>
      <c r="I165" s="1"/>
      <c r="J165" s="1"/>
    </row>
    <row r="166" spans="2:10" ht="15">
      <c r="B166" s="273"/>
      <c r="C166" s="271"/>
      <c r="D166" s="464"/>
      <c r="E166" s="448"/>
      <c r="F166" s="271"/>
      <c r="G166" s="271"/>
      <c r="H166" s="274"/>
      <c r="I166" s="1"/>
      <c r="J166" s="1"/>
    </row>
    <row r="167" spans="2:10" ht="15">
      <c r="B167" s="273"/>
      <c r="C167" s="271"/>
      <c r="D167" s="464"/>
      <c r="E167" s="448"/>
      <c r="F167" s="271"/>
      <c r="G167" s="271"/>
      <c r="H167" s="274"/>
      <c r="I167" s="1"/>
      <c r="J167" s="1"/>
    </row>
    <row r="168" spans="2:10" ht="15">
      <c r="B168" s="273"/>
      <c r="C168" s="465" t="s">
        <v>178</v>
      </c>
      <c r="D168" s="465"/>
      <c r="E168" s="448"/>
      <c r="F168" s="465"/>
      <c r="G168" s="465"/>
      <c r="H168" s="466"/>
      <c r="I168" s="1"/>
      <c r="J168" s="1"/>
    </row>
    <row r="169" spans="2:10" ht="15">
      <c r="B169" s="273"/>
      <c r="C169" s="275">
        <v>266</v>
      </c>
      <c r="D169" s="467" t="s">
        <v>263</v>
      </c>
      <c r="E169" s="435" t="s">
        <v>340</v>
      </c>
      <c r="F169" s="1">
        <v>8</v>
      </c>
      <c r="G169" s="437">
        <v>1</v>
      </c>
      <c r="H169" s="439">
        <v>44.92</v>
      </c>
      <c r="I169" s="1"/>
      <c r="J169" s="1"/>
    </row>
    <row r="170" spans="2:10" ht="15">
      <c r="B170" s="273"/>
      <c r="C170" s="276">
        <v>266</v>
      </c>
      <c r="D170" s="467"/>
      <c r="E170" s="1"/>
      <c r="F170" s="1"/>
      <c r="G170" s="1"/>
      <c r="H170" s="1"/>
      <c r="I170" s="1"/>
      <c r="J170" s="1"/>
    </row>
    <row r="171" spans="2:10" ht="15">
      <c r="B171" s="273"/>
      <c r="C171" s="276"/>
      <c r="D171" s="467"/>
      <c r="E171" s="448"/>
      <c r="F171" s="276"/>
      <c r="G171" s="276"/>
      <c r="H171" s="277"/>
      <c r="I171" s="1"/>
      <c r="J171" s="1"/>
    </row>
    <row r="172" spans="2:10" ht="15">
      <c r="B172" s="273"/>
      <c r="C172" s="276"/>
      <c r="D172" s="467"/>
      <c r="E172" s="448"/>
      <c r="F172" s="276"/>
      <c r="G172" s="276"/>
      <c r="H172" s="277"/>
      <c r="I172" s="1"/>
      <c r="J172" s="1"/>
    </row>
    <row r="173" spans="2:10" ht="15">
      <c r="B173" s="273"/>
      <c r="C173" s="465" t="s">
        <v>178</v>
      </c>
      <c r="D173" s="465"/>
      <c r="E173" s="448"/>
      <c r="F173" s="465"/>
      <c r="G173" s="465">
        <f>SUM(G169:G172)</f>
        <v>1</v>
      </c>
      <c r="H173" s="468">
        <f>SUM(H169:H172)</f>
        <v>44.92</v>
      </c>
      <c r="I173" s="1"/>
      <c r="J173" s="1"/>
    </row>
    <row r="174" spans="2:10" ht="15">
      <c r="B174" s="273"/>
      <c r="C174" s="278">
        <v>266</v>
      </c>
      <c r="D174" s="469" t="s">
        <v>312</v>
      </c>
      <c r="E174" s="435" t="s">
        <v>338</v>
      </c>
      <c r="F174" s="1">
        <v>6</v>
      </c>
      <c r="G174" s="437">
        <v>1</v>
      </c>
      <c r="H174" s="439">
        <v>29.57</v>
      </c>
      <c r="I174" s="1"/>
      <c r="J174" s="1"/>
    </row>
    <row r="175" spans="2:10" ht="15">
      <c r="B175" s="273"/>
      <c r="C175" s="278">
        <v>266</v>
      </c>
      <c r="D175" s="469"/>
      <c r="E175" s="435" t="s">
        <v>339</v>
      </c>
      <c r="F175" s="1">
        <v>7</v>
      </c>
      <c r="G175" s="437">
        <v>1</v>
      </c>
      <c r="H175" s="439">
        <v>50.39</v>
      </c>
      <c r="I175" s="1"/>
      <c r="J175" s="1"/>
    </row>
    <row r="176" spans="2:10" ht="15">
      <c r="B176" s="273"/>
      <c r="C176" s="279"/>
      <c r="D176" s="469"/>
      <c r="E176" s="448"/>
      <c r="F176" s="279"/>
      <c r="G176" s="279"/>
      <c r="H176" s="280"/>
      <c r="I176" s="1"/>
      <c r="J176" s="1"/>
    </row>
    <row r="177" spans="2:10" ht="15">
      <c r="B177" s="273"/>
      <c r="C177" s="465" t="s">
        <v>178</v>
      </c>
      <c r="D177" s="465"/>
      <c r="E177" s="448"/>
      <c r="F177" s="470"/>
      <c r="G177" s="470">
        <f>SUM(G174:G176)</f>
        <v>2</v>
      </c>
      <c r="H177" s="471">
        <f>SUM(H174:H176)</f>
        <v>79.960000000000008</v>
      </c>
      <c r="I177" s="1"/>
      <c r="J177" s="1"/>
    </row>
    <row r="178" spans="2:10" ht="15">
      <c r="B178" s="273"/>
      <c r="C178" s="279">
        <v>266</v>
      </c>
      <c r="D178" s="469" t="s">
        <v>313</v>
      </c>
      <c r="E178" s="435" t="s">
        <v>341</v>
      </c>
      <c r="F178" s="1">
        <v>9</v>
      </c>
      <c r="G178" s="437">
        <v>2</v>
      </c>
      <c r="H178" s="439">
        <v>53.62</v>
      </c>
      <c r="I178" s="1"/>
      <c r="J178" s="1"/>
    </row>
    <row r="179" spans="2:10" ht="15">
      <c r="B179" s="77"/>
      <c r="C179" s="279">
        <v>266</v>
      </c>
      <c r="D179" s="469"/>
      <c r="E179" s="435" t="s">
        <v>341</v>
      </c>
      <c r="F179" s="1">
        <v>10</v>
      </c>
      <c r="G179" s="437">
        <v>1</v>
      </c>
      <c r="H179" s="439">
        <v>39.479999999999997</v>
      </c>
      <c r="I179" s="1"/>
      <c r="J179" s="1"/>
    </row>
    <row r="180" spans="2:10" ht="15">
      <c r="B180" s="77"/>
      <c r="C180" s="279">
        <v>266</v>
      </c>
      <c r="D180" s="469"/>
      <c r="E180" s="435" t="s">
        <v>341</v>
      </c>
      <c r="F180" s="1">
        <v>11</v>
      </c>
      <c r="G180" s="437">
        <v>1</v>
      </c>
      <c r="H180" s="439">
        <v>10.64</v>
      </c>
      <c r="I180" s="1"/>
      <c r="J180" s="1"/>
    </row>
    <row r="181" spans="2:10" ht="15">
      <c r="B181" s="77"/>
      <c r="C181" s="465" t="s">
        <v>178</v>
      </c>
      <c r="D181" s="465"/>
      <c r="E181" s="448"/>
      <c r="F181" s="465"/>
      <c r="G181" s="465">
        <f>SUM(G178:G180)</f>
        <v>4</v>
      </c>
      <c r="H181" s="466">
        <f>SUM(H178:H180)</f>
        <v>103.74</v>
      </c>
      <c r="I181" s="1"/>
      <c r="J181" s="1"/>
    </row>
    <row r="182" spans="2:10" ht="15">
      <c r="B182" s="77"/>
      <c r="C182" s="278">
        <v>266</v>
      </c>
      <c r="D182" s="469" t="s">
        <v>314</v>
      </c>
      <c r="E182" s="448"/>
      <c r="F182" s="388"/>
      <c r="G182" s="388"/>
      <c r="H182" s="449"/>
      <c r="I182" s="1"/>
      <c r="J182" s="1"/>
    </row>
    <row r="183" spans="2:10" ht="15">
      <c r="B183" s="77"/>
      <c r="C183" s="279"/>
      <c r="D183" s="469"/>
      <c r="E183" s="448"/>
      <c r="F183" s="279"/>
      <c r="G183" s="279"/>
      <c r="H183" s="280"/>
      <c r="I183" s="77"/>
      <c r="J183" s="1"/>
    </row>
    <row r="184" spans="2:10" ht="15">
      <c r="B184" s="77"/>
      <c r="C184" s="465" t="s">
        <v>178</v>
      </c>
      <c r="D184" s="465"/>
      <c r="E184" s="448"/>
      <c r="F184" s="470"/>
      <c r="G184" s="470"/>
      <c r="H184" s="471"/>
      <c r="I184" s="77"/>
      <c r="J184" s="1"/>
    </row>
    <row r="185" spans="2:10" ht="15">
      <c r="B185" s="77"/>
      <c r="C185" s="469">
        <v>266</v>
      </c>
      <c r="D185" s="469" t="s">
        <v>315</v>
      </c>
      <c r="E185" s="436" t="s">
        <v>343</v>
      </c>
      <c r="F185" s="439">
        <v>13</v>
      </c>
      <c r="G185" s="437">
        <v>1</v>
      </c>
      <c r="H185" s="439">
        <v>9.15</v>
      </c>
      <c r="I185" s="77"/>
      <c r="J185" s="1"/>
    </row>
    <row r="186" spans="2:10" ht="15">
      <c r="B186" s="77"/>
      <c r="C186" s="469">
        <v>265</v>
      </c>
      <c r="D186" s="469"/>
      <c r="E186" s="435" t="s">
        <v>330</v>
      </c>
      <c r="F186" s="1">
        <v>4</v>
      </c>
      <c r="G186" s="1">
        <v>1</v>
      </c>
      <c r="H186" s="439">
        <v>6.5</v>
      </c>
      <c r="I186" s="77"/>
      <c r="J186" s="1"/>
    </row>
    <row r="187" spans="2:10" ht="15">
      <c r="B187" s="77"/>
      <c r="C187" s="469">
        <v>265</v>
      </c>
      <c r="D187" s="469"/>
      <c r="E187" s="435" t="s">
        <v>331</v>
      </c>
      <c r="F187" s="1">
        <v>5</v>
      </c>
      <c r="G187" s="1">
        <v>1</v>
      </c>
      <c r="H187" s="439">
        <v>3.98</v>
      </c>
      <c r="I187" s="77"/>
      <c r="J187" s="1"/>
    </row>
    <row r="188" spans="2:10" ht="15">
      <c r="B188" s="77"/>
      <c r="C188" s="469">
        <v>265</v>
      </c>
      <c r="D188" s="469"/>
      <c r="E188" s="435" t="s">
        <v>331</v>
      </c>
      <c r="F188" s="1">
        <v>6</v>
      </c>
      <c r="G188" s="1">
        <v>1</v>
      </c>
      <c r="H188" s="439">
        <v>4.2699999999999996</v>
      </c>
      <c r="I188" s="77"/>
      <c r="J188" s="1"/>
    </row>
    <row r="189" spans="2:10" ht="15">
      <c r="B189" s="77"/>
      <c r="C189" s="465" t="s">
        <v>178</v>
      </c>
      <c r="D189" s="465"/>
      <c r="E189" s="448"/>
      <c r="F189" s="470"/>
      <c r="G189" s="470">
        <f>SUM(G185:G188)</f>
        <v>4</v>
      </c>
      <c r="H189" s="471">
        <f>SUM(H185:H188)</f>
        <v>23.9</v>
      </c>
      <c r="I189" s="472">
        <f>H168+H173+H177+H181+H184+H189+H192</f>
        <v>298.35000000000002</v>
      </c>
      <c r="J189" s="427">
        <f>G168+G173+G177+G181+G184+G189+G192</f>
        <v>13</v>
      </c>
    </row>
    <row r="190" spans="2:10" ht="15">
      <c r="B190" s="77"/>
      <c r="C190" s="469">
        <v>266</v>
      </c>
      <c r="D190" s="469" t="s">
        <v>316</v>
      </c>
      <c r="E190" s="435" t="s">
        <v>335</v>
      </c>
      <c r="F190" s="1">
        <v>1</v>
      </c>
      <c r="G190" s="437">
        <v>1</v>
      </c>
      <c r="H190" s="437">
        <v>19.649999999999999</v>
      </c>
      <c r="I190" s="473" t="s">
        <v>326</v>
      </c>
      <c r="J190" s="1"/>
    </row>
    <row r="191" spans="2:10" ht="15">
      <c r="B191" s="1"/>
      <c r="C191" s="469">
        <v>265</v>
      </c>
      <c r="D191" s="469"/>
      <c r="E191" s="435" t="s">
        <v>327</v>
      </c>
      <c r="F191" s="1">
        <v>1</v>
      </c>
      <c r="G191" s="1">
        <v>1</v>
      </c>
      <c r="H191" s="1">
        <v>26.18</v>
      </c>
      <c r="I191" s="1"/>
      <c r="J191" s="1"/>
    </row>
    <row r="192" spans="2:10" ht="15">
      <c r="B192" s="1"/>
      <c r="C192" s="465" t="s">
        <v>178</v>
      </c>
      <c r="D192" s="465"/>
      <c r="E192" s="448"/>
      <c r="F192" s="465"/>
      <c r="G192" s="465">
        <f>SUM(G190:G191)</f>
        <v>2</v>
      </c>
      <c r="H192" s="466">
        <f>SUM(H190:H191)</f>
        <v>45.83</v>
      </c>
      <c r="I192" s="1"/>
      <c r="J192" s="1"/>
    </row>
    <row r="195" spans="3:11" ht="15">
      <c r="C195" s="442" t="s">
        <v>0</v>
      </c>
      <c r="D195" s="443" t="s">
        <v>175</v>
      </c>
      <c r="E195" s="444" t="s">
        <v>12</v>
      </c>
      <c r="F195" s="445" t="s">
        <v>13</v>
      </c>
      <c r="G195" s="445" t="s">
        <v>14</v>
      </c>
      <c r="H195" s="445" t="s">
        <v>15</v>
      </c>
      <c r="I195" s="446" t="s">
        <v>79</v>
      </c>
      <c r="K195" s="1"/>
    </row>
    <row r="196" spans="3:11" ht="15">
      <c r="C196" s="342" t="s">
        <v>350</v>
      </c>
      <c r="D196" s="347">
        <v>266</v>
      </c>
      <c r="E196" s="447" t="s">
        <v>262</v>
      </c>
      <c r="F196" s="448" t="s">
        <v>337</v>
      </c>
      <c r="G196" s="388">
        <v>4</v>
      </c>
      <c r="H196" s="388">
        <v>1</v>
      </c>
      <c r="I196" s="449">
        <v>28.56</v>
      </c>
      <c r="K196" s="1"/>
    </row>
    <row r="197" spans="3:11" ht="15">
      <c r="C197" s="343" t="s">
        <v>308</v>
      </c>
      <c r="D197" s="348">
        <v>266</v>
      </c>
      <c r="E197" s="447"/>
      <c r="F197" s="448" t="s">
        <v>337</v>
      </c>
      <c r="G197" s="388">
        <v>5</v>
      </c>
      <c r="H197" s="388">
        <v>1</v>
      </c>
      <c r="I197" s="449">
        <v>87.15</v>
      </c>
      <c r="K197" s="1"/>
    </row>
    <row r="198" spans="3:11" ht="15">
      <c r="C198" s="90"/>
      <c r="D198" s="348"/>
      <c r="E198" s="447"/>
      <c r="F198" s="448"/>
      <c r="G198" s="348"/>
      <c r="H198" s="348"/>
      <c r="I198" s="349"/>
      <c r="K198" s="1"/>
    </row>
    <row r="199" spans="3:11" ht="15">
      <c r="C199" s="90"/>
      <c r="D199" s="348"/>
      <c r="E199" s="447"/>
      <c r="F199" s="448"/>
      <c r="G199" s="348"/>
      <c r="H199" s="348"/>
      <c r="I199" s="349"/>
      <c r="K199" s="1"/>
    </row>
    <row r="200" spans="3:11" ht="15">
      <c r="C200" s="90"/>
      <c r="D200" s="350" t="s">
        <v>178</v>
      </c>
      <c r="E200" s="350"/>
      <c r="F200" s="448"/>
      <c r="G200" s="350"/>
      <c r="H200" s="350">
        <f>SUM(H196:H199)</f>
        <v>2</v>
      </c>
      <c r="I200" s="340">
        <f>SUM(I196:I199)</f>
        <v>115.71000000000001</v>
      </c>
      <c r="K200" s="1"/>
    </row>
    <row r="201" spans="3:11" ht="15">
      <c r="C201" s="90"/>
      <c r="D201" s="396">
        <v>266</v>
      </c>
      <c r="E201" s="450" t="s">
        <v>263</v>
      </c>
      <c r="F201" s="448" t="s">
        <v>342</v>
      </c>
      <c r="G201" s="388">
        <v>12</v>
      </c>
      <c r="H201" s="388">
        <v>1</v>
      </c>
      <c r="I201" s="449">
        <v>16.78</v>
      </c>
      <c r="K201" s="1"/>
    </row>
    <row r="202" spans="3:11" ht="15">
      <c r="C202" s="90"/>
      <c r="D202" s="351"/>
      <c r="E202" s="450"/>
      <c r="F202" s="448"/>
      <c r="G202" s="388"/>
      <c r="H202" s="388"/>
      <c r="I202" s="449"/>
      <c r="K202" s="1"/>
    </row>
    <row r="203" spans="3:11" ht="15">
      <c r="C203" s="90"/>
      <c r="D203" s="351"/>
      <c r="E203" s="450"/>
      <c r="F203" s="448"/>
      <c r="G203" s="351"/>
      <c r="H203" s="351"/>
      <c r="I203" s="352"/>
      <c r="K203" s="1"/>
    </row>
    <row r="204" spans="3:11" ht="15">
      <c r="C204" s="90"/>
      <c r="D204" s="351"/>
      <c r="E204" s="450"/>
      <c r="F204" s="448"/>
      <c r="G204" s="351"/>
      <c r="H204" s="351"/>
      <c r="I204" s="352"/>
      <c r="K204" s="1"/>
    </row>
    <row r="205" spans="3:11" ht="15">
      <c r="C205" s="90"/>
      <c r="D205" s="350" t="s">
        <v>178</v>
      </c>
      <c r="E205" s="350"/>
      <c r="F205" s="448"/>
      <c r="G205" s="350"/>
      <c r="H205" s="350">
        <f>SUM(H201:H204)</f>
        <v>1</v>
      </c>
      <c r="I205" s="353">
        <f>SUM(I201:I204)</f>
        <v>16.78</v>
      </c>
      <c r="K205" s="1"/>
    </row>
    <row r="206" spans="3:11" ht="15">
      <c r="C206" s="90"/>
      <c r="D206" s="354">
        <v>266</v>
      </c>
      <c r="E206" s="451" t="s">
        <v>312</v>
      </c>
      <c r="F206" s="448" t="s">
        <v>336</v>
      </c>
      <c r="G206" s="388">
        <v>2</v>
      </c>
      <c r="H206" s="388">
        <v>1</v>
      </c>
      <c r="I206" s="449">
        <v>31.99</v>
      </c>
      <c r="K206" s="1"/>
    </row>
    <row r="207" spans="3:11" ht="15">
      <c r="C207" s="90"/>
      <c r="D207" s="354"/>
      <c r="E207" s="451"/>
      <c r="F207" s="448"/>
      <c r="G207" s="388"/>
      <c r="H207" s="388"/>
      <c r="I207" s="449"/>
      <c r="K207" s="1"/>
    </row>
    <row r="208" spans="3:11" ht="15">
      <c r="C208" s="90"/>
      <c r="D208" s="355"/>
      <c r="E208" s="451"/>
      <c r="F208" s="448"/>
      <c r="G208" s="355"/>
      <c r="H208" s="355"/>
      <c r="I208" s="356"/>
      <c r="K208" s="1"/>
    </row>
    <row r="209" spans="3:11" ht="15">
      <c r="C209" s="90"/>
      <c r="D209" s="350" t="s">
        <v>178</v>
      </c>
      <c r="E209" s="350"/>
      <c r="F209" s="448"/>
      <c r="G209" s="452"/>
      <c r="H209" s="452">
        <f>SUM(H206:H208)</f>
        <v>1</v>
      </c>
      <c r="I209" s="453">
        <f>SUM(I206:I208)</f>
        <v>31.99</v>
      </c>
      <c r="K209" s="1"/>
    </row>
    <row r="210" spans="3:11" ht="15">
      <c r="C210" s="90"/>
      <c r="D210" s="355">
        <v>266</v>
      </c>
      <c r="E210" s="451" t="s">
        <v>313</v>
      </c>
      <c r="F210" s="448"/>
      <c r="G210" s="388"/>
      <c r="H210" s="388"/>
      <c r="I210" s="449"/>
      <c r="K210" s="1"/>
    </row>
    <row r="211" spans="3:11" ht="15">
      <c r="C211" s="102"/>
      <c r="D211" s="355"/>
      <c r="E211" s="451"/>
      <c r="F211" s="448"/>
      <c r="G211" s="388"/>
      <c r="H211" s="388"/>
      <c r="I211" s="449"/>
    </row>
    <row r="212" spans="3:11" ht="15">
      <c r="C212" s="76"/>
      <c r="D212" s="355"/>
      <c r="E212" s="451"/>
      <c r="F212" s="448"/>
      <c r="G212" s="388"/>
      <c r="H212" s="388"/>
      <c r="I212" s="449"/>
    </row>
    <row r="213" spans="3:11" ht="15">
      <c r="C213" s="76"/>
      <c r="D213" s="350" t="s">
        <v>178</v>
      </c>
      <c r="E213" s="350"/>
      <c r="F213" s="448"/>
      <c r="G213" s="350"/>
      <c r="H213" s="350"/>
      <c r="I213" s="340"/>
    </row>
    <row r="214" spans="3:11" ht="15">
      <c r="C214" s="76"/>
      <c r="D214" s="354">
        <v>266</v>
      </c>
      <c r="E214" s="451" t="s">
        <v>314</v>
      </c>
      <c r="F214" s="448"/>
      <c r="G214" s="388"/>
      <c r="H214" s="388"/>
      <c r="I214" s="449"/>
    </row>
    <row r="215" spans="3:11" ht="15">
      <c r="C215" s="76"/>
      <c r="D215" s="355"/>
      <c r="E215" s="451"/>
      <c r="F215" s="448"/>
      <c r="G215" s="355"/>
      <c r="H215" s="355"/>
      <c r="I215" s="356"/>
      <c r="J215" s="76"/>
    </row>
    <row r="216" spans="3:11" ht="15">
      <c r="C216" s="76"/>
      <c r="D216" s="350" t="s">
        <v>178</v>
      </c>
      <c r="E216" s="350"/>
      <c r="F216" s="448"/>
      <c r="G216" s="452"/>
      <c r="H216" s="452"/>
      <c r="I216" s="453"/>
      <c r="J216" s="76"/>
    </row>
    <row r="217" spans="3:11" ht="15">
      <c r="C217" s="76"/>
      <c r="D217" s="451">
        <v>266</v>
      </c>
      <c r="E217" s="451" t="s">
        <v>315</v>
      </c>
      <c r="F217" s="474"/>
      <c r="G217" s="474"/>
      <c r="H217" s="474"/>
      <c r="I217" s="474"/>
      <c r="J217" s="76"/>
    </row>
    <row r="218" spans="3:11" ht="15">
      <c r="C218" s="76"/>
      <c r="D218" s="451"/>
      <c r="E218" s="451"/>
      <c r="F218" s="448"/>
      <c r="G218" s="449"/>
      <c r="H218" s="388"/>
      <c r="I218" s="449"/>
      <c r="J218" s="76"/>
    </row>
    <row r="219" spans="3:11" ht="15">
      <c r="C219" s="76"/>
      <c r="D219" s="350" t="s">
        <v>178</v>
      </c>
      <c r="E219" s="350"/>
      <c r="F219" s="448"/>
      <c r="G219" s="452"/>
      <c r="H219" s="452"/>
      <c r="I219" s="453"/>
      <c r="J219" s="76"/>
    </row>
    <row r="220" spans="3:11" ht="15">
      <c r="C220" s="76"/>
      <c r="D220" s="451">
        <v>266</v>
      </c>
      <c r="E220" s="451" t="s">
        <v>316</v>
      </c>
      <c r="F220" s="448" t="s">
        <v>336</v>
      </c>
      <c r="G220" s="388">
        <v>2</v>
      </c>
      <c r="H220" s="388">
        <v>1</v>
      </c>
      <c r="I220" s="449">
        <v>3199</v>
      </c>
      <c r="J220" s="76"/>
    </row>
    <row r="221" spans="3:11" ht="15">
      <c r="C221" s="76"/>
      <c r="D221" s="451"/>
      <c r="E221" s="451"/>
      <c r="F221" s="448"/>
      <c r="G221" s="355"/>
      <c r="H221" s="355"/>
      <c r="I221" s="356"/>
      <c r="J221" s="475">
        <f>I200+I205+I209+I213+I216+I219+I222</f>
        <v>164.48000000000002</v>
      </c>
      <c r="K221" s="476">
        <f>H200+H205+H209+H213+H216+H219+H222</f>
        <v>4</v>
      </c>
    </row>
    <row r="222" spans="3:11" ht="15">
      <c r="C222" s="76"/>
      <c r="D222" s="350" t="s">
        <v>178</v>
      </c>
      <c r="E222" s="350"/>
      <c r="F222" s="448"/>
      <c r="G222" s="350"/>
      <c r="H222" s="350"/>
      <c r="I222" s="340"/>
      <c r="J222" s="477"/>
      <c r="K222" s="477"/>
    </row>
  </sheetData>
  <hyperlinks>
    <hyperlink ref="C2" r:id="rId1" display="SR.NO"/>
    <hyperlink ref="C18" r:id="rId2" display="SR.NO"/>
    <hyperlink ref="C34" r:id="rId3" display="SR.NO"/>
    <hyperlink ref="C51" r:id="rId4" display="SR.NO"/>
    <hyperlink ref="C79" r:id="rId5" display="SR.NO"/>
    <hyperlink ref="C107" r:id="rId6" display="SR.NO"/>
    <hyperlink ref="C135" r:id="rId7" display="SR.NO"/>
    <hyperlink ref="C163" r:id="rId8" display="SR.NO"/>
    <hyperlink ref="D195" r:id="rId9" display="SR.NO"/>
  </hyperlinks>
  <pageMargins left="0.7" right="0.7" top="0.75" bottom="0.75" header="0.3" footer="0.3"/>
  <pageSetup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>
  <dimension ref="A2:S37"/>
  <sheetViews>
    <sheetView workbookViewId="0">
      <pane ySplit="3" topLeftCell="A4" activePane="bottomLeft" state="frozen"/>
      <selection pane="bottomLeft" activeCell="F25" sqref="F25"/>
    </sheetView>
  </sheetViews>
  <sheetFormatPr defaultRowHeight="15"/>
  <cols>
    <col min="1" max="1" width="9" style="7"/>
    <col min="2" max="2" width="11" style="7" customWidth="1"/>
    <col min="3" max="3" width="9.875" style="7" customWidth="1"/>
    <col min="4" max="7" width="9" style="7"/>
    <col min="8" max="8" width="11.125" style="7" customWidth="1"/>
    <col min="9" max="9" width="9" style="146"/>
    <col min="10" max="13" width="9" style="7"/>
    <col min="14" max="15" width="9" style="137"/>
    <col min="16" max="16384" width="9" style="7"/>
  </cols>
  <sheetData>
    <row r="2" spans="1:19">
      <c r="A2" s="217"/>
      <c r="B2" s="217"/>
      <c r="C2" s="217"/>
      <c r="D2" s="217"/>
      <c r="E2" s="217"/>
      <c r="F2" s="217"/>
      <c r="G2" s="217"/>
      <c r="H2" s="217"/>
      <c r="I2" s="218" t="s">
        <v>177</v>
      </c>
      <c r="J2" s="222" t="s">
        <v>177</v>
      </c>
      <c r="K2" s="217"/>
      <c r="L2" s="218" t="s">
        <v>174</v>
      </c>
      <c r="M2" s="218" t="s">
        <v>154</v>
      </c>
      <c r="N2" s="218" t="s">
        <v>155</v>
      </c>
      <c r="O2" s="218" t="s">
        <v>192</v>
      </c>
      <c r="P2" s="218" t="s">
        <v>176</v>
      </c>
      <c r="Q2" s="217"/>
    </row>
    <row r="3" spans="1:19">
      <c r="A3" s="219" t="s">
        <v>150</v>
      </c>
      <c r="B3" s="219" t="s">
        <v>151</v>
      </c>
      <c r="C3" s="222" t="s">
        <v>263</v>
      </c>
      <c r="D3" s="222" t="s">
        <v>288</v>
      </c>
      <c r="E3" s="222" t="s">
        <v>289</v>
      </c>
      <c r="F3" s="222" t="s">
        <v>290</v>
      </c>
      <c r="G3" s="222" t="s">
        <v>291</v>
      </c>
      <c r="H3" s="429" t="s">
        <v>292</v>
      </c>
      <c r="I3" s="218" t="s">
        <v>178</v>
      </c>
      <c r="J3" s="222" t="s">
        <v>192</v>
      </c>
      <c r="K3" s="219"/>
      <c r="L3" s="218" t="s">
        <v>175</v>
      </c>
      <c r="M3" s="218" t="s">
        <v>152</v>
      </c>
      <c r="N3" s="218" t="s">
        <v>153</v>
      </c>
      <c r="O3" s="218" t="s">
        <v>153</v>
      </c>
      <c r="P3" s="218" t="s">
        <v>175</v>
      </c>
      <c r="Q3" s="217"/>
    </row>
    <row r="4" spans="1:19">
      <c r="A4" s="433" t="s">
        <v>287</v>
      </c>
      <c r="B4" s="434">
        <v>305.24</v>
      </c>
      <c r="C4" s="434">
        <v>305.24</v>
      </c>
      <c r="D4" s="434">
        <v>0</v>
      </c>
      <c r="E4" s="434">
        <v>0</v>
      </c>
      <c r="F4" s="434">
        <v>0</v>
      </c>
      <c r="G4" s="434">
        <v>0</v>
      </c>
      <c r="H4" s="434">
        <v>0</v>
      </c>
      <c r="I4" s="145">
        <f>SUM(B4:H4)</f>
        <v>610.48</v>
      </c>
      <c r="J4" s="434">
        <v>8</v>
      </c>
      <c r="K4" s="433" t="s">
        <v>282</v>
      </c>
      <c r="L4" s="433" t="s">
        <v>295</v>
      </c>
      <c r="M4" s="434">
        <v>610.48</v>
      </c>
      <c r="N4" s="145">
        <v>610.48</v>
      </c>
      <c r="O4" s="145">
        <v>8</v>
      </c>
      <c r="P4" s="130">
        <v>23</v>
      </c>
      <c r="Q4" s="263" t="s">
        <v>294</v>
      </c>
    </row>
    <row r="5" spans="1:19">
      <c r="A5" s="430" t="s">
        <v>293</v>
      </c>
      <c r="B5" s="130">
        <v>0</v>
      </c>
      <c r="C5" s="130">
        <v>0</v>
      </c>
      <c r="D5" s="130">
        <v>0</v>
      </c>
      <c r="E5" s="130">
        <v>0</v>
      </c>
      <c r="F5" s="130">
        <v>0</v>
      </c>
      <c r="G5" s="130">
        <v>0</v>
      </c>
      <c r="H5" s="130">
        <v>0</v>
      </c>
      <c r="I5" s="145">
        <f t="shared" ref="I5:I31" si="0">SUM(B5:H5)</f>
        <v>0</v>
      </c>
      <c r="J5" s="130">
        <v>0</v>
      </c>
      <c r="K5" s="130">
        <v>0</v>
      </c>
      <c r="L5" s="130">
        <v>0</v>
      </c>
      <c r="M5" s="130">
        <v>0</v>
      </c>
      <c r="N5" s="130">
        <v>0</v>
      </c>
      <c r="O5" s="130">
        <v>0</v>
      </c>
      <c r="P5" s="130"/>
      <c r="Q5" s="130"/>
    </row>
    <row r="6" spans="1:19">
      <c r="A6" s="263" t="s">
        <v>296</v>
      </c>
      <c r="B6" s="1">
        <v>186.59</v>
      </c>
      <c r="C6" s="130">
        <v>197.26</v>
      </c>
      <c r="D6" s="130"/>
      <c r="E6" s="130"/>
      <c r="F6" s="130"/>
      <c r="G6" s="130"/>
      <c r="H6" s="130"/>
      <c r="I6" s="145">
        <f t="shared" si="0"/>
        <v>383.85</v>
      </c>
      <c r="J6" s="130">
        <v>8</v>
      </c>
      <c r="K6" s="132" t="s">
        <v>287</v>
      </c>
      <c r="L6" s="130">
        <v>262</v>
      </c>
      <c r="M6" s="130">
        <v>383.85</v>
      </c>
      <c r="N6" s="147">
        <v>383.85</v>
      </c>
      <c r="O6" s="147">
        <v>8</v>
      </c>
      <c r="P6" s="130">
        <v>24</v>
      </c>
      <c r="Q6" s="130"/>
      <c r="S6" s="1"/>
    </row>
    <row r="7" spans="1:19">
      <c r="A7" s="368" t="s">
        <v>309</v>
      </c>
      <c r="B7" s="130">
        <v>90.57</v>
      </c>
      <c r="C7" s="130">
        <v>213.06</v>
      </c>
      <c r="D7" s="130"/>
      <c r="E7" s="130"/>
      <c r="F7" s="130"/>
      <c r="G7" s="130"/>
      <c r="H7" s="130"/>
      <c r="I7" s="145">
        <f t="shared" si="0"/>
        <v>303.63</v>
      </c>
      <c r="J7" s="130">
        <v>19</v>
      </c>
      <c r="K7" s="263" t="s">
        <v>296</v>
      </c>
      <c r="L7" s="130">
        <v>263</v>
      </c>
      <c r="M7" s="130">
        <v>303.63</v>
      </c>
      <c r="N7" s="147">
        <v>303.63</v>
      </c>
      <c r="O7" s="147">
        <v>19</v>
      </c>
      <c r="P7" s="130">
        <v>25</v>
      </c>
      <c r="Q7" s="130"/>
      <c r="S7" s="1"/>
    </row>
    <row r="8" spans="1:19">
      <c r="A8" s="368" t="s">
        <v>324</v>
      </c>
      <c r="B8" s="130">
        <v>89.18</v>
      </c>
      <c r="C8" s="130">
        <v>130.63999999999999</v>
      </c>
      <c r="D8" s="130">
        <v>60.33</v>
      </c>
      <c r="E8" s="130">
        <v>31.11</v>
      </c>
      <c r="F8" s="130">
        <v>54.22</v>
      </c>
      <c r="G8" s="130">
        <v>31.07</v>
      </c>
      <c r="H8" s="130">
        <v>56.24</v>
      </c>
      <c r="I8" s="145">
        <f t="shared" si="0"/>
        <v>452.79</v>
      </c>
      <c r="J8" s="130">
        <v>8</v>
      </c>
      <c r="K8" s="263" t="s">
        <v>309</v>
      </c>
      <c r="L8" s="130">
        <v>264</v>
      </c>
      <c r="M8" s="130">
        <v>501.19</v>
      </c>
      <c r="N8" s="147">
        <v>452.79</v>
      </c>
      <c r="O8" s="147">
        <v>8</v>
      </c>
      <c r="P8" s="130">
        <v>26</v>
      </c>
      <c r="Q8" s="130"/>
      <c r="S8" s="1"/>
    </row>
    <row r="9" spans="1:19">
      <c r="A9" s="368" t="s">
        <v>325</v>
      </c>
      <c r="B9" s="130">
        <v>0</v>
      </c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45">
        <f t="shared" si="0"/>
        <v>0</v>
      </c>
      <c r="J9" s="130">
        <v>0</v>
      </c>
      <c r="K9" s="130">
        <v>0</v>
      </c>
      <c r="L9" s="130">
        <v>0</v>
      </c>
      <c r="M9" s="214">
        <v>0</v>
      </c>
      <c r="N9" s="147">
        <v>0</v>
      </c>
      <c r="O9" s="147">
        <v>0</v>
      </c>
      <c r="P9" s="130">
        <v>0</v>
      </c>
      <c r="Q9" s="130"/>
      <c r="S9" s="1"/>
    </row>
    <row r="10" spans="1:19">
      <c r="A10" s="431" t="s">
        <v>344</v>
      </c>
      <c r="B10" s="130">
        <v>0</v>
      </c>
      <c r="C10" s="130">
        <v>0</v>
      </c>
      <c r="D10" s="130">
        <v>0</v>
      </c>
      <c r="E10" s="130">
        <v>0</v>
      </c>
      <c r="F10" s="130">
        <v>0</v>
      </c>
      <c r="G10" s="130">
        <v>0</v>
      </c>
      <c r="H10" s="130">
        <v>0</v>
      </c>
      <c r="I10" s="145">
        <f t="shared" si="0"/>
        <v>0</v>
      </c>
      <c r="J10" s="130">
        <v>0</v>
      </c>
      <c r="K10" s="130">
        <v>0</v>
      </c>
      <c r="L10" s="130">
        <v>0</v>
      </c>
      <c r="M10" s="130">
        <v>0</v>
      </c>
      <c r="N10" s="130">
        <v>0</v>
      </c>
      <c r="O10" s="130">
        <v>0</v>
      </c>
      <c r="P10" s="130">
        <v>0</v>
      </c>
      <c r="Q10" s="130"/>
      <c r="S10" s="1"/>
    </row>
    <row r="11" spans="1:19">
      <c r="A11" s="431" t="s">
        <v>347</v>
      </c>
      <c r="B11" s="130">
        <v>185.74</v>
      </c>
      <c r="C11" s="130">
        <v>168.02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  <c r="I11" s="145">
        <f t="shared" si="0"/>
        <v>353.76</v>
      </c>
      <c r="J11" s="130">
        <v>10</v>
      </c>
      <c r="K11" s="130">
        <v>0</v>
      </c>
      <c r="L11" s="130">
        <v>0</v>
      </c>
      <c r="M11" s="130">
        <v>0</v>
      </c>
      <c r="N11" s="130">
        <v>0</v>
      </c>
      <c r="O11" s="130">
        <v>0</v>
      </c>
      <c r="P11" s="130">
        <v>0</v>
      </c>
      <c r="Q11" s="130"/>
      <c r="S11" s="1"/>
    </row>
    <row r="12" spans="1:19">
      <c r="A12" s="431" t="s">
        <v>349</v>
      </c>
      <c r="B12" s="130"/>
      <c r="C12" s="130">
        <v>44.92</v>
      </c>
      <c r="D12" s="130">
        <v>45.83</v>
      </c>
      <c r="E12" s="130">
        <v>23.9</v>
      </c>
      <c r="F12" s="130">
        <v>103.74</v>
      </c>
      <c r="G12" s="130">
        <v>79.959999999999994</v>
      </c>
      <c r="H12" s="130"/>
      <c r="I12" s="145">
        <f t="shared" si="0"/>
        <v>298.34999999999997</v>
      </c>
      <c r="J12" s="130">
        <v>13</v>
      </c>
      <c r="K12" s="130"/>
      <c r="L12" s="130"/>
      <c r="M12" s="130"/>
      <c r="N12" s="147"/>
      <c r="O12" s="147"/>
      <c r="P12" s="130"/>
      <c r="Q12" s="130"/>
      <c r="S12" s="1"/>
    </row>
    <row r="13" spans="1:19">
      <c r="A13" s="431" t="s">
        <v>350</v>
      </c>
      <c r="B13" s="130"/>
      <c r="C13" s="130"/>
      <c r="D13" s="130"/>
      <c r="E13" s="130"/>
      <c r="F13" s="130"/>
      <c r="G13" s="130"/>
      <c r="H13" s="130"/>
      <c r="I13" s="145">
        <f t="shared" si="0"/>
        <v>0</v>
      </c>
      <c r="J13" s="130"/>
      <c r="K13" s="130"/>
      <c r="L13" s="130"/>
      <c r="M13" s="214"/>
      <c r="N13" s="147"/>
      <c r="O13" s="147"/>
      <c r="P13" s="130"/>
      <c r="Q13" s="130"/>
      <c r="S13" s="1"/>
    </row>
    <row r="14" spans="1:19">
      <c r="A14" s="431"/>
      <c r="B14" s="130"/>
      <c r="C14" s="130"/>
      <c r="D14" s="130"/>
      <c r="E14" s="130"/>
      <c r="F14" s="130"/>
      <c r="G14" s="130"/>
      <c r="H14" s="130"/>
      <c r="I14" s="145">
        <f t="shared" si="0"/>
        <v>0</v>
      </c>
      <c r="J14" s="130"/>
      <c r="K14" s="130"/>
      <c r="L14" s="130"/>
      <c r="M14" s="130"/>
      <c r="N14" s="147"/>
      <c r="O14" s="147"/>
      <c r="P14" s="130"/>
      <c r="Q14" s="130"/>
      <c r="S14" s="1"/>
    </row>
    <row r="15" spans="1:19">
      <c r="A15" s="431"/>
      <c r="B15" s="130"/>
      <c r="C15" s="130"/>
      <c r="D15" s="130"/>
      <c r="E15" s="130"/>
      <c r="F15" s="130"/>
      <c r="G15" s="130"/>
      <c r="H15" s="130"/>
      <c r="I15" s="145">
        <f t="shared" si="0"/>
        <v>0</v>
      </c>
      <c r="J15" s="130"/>
      <c r="K15" s="130"/>
      <c r="L15" s="130"/>
      <c r="M15" s="130"/>
      <c r="N15" s="147"/>
      <c r="O15" s="147"/>
      <c r="P15" s="130"/>
      <c r="Q15" s="130"/>
    </row>
    <row r="16" spans="1:19">
      <c r="A16" s="431"/>
      <c r="B16" s="130"/>
      <c r="C16" s="130"/>
      <c r="D16" s="130"/>
      <c r="E16" s="130"/>
      <c r="F16" s="130"/>
      <c r="G16" s="130"/>
      <c r="H16" s="130"/>
      <c r="I16" s="145">
        <f t="shared" si="0"/>
        <v>0</v>
      </c>
      <c r="J16" s="130"/>
      <c r="K16" s="130"/>
      <c r="L16" s="130"/>
      <c r="M16" s="130"/>
      <c r="N16" s="213"/>
      <c r="O16" s="213"/>
      <c r="P16" s="130"/>
      <c r="Q16" s="130"/>
    </row>
    <row r="17" spans="1:17">
      <c r="A17" s="432"/>
      <c r="B17" s="130"/>
      <c r="C17" s="130"/>
      <c r="D17" s="130"/>
      <c r="E17" s="130"/>
      <c r="F17" s="130"/>
      <c r="G17" s="130"/>
      <c r="H17" s="130"/>
      <c r="I17" s="145">
        <f t="shared" si="0"/>
        <v>0</v>
      </c>
      <c r="J17" s="130"/>
      <c r="K17" s="130"/>
      <c r="L17" s="130"/>
      <c r="M17" s="130"/>
      <c r="N17" s="147"/>
      <c r="O17" s="147"/>
      <c r="P17" s="130"/>
      <c r="Q17" s="130"/>
    </row>
    <row r="18" spans="1:17">
      <c r="A18" s="432"/>
      <c r="B18" s="130"/>
      <c r="C18" s="130"/>
      <c r="D18" s="130"/>
      <c r="E18" s="130"/>
      <c r="F18" s="130"/>
      <c r="G18" s="130"/>
      <c r="H18" s="130"/>
      <c r="I18" s="145">
        <f t="shared" si="0"/>
        <v>0</v>
      </c>
      <c r="J18" s="130"/>
      <c r="K18" s="130"/>
      <c r="L18" s="130"/>
      <c r="M18" s="130"/>
      <c r="N18" s="147"/>
      <c r="O18" s="147"/>
      <c r="P18" s="130"/>
      <c r="Q18" s="130"/>
    </row>
    <row r="19" spans="1:17">
      <c r="A19" s="431"/>
      <c r="B19" s="130"/>
      <c r="C19" s="130"/>
      <c r="D19" s="130"/>
      <c r="E19" s="130"/>
      <c r="F19" s="130"/>
      <c r="G19" s="130"/>
      <c r="H19" s="130"/>
      <c r="I19" s="145">
        <f t="shared" si="0"/>
        <v>0</v>
      </c>
      <c r="J19" s="130"/>
      <c r="K19" s="130"/>
      <c r="L19" s="130"/>
      <c r="M19" s="130"/>
      <c r="N19" s="147"/>
      <c r="O19" s="147"/>
      <c r="P19" s="130"/>
      <c r="Q19" s="130"/>
    </row>
    <row r="20" spans="1:17">
      <c r="A20" s="431"/>
      <c r="B20" s="130"/>
      <c r="C20" s="130"/>
      <c r="D20" s="130"/>
      <c r="E20" s="130"/>
      <c r="F20" s="130"/>
      <c r="G20" s="130"/>
      <c r="H20" s="130"/>
      <c r="I20" s="145">
        <f t="shared" si="0"/>
        <v>0</v>
      </c>
      <c r="J20" s="130"/>
      <c r="K20" s="130"/>
      <c r="L20" s="130"/>
      <c r="M20" s="130"/>
      <c r="N20" s="147"/>
      <c r="O20" s="147"/>
      <c r="P20" s="130"/>
      <c r="Q20" s="130"/>
    </row>
    <row r="21" spans="1:17">
      <c r="A21" s="431"/>
      <c r="B21" s="130"/>
      <c r="C21" s="130"/>
      <c r="D21" s="130"/>
      <c r="E21" s="130"/>
      <c r="F21" s="130"/>
      <c r="G21" s="130"/>
      <c r="H21" s="130"/>
      <c r="I21" s="145">
        <f t="shared" si="0"/>
        <v>0</v>
      </c>
      <c r="J21" s="130"/>
      <c r="K21" s="130"/>
      <c r="L21" s="130"/>
      <c r="M21" s="130"/>
      <c r="N21" s="147"/>
      <c r="O21" s="147"/>
      <c r="P21" s="130"/>
      <c r="Q21" s="130"/>
    </row>
    <row r="22" spans="1:17">
      <c r="A22" s="431"/>
      <c r="B22" s="130"/>
      <c r="C22" s="130"/>
      <c r="D22" s="130"/>
      <c r="E22" s="130"/>
      <c r="F22" s="130"/>
      <c r="G22" s="130"/>
      <c r="H22" s="130"/>
      <c r="I22" s="145">
        <f t="shared" si="0"/>
        <v>0</v>
      </c>
      <c r="J22" s="130"/>
      <c r="K22" s="130"/>
      <c r="L22" s="130"/>
      <c r="M22" s="130"/>
      <c r="N22" s="147"/>
      <c r="O22" s="147"/>
      <c r="P22" s="130"/>
      <c r="Q22" s="130"/>
    </row>
    <row r="23" spans="1:17">
      <c r="A23" s="431"/>
      <c r="B23" s="130"/>
      <c r="C23" s="130"/>
      <c r="D23" s="130"/>
      <c r="E23" s="130"/>
      <c r="F23" s="130"/>
      <c r="G23" s="130"/>
      <c r="H23" s="130"/>
      <c r="I23" s="145">
        <f t="shared" si="0"/>
        <v>0</v>
      </c>
      <c r="J23" s="130"/>
      <c r="K23" s="130"/>
      <c r="L23" s="130"/>
      <c r="M23" s="130"/>
      <c r="N23" s="147"/>
      <c r="O23" s="147"/>
      <c r="P23" s="130"/>
      <c r="Q23" s="130"/>
    </row>
    <row r="24" spans="1:17">
      <c r="A24" s="431"/>
      <c r="B24" s="130"/>
      <c r="C24" s="130"/>
      <c r="D24" s="130"/>
      <c r="E24" s="130"/>
      <c r="F24" s="130"/>
      <c r="G24" s="130"/>
      <c r="H24" s="130"/>
      <c r="I24" s="145">
        <f t="shared" si="0"/>
        <v>0</v>
      </c>
      <c r="J24" s="130"/>
      <c r="K24" s="130"/>
      <c r="L24" s="130"/>
      <c r="M24" s="130"/>
      <c r="N24" s="147"/>
      <c r="O24" s="147"/>
      <c r="P24" s="130"/>
      <c r="Q24" s="130"/>
    </row>
    <row r="25" spans="1:17">
      <c r="A25" s="132"/>
      <c r="B25" s="130"/>
      <c r="C25" s="130"/>
      <c r="D25" s="130"/>
      <c r="E25" s="130"/>
      <c r="F25" s="130"/>
      <c r="G25" s="130"/>
      <c r="H25" s="130"/>
      <c r="I25" s="145">
        <f t="shared" si="0"/>
        <v>0</v>
      </c>
      <c r="J25" s="130"/>
      <c r="K25" s="130"/>
      <c r="L25" s="130"/>
      <c r="M25" s="130"/>
      <c r="N25" s="147"/>
      <c r="O25" s="147"/>
      <c r="P25" s="130"/>
      <c r="Q25" s="130"/>
    </row>
    <row r="26" spans="1:17">
      <c r="A26" s="132"/>
      <c r="B26" s="130"/>
      <c r="C26" s="130"/>
      <c r="D26" s="130"/>
      <c r="E26" s="130"/>
      <c r="F26" s="130"/>
      <c r="G26" s="130"/>
      <c r="H26" s="130"/>
      <c r="I26" s="145">
        <f t="shared" si="0"/>
        <v>0</v>
      </c>
      <c r="J26" s="130"/>
      <c r="K26" s="130"/>
      <c r="L26" s="130"/>
      <c r="M26" s="130"/>
      <c r="N26" s="147"/>
      <c r="O26" s="147"/>
      <c r="P26" s="130"/>
      <c r="Q26" s="130"/>
    </row>
    <row r="27" spans="1:17">
      <c r="A27" s="132"/>
      <c r="B27" s="130"/>
      <c r="C27" s="130"/>
      <c r="D27" s="130"/>
      <c r="E27" s="130"/>
      <c r="F27" s="130"/>
      <c r="G27" s="130"/>
      <c r="H27" s="130"/>
      <c r="I27" s="145">
        <f t="shared" si="0"/>
        <v>0</v>
      </c>
      <c r="J27" s="130"/>
      <c r="K27" s="130"/>
      <c r="L27" s="130"/>
      <c r="M27" s="130"/>
      <c r="N27" s="147"/>
      <c r="O27" s="147"/>
      <c r="P27" s="130"/>
      <c r="Q27" s="130"/>
    </row>
    <row r="28" spans="1:17">
      <c r="A28" s="132"/>
      <c r="B28" s="130"/>
      <c r="C28" s="130"/>
      <c r="D28" s="130"/>
      <c r="E28" s="130"/>
      <c r="F28" s="130"/>
      <c r="G28" s="130"/>
      <c r="H28" s="130"/>
      <c r="I28" s="145">
        <f t="shared" si="0"/>
        <v>0</v>
      </c>
      <c r="J28" s="130"/>
      <c r="K28" s="130"/>
      <c r="L28" s="130"/>
      <c r="M28" s="130"/>
      <c r="N28" s="147"/>
      <c r="O28" s="147"/>
      <c r="P28" s="130"/>
      <c r="Q28" s="130"/>
    </row>
    <row r="29" spans="1:17">
      <c r="A29" s="221"/>
      <c r="B29" s="130"/>
      <c r="C29" s="130"/>
      <c r="D29" s="130"/>
      <c r="E29" s="130"/>
      <c r="F29" s="130"/>
      <c r="G29" s="130"/>
      <c r="H29" s="130"/>
      <c r="I29" s="145">
        <f t="shared" si="0"/>
        <v>0</v>
      </c>
      <c r="J29" s="130"/>
      <c r="K29" s="130"/>
      <c r="L29" s="130"/>
      <c r="M29" s="130"/>
      <c r="N29" s="147"/>
      <c r="O29" s="147"/>
      <c r="P29" s="130"/>
      <c r="Q29" s="130"/>
    </row>
    <row r="30" spans="1:17">
      <c r="A30" s="132"/>
      <c r="B30" s="130"/>
      <c r="C30" s="130"/>
      <c r="D30" s="130"/>
      <c r="E30" s="130"/>
      <c r="F30" s="130"/>
      <c r="G30" s="130"/>
      <c r="H30" s="130"/>
      <c r="I30" s="145">
        <f t="shared" si="0"/>
        <v>0</v>
      </c>
      <c r="J30" s="130"/>
      <c r="K30" s="130"/>
      <c r="L30" s="130"/>
      <c r="M30" s="130"/>
      <c r="N30" s="147"/>
      <c r="O30" s="147"/>
      <c r="P30" s="130"/>
      <c r="Q30" s="130"/>
    </row>
    <row r="31" spans="1:17">
      <c r="A31" s="132"/>
      <c r="B31" s="130"/>
      <c r="C31" s="130"/>
      <c r="D31" s="130"/>
      <c r="E31" s="130"/>
      <c r="F31" s="130"/>
      <c r="G31" s="130"/>
      <c r="H31" s="130"/>
      <c r="I31" s="145">
        <f t="shared" si="0"/>
        <v>0</v>
      </c>
      <c r="J31" s="130"/>
      <c r="K31" s="130"/>
      <c r="L31" s="130"/>
      <c r="M31" s="130"/>
      <c r="N31" s="147"/>
      <c r="O31" s="147"/>
      <c r="P31" s="130"/>
      <c r="Q31" s="130"/>
    </row>
    <row r="32" spans="1:17">
      <c r="A32" s="132"/>
      <c r="B32" s="130"/>
      <c r="C32" s="130"/>
      <c r="D32" s="130"/>
      <c r="E32" s="130"/>
      <c r="F32" s="130"/>
      <c r="G32" s="130"/>
      <c r="H32" s="130"/>
      <c r="I32" s="145"/>
      <c r="J32" s="130"/>
      <c r="K32" s="130"/>
      <c r="L32" s="130"/>
      <c r="M32" s="130"/>
      <c r="N32" s="147"/>
      <c r="O32" s="147"/>
      <c r="P32" s="130"/>
      <c r="Q32" s="130"/>
    </row>
    <row r="33" spans="1:17">
      <c r="A33" s="132"/>
      <c r="B33" s="130"/>
      <c r="C33" s="130"/>
      <c r="D33" s="130"/>
      <c r="E33" s="130"/>
      <c r="F33" s="130"/>
      <c r="G33" s="130"/>
      <c r="H33" s="130"/>
      <c r="I33" s="145"/>
      <c r="J33" s="130"/>
      <c r="K33" s="130"/>
      <c r="L33" s="130"/>
      <c r="M33" s="130"/>
      <c r="N33" s="147"/>
      <c r="O33" s="147"/>
      <c r="P33" s="130"/>
      <c r="Q33" s="130"/>
    </row>
    <row r="34" spans="1:17">
      <c r="A34" s="132"/>
      <c r="B34" s="130"/>
      <c r="C34" s="130"/>
      <c r="D34" s="130"/>
      <c r="E34" s="130"/>
      <c r="F34" s="130"/>
      <c r="G34" s="130"/>
      <c r="H34" s="130"/>
      <c r="I34" s="145"/>
      <c r="J34" s="130"/>
      <c r="K34" s="130"/>
      <c r="L34" s="130"/>
      <c r="M34" s="130"/>
      <c r="N34" s="147"/>
      <c r="O34" s="147"/>
      <c r="P34" s="130"/>
      <c r="Q34" s="130"/>
    </row>
    <row r="35" spans="1:17">
      <c r="A35" s="132"/>
      <c r="B35" s="130"/>
      <c r="C35" s="130"/>
      <c r="D35" s="130"/>
      <c r="E35" s="130"/>
      <c r="F35" s="130"/>
      <c r="G35" s="130"/>
      <c r="H35" s="130"/>
      <c r="I35" s="145"/>
      <c r="J35" s="130"/>
      <c r="K35" s="130"/>
      <c r="L35" s="130"/>
      <c r="M35" s="130"/>
      <c r="N35" s="147"/>
      <c r="O35" s="147"/>
      <c r="P35" s="130"/>
      <c r="Q35" s="130"/>
    </row>
    <row r="36" spans="1:17">
      <c r="A36" s="132"/>
      <c r="B36" s="215">
        <f t="shared" ref="B36:H36" si="1">SUM(B4:B35)</f>
        <v>857.32000000000016</v>
      </c>
      <c r="C36" s="215">
        <f t="shared" si="1"/>
        <v>1059.1399999999999</v>
      </c>
      <c r="D36" s="215">
        <f t="shared" si="1"/>
        <v>106.16</v>
      </c>
      <c r="E36" s="215">
        <f t="shared" si="1"/>
        <v>55.01</v>
      </c>
      <c r="F36" s="215">
        <f t="shared" si="1"/>
        <v>157.95999999999998</v>
      </c>
      <c r="G36" s="215">
        <f t="shared" si="1"/>
        <v>111.03</v>
      </c>
      <c r="H36" s="215">
        <f t="shared" si="1"/>
        <v>56.24</v>
      </c>
      <c r="I36" s="215">
        <f>SUM(B36:H36)</f>
        <v>2402.86</v>
      </c>
      <c r="J36" s="215">
        <f>SUM(J4:J35)</f>
        <v>66</v>
      </c>
      <c r="K36" s="215"/>
      <c r="L36" s="215"/>
      <c r="M36" s="215">
        <f>SUM(M4:M35)</f>
        <v>1799.15</v>
      </c>
      <c r="N36" s="215">
        <f>SUM(N4:N35)</f>
        <v>1750.75</v>
      </c>
      <c r="O36" s="215">
        <f>SUM(O4:O35)</f>
        <v>43</v>
      </c>
      <c r="P36" s="216"/>
      <c r="Q36" s="216"/>
    </row>
    <row r="37" spans="1:17">
      <c r="A37" s="392" t="s">
        <v>260</v>
      </c>
      <c r="B37" s="391">
        <f>B36/26</f>
        <v>32.973846153846161</v>
      </c>
      <c r="C37" s="391">
        <f t="shared" ref="C37:F37" si="2">C36/26</f>
        <v>40.73615384615384</v>
      </c>
      <c r="D37" s="391">
        <f t="shared" si="2"/>
        <v>4.0830769230769226</v>
      </c>
      <c r="E37" s="391">
        <f t="shared" si="2"/>
        <v>2.1157692307692306</v>
      </c>
      <c r="F37" s="391">
        <f t="shared" si="2"/>
        <v>6.0753846153846149</v>
      </c>
      <c r="G37" s="391"/>
      <c r="H37" s="130"/>
      <c r="I37" s="144"/>
      <c r="J37" s="130"/>
      <c r="K37" s="130"/>
      <c r="L37" s="130"/>
      <c r="M37" s="130"/>
      <c r="N37" s="147"/>
      <c r="O37" s="147"/>
      <c r="P37" s="130"/>
      <c r="Q37" s="13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TemPlete</vt:lpstr>
      <vt:lpstr>Daily Dec-19</vt:lpstr>
      <vt:lpstr>Dec Smry</vt:lpstr>
      <vt:lpstr>Jan-2020</vt:lpstr>
      <vt:lpstr>Jan Smy</vt:lpstr>
      <vt:lpstr>FEB-2020</vt:lpstr>
      <vt:lpstr>FEB-SMY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2019-11-27T01:02:50Z</dcterms:created>
  <dcterms:modified xsi:type="dcterms:W3CDTF">2020-02-11T01:32:51Z</dcterms:modified>
</cp:coreProperties>
</file>