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25" firstSheet="11" activeTab="19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8" r:id="rId15"/>
    <sheet name="Sheet16" sheetId="19" r:id="rId16"/>
    <sheet name="Sheet17" sheetId="20" r:id="rId17"/>
    <sheet name="Sheet18" sheetId="21" r:id="rId18"/>
    <sheet name="Sheet19" sheetId="22" r:id="rId19"/>
    <sheet name="Sheet20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3" l="1" a="1"/>
  <c r="E3" i="23" s="1"/>
  <c r="E8" i="23" l="1"/>
  <c r="E4" i="23"/>
  <c r="E6" i="23"/>
  <c r="E2" i="23"/>
  <c r="E9" i="23"/>
  <c r="E5" i="23"/>
  <c r="E7" i="23"/>
  <c r="F4" i="2"/>
  <c r="F3" i="2"/>
  <c r="F2" i="2"/>
  <c r="D13" i="15"/>
  <c r="D12" i="15"/>
  <c r="D11" i="15"/>
  <c r="D7" i="15"/>
  <c r="D6" i="15"/>
  <c r="D5" i="15"/>
  <c r="F6" i="14"/>
  <c r="F5" i="14"/>
  <c r="D4" i="13" l="1" a="1"/>
  <c r="D5" i="13" s="1"/>
  <c r="I2" i="12" a="1"/>
  <c r="I2" i="12" s="1"/>
  <c r="D10" i="13" l="1"/>
  <c r="D6" i="13"/>
  <c r="D8" i="13"/>
  <c r="D4" i="13"/>
  <c r="D7" i="13"/>
  <c r="D9" i="13"/>
  <c r="I5" i="12"/>
  <c r="I4" i="12"/>
  <c r="I3" i="12"/>
  <c r="I6" i="12"/>
  <c r="S18" i="11"/>
  <c r="O18" i="11"/>
  <c r="K18" i="11"/>
  <c r="G18" i="11"/>
  <c r="B18" i="11"/>
  <c r="B41" i="7"/>
  <c r="B42" i="7"/>
  <c r="B43" i="7"/>
  <c r="B44" i="7"/>
  <c r="F3" i="10"/>
  <c r="B13" i="10" s="1"/>
  <c r="F6" i="10"/>
  <c r="F5" i="10"/>
  <c r="F4" i="10"/>
  <c r="B4" i="10" l="1"/>
  <c r="B95" i="10"/>
  <c r="B87" i="10"/>
  <c r="B79" i="10"/>
  <c r="B71" i="10"/>
  <c r="B63" i="10"/>
  <c r="B55" i="10"/>
  <c r="B47" i="10"/>
  <c r="B39" i="10"/>
  <c r="B31" i="10"/>
  <c r="B23" i="10"/>
  <c r="B15" i="10"/>
  <c r="B5" i="10"/>
  <c r="B88" i="10"/>
  <c r="B72" i="10"/>
  <c r="B56" i="10"/>
  <c r="B40" i="10"/>
  <c r="B24" i="10"/>
  <c r="B9" i="10"/>
  <c r="B100" i="10"/>
  <c r="B92" i="10"/>
  <c r="B84" i="10"/>
  <c r="B76" i="10"/>
  <c r="B68" i="10"/>
  <c r="B60" i="10"/>
  <c r="B52" i="10"/>
  <c r="B44" i="10"/>
  <c r="B36" i="10"/>
  <c r="B28" i="10"/>
  <c r="B20" i="10"/>
  <c r="B12" i="10"/>
  <c r="B96" i="10"/>
  <c r="B80" i="10"/>
  <c r="B64" i="10"/>
  <c r="B48" i="10"/>
  <c r="B32" i="10"/>
  <c r="B16" i="10"/>
  <c r="B8" i="10"/>
  <c r="B99" i="10"/>
  <c r="B91" i="10"/>
  <c r="B83" i="10"/>
  <c r="B75" i="10"/>
  <c r="B67" i="10"/>
  <c r="B59" i="10"/>
  <c r="B51" i="10"/>
  <c r="B43" i="10"/>
  <c r="B35" i="10"/>
  <c r="B27" i="10"/>
  <c r="B19" i="10"/>
  <c r="B11" i="10"/>
  <c r="B7" i="10"/>
  <c r="B3" i="10"/>
  <c r="B98" i="10"/>
  <c r="B94" i="10"/>
  <c r="B90" i="10"/>
  <c r="B86" i="10"/>
  <c r="B82" i="10"/>
  <c r="B78" i="10"/>
  <c r="B74" i="10"/>
  <c r="B70" i="10"/>
  <c r="B66" i="10"/>
  <c r="B62" i="10"/>
  <c r="B58" i="10"/>
  <c r="B54" i="10"/>
  <c r="B50" i="10"/>
  <c r="B46" i="10"/>
  <c r="B42" i="10"/>
  <c r="B38" i="10"/>
  <c r="B34" i="10"/>
  <c r="B30" i="10"/>
  <c r="B26" i="10"/>
  <c r="B22" i="10"/>
  <c r="B18" i="10"/>
  <c r="B14" i="10"/>
  <c r="B10" i="10"/>
  <c r="B2" i="10"/>
  <c r="B6" i="10"/>
  <c r="B101" i="10"/>
  <c r="B97" i="10"/>
  <c r="B93" i="10"/>
  <c r="B89" i="10"/>
  <c r="B85" i="10"/>
  <c r="B81" i="10"/>
  <c r="B77" i="10"/>
  <c r="B73" i="10"/>
  <c r="B69" i="10"/>
  <c r="B65" i="10"/>
  <c r="B61" i="10"/>
  <c r="B57" i="10"/>
  <c r="B53" i="10"/>
  <c r="B49" i="10"/>
  <c r="B45" i="10"/>
  <c r="B41" i="10"/>
  <c r="B37" i="10"/>
  <c r="B33" i="10"/>
  <c r="B29" i="10"/>
  <c r="B25" i="10"/>
  <c r="B21" i="10"/>
  <c r="B17" i="10"/>
  <c r="B6" i="9"/>
  <c r="B22" i="9"/>
  <c r="B2" i="9"/>
  <c r="F6" i="9"/>
  <c r="F5" i="9"/>
  <c r="F4" i="9"/>
  <c r="B3" i="9" s="1"/>
  <c r="D5" i="8"/>
  <c r="D4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2" i="7"/>
  <c r="D4" i="4"/>
  <c r="B13" i="5"/>
  <c r="G6" i="6"/>
  <c r="G4" i="6"/>
  <c r="G5" i="6"/>
  <c r="G3" i="6"/>
  <c r="B9" i="6" s="1"/>
  <c r="B11" i="5"/>
  <c r="B12" i="5"/>
  <c r="E6" i="3"/>
  <c r="E4" i="3"/>
  <c r="B7" i="6" l="1"/>
  <c r="B6" i="6"/>
  <c r="B15" i="6"/>
  <c r="B20" i="6"/>
  <c r="B12" i="6"/>
  <c r="B16" i="6"/>
  <c r="B3" i="6"/>
  <c r="B19" i="6"/>
  <c r="B11" i="6"/>
  <c r="B2" i="6"/>
  <c r="B5" i="6"/>
  <c r="B18" i="6"/>
  <c r="B14" i="6"/>
  <c r="B10" i="6"/>
  <c r="B8" i="6"/>
  <c r="B4" i="6"/>
  <c r="B17" i="6"/>
  <c r="B13" i="6"/>
  <c r="B34" i="9"/>
  <c r="B18" i="9"/>
  <c r="B30" i="9"/>
  <c r="B14" i="9"/>
  <c r="B26" i="9"/>
  <c r="B10" i="9"/>
  <c r="B37" i="9"/>
  <c r="C37" i="9" s="1"/>
  <c r="B33" i="9"/>
  <c r="B29" i="9"/>
  <c r="B25" i="9"/>
  <c r="B21" i="9"/>
  <c r="B17" i="9"/>
  <c r="B13" i="9"/>
  <c r="B9" i="9"/>
  <c r="B5" i="9"/>
  <c r="B36" i="9"/>
  <c r="B32" i="9"/>
  <c r="B28" i="9"/>
  <c r="B24" i="9"/>
  <c r="B20" i="9"/>
  <c r="B16" i="9"/>
  <c r="B12" i="9"/>
  <c r="B8" i="9"/>
  <c r="B4" i="9"/>
  <c r="B35" i="9"/>
  <c r="B31" i="9"/>
  <c r="B27" i="9"/>
  <c r="B23" i="9"/>
  <c r="B19" i="9"/>
  <c r="B15" i="9"/>
  <c r="B11" i="9"/>
  <c r="B7" i="9"/>
  <c r="F13" i="14" l="1"/>
  <c r="F12" i="14"/>
  <c r="F11" i="14"/>
  <c r="F10" i="14"/>
  <c r="F7" i="14"/>
  <c r="A54" i="12"/>
  <c r="A53" i="12"/>
  <c r="A52" i="12"/>
  <c r="S17" i="11" l="1"/>
  <c r="S16" i="11"/>
  <c r="S9" i="11" s="1"/>
  <c r="T9" i="11" s="1"/>
  <c r="O17" i="11"/>
  <c r="O16" i="11"/>
  <c r="O14" i="11" s="1"/>
  <c r="P14" i="11" s="1"/>
  <c r="K17" i="11"/>
  <c r="K16" i="11"/>
  <c r="K6" i="11" s="1"/>
  <c r="L6" i="11" s="1"/>
  <c r="G17" i="11"/>
  <c r="G16" i="11"/>
  <c r="G8" i="11" s="1"/>
  <c r="H8" i="11" s="1"/>
  <c r="B17" i="11"/>
  <c r="B16" i="11"/>
  <c r="C8" i="11" s="1"/>
  <c r="D8" i="11" s="1"/>
  <c r="C70" i="10"/>
  <c r="C34" i="9"/>
  <c r="C14" i="6"/>
  <c r="C20" i="6"/>
  <c r="C18" i="6"/>
  <c r="C17" i="6"/>
  <c r="C16" i="6"/>
  <c r="C13" i="6"/>
  <c r="C12" i="6"/>
  <c r="C10" i="6"/>
  <c r="C9" i="6"/>
  <c r="C8" i="6"/>
  <c r="C6" i="6"/>
  <c r="C5" i="6"/>
  <c r="C4" i="6"/>
  <c r="C2" i="6"/>
  <c r="B10" i="5"/>
  <c r="D6" i="4"/>
  <c r="D5" i="4"/>
  <c r="E5" i="3"/>
  <c r="C3" i="5" l="1"/>
  <c r="C7" i="5"/>
  <c r="D7" i="5" s="1"/>
  <c r="C4" i="5"/>
  <c r="D4" i="5" s="1"/>
  <c r="C8" i="5"/>
  <c r="D8" i="5" s="1"/>
  <c r="C6" i="5"/>
  <c r="D6" i="5" s="1"/>
  <c r="C5" i="5"/>
  <c r="D5" i="5" s="1"/>
  <c r="C2" i="5"/>
  <c r="D2" i="5" s="1"/>
  <c r="C5" i="10"/>
  <c r="C13" i="10"/>
  <c r="C21" i="10"/>
  <c r="C29" i="10"/>
  <c r="C37" i="10"/>
  <c r="C45" i="10"/>
  <c r="C53" i="10"/>
  <c r="C61" i="10"/>
  <c r="C100" i="10"/>
  <c r="C92" i="10"/>
  <c r="C84" i="10"/>
  <c r="C76" i="10"/>
  <c r="C68" i="10"/>
  <c r="C8" i="10"/>
  <c r="C16" i="10"/>
  <c r="C24" i="10"/>
  <c r="C32" i="10"/>
  <c r="C40" i="10"/>
  <c r="C48" i="10"/>
  <c r="C56" i="10"/>
  <c r="C64" i="10"/>
  <c r="C97" i="10"/>
  <c r="C89" i="10"/>
  <c r="C81" i="10"/>
  <c r="C73" i="10"/>
  <c r="C9" i="10"/>
  <c r="C17" i="10"/>
  <c r="C25" i="10"/>
  <c r="C33" i="10"/>
  <c r="C41" i="10"/>
  <c r="C49" i="10"/>
  <c r="C57" i="10"/>
  <c r="C67" i="10"/>
  <c r="C96" i="10"/>
  <c r="C88" i="10"/>
  <c r="C80" i="10"/>
  <c r="C72" i="10"/>
  <c r="C4" i="10"/>
  <c r="C12" i="10"/>
  <c r="C20" i="10"/>
  <c r="C28" i="10"/>
  <c r="C36" i="10"/>
  <c r="C44" i="10"/>
  <c r="C52" i="10"/>
  <c r="C60" i="10"/>
  <c r="C101" i="10"/>
  <c r="C93" i="10"/>
  <c r="C85" i="10"/>
  <c r="C77" i="10"/>
  <c r="C69" i="10"/>
  <c r="C3" i="9"/>
  <c r="C7" i="9"/>
  <c r="C11" i="9"/>
  <c r="C15" i="9"/>
  <c r="C19" i="9"/>
  <c r="C23" i="9"/>
  <c r="C27" i="9"/>
  <c r="C31" i="9"/>
  <c r="C35" i="9"/>
  <c r="C4" i="9"/>
  <c r="C8" i="9"/>
  <c r="C12" i="9"/>
  <c r="C16" i="9"/>
  <c r="C20" i="9"/>
  <c r="C24" i="9"/>
  <c r="C28" i="9"/>
  <c r="C32" i="9"/>
  <c r="C36" i="9"/>
  <c r="C9" i="9"/>
  <c r="C17" i="9"/>
  <c r="C25" i="9"/>
  <c r="C33" i="9"/>
  <c r="C5" i="9"/>
  <c r="C13" i="9"/>
  <c r="C21" i="9"/>
  <c r="C29" i="9"/>
  <c r="C2" i="9"/>
  <c r="C6" i="9"/>
  <c r="C10" i="9"/>
  <c r="C14" i="9"/>
  <c r="C18" i="9"/>
  <c r="C22" i="9"/>
  <c r="C26" i="9"/>
  <c r="C30" i="9"/>
  <c r="D9" i="7"/>
  <c r="D25" i="7"/>
  <c r="D13" i="7"/>
  <c r="D29" i="7"/>
  <c r="D17" i="7"/>
  <c r="D33" i="7"/>
  <c r="D5" i="7"/>
  <c r="D21" i="7"/>
  <c r="D37" i="7"/>
  <c r="D3" i="5"/>
  <c r="C3" i="6"/>
  <c r="C7" i="6"/>
  <c r="C11" i="6"/>
  <c r="C15" i="6"/>
  <c r="C19" i="6"/>
  <c r="D2" i="7"/>
  <c r="D6" i="7"/>
  <c r="D10" i="7"/>
  <c r="D14" i="7"/>
  <c r="D18" i="7"/>
  <c r="D22" i="7"/>
  <c r="D26" i="7"/>
  <c r="D30" i="7"/>
  <c r="D34" i="7"/>
  <c r="D38" i="7"/>
  <c r="D3" i="7"/>
  <c r="D7" i="7"/>
  <c r="D11" i="7"/>
  <c r="D15" i="7"/>
  <c r="D19" i="7"/>
  <c r="D23" i="7"/>
  <c r="D27" i="7"/>
  <c r="D31" i="7"/>
  <c r="D35" i="7"/>
  <c r="D39" i="7"/>
  <c r="D4" i="7"/>
  <c r="D8" i="7"/>
  <c r="D12" i="7"/>
  <c r="D16" i="7"/>
  <c r="D20" i="7"/>
  <c r="D24" i="7"/>
  <c r="D28" i="7"/>
  <c r="D32" i="7"/>
  <c r="D36" i="7"/>
  <c r="D40" i="7"/>
  <c r="C2" i="10"/>
  <c r="C6" i="10"/>
  <c r="C10" i="10"/>
  <c r="C14" i="10"/>
  <c r="C18" i="10"/>
  <c r="C22" i="10"/>
  <c r="C26" i="10"/>
  <c r="C30" i="10"/>
  <c r="C34" i="10"/>
  <c r="C38" i="10"/>
  <c r="C42" i="10"/>
  <c r="C46" i="10"/>
  <c r="C50" i="10"/>
  <c r="C54" i="10"/>
  <c r="C58" i="10"/>
  <c r="C62" i="10"/>
  <c r="C66" i="10"/>
  <c r="C99" i="10"/>
  <c r="C95" i="10"/>
  <c r="C91" i="10"/>
  <c r="C87" i="10"/>
  <c r="C83" i="10"/>
  <c r="C79" i="10"/>
  <c r="C75" i="10"/>
  <c r="C71" i="10"/>
  <c r="C3" i="10"/>
  <c r="C7" i="10"/>
  <c r="C11" i="10"/>
  <c r="C15" i="10"/>
  <c r="C19" i="10"/>
  <c r="C23" i="10"/>
  <c r="C27" i="10"/>
  <c r="C31" i="10"/>
  <c r="C35" i="10"/>
  <c r="C39" i="10"/>
  <c r="C43" i="10"/>
  <c r="C47" i="10"/>
  <c r="C51" i="10"/>
  <c r="C55" i="10"/>
  <c r="C59" i="10"/>
  <c r="C63" i="10"/>
  <c r="C65" i="10"/>
  <c r="C98" i="10"/>
  <c r="C94" i="10"/>
  <c r="C90" i="10"/>
  <c r="C86" i="10"/>
  <c r="C82" i="10"/>
  <c r="C78" i="10"/>
  <c r="C74" i="10"/>
  <c r="G11" i="11"/>
  <c r="H11" i="11" s="1"/>
  <c r="O8" i="11"/>
  <c r="P8" i="11" s="1"/>
  <c r="O5" i="11"/>
  <c r="P5" i="11" s="1"/>
  <c r="O12" i="11"/>
  <c r="P12" i="11" s="1"/>
  <c r="O7" i="11"/>
  <c r="P7" i="11" s="1"/>
  <c r="S11" i="11"/>
  <c r="T11" i="11" s="1"/>
  <c r="O11" i="11"/>
  <c r="P11" i="11" s="1"/>
  <c r="O6" i="11"/>
  <c r="P6" i="11" s="1"/>
  <c r="S8" i="11"/>
  <c r="T8" i="11" s="1"/>
  <c r="S12" i="11"/>
  <c r="T12" i="11" s="1"/>
  <c r="G7" i="11"/>
  <c r="H7" i="11" s="1"/>
  <c r="G5" i="11"/>
  <c r="H5" i="11" s="1"/>
  <c r="O10" i="11"/>
  <c r="P10" i="11" s="1"/>
  <c r="S5" i="11"/>
  <c r="T5" i="11" s="1"/>
  <c r="S7" i="11"/>
  <c r="T7" i="11" s="1"/>
  <c r="K10" i="11"/>
  <c r="L10" i="11" s="1"/>
  <c r="G14" i="11"/>
  <c r="H14" i="11" s="1"/>
  <c r="G10" i="11"/>
  <c r="H10" i="11" s="1"/>
  <c r="G6" i="11"/>
  <c r="H6" i="11" s="1"/>
  <c r="K13" i="11"/>
  <c r="L13" i="11" s="1"/>
  <c r="K9" i="11"/>
  <c r="L9" i="11" s="1"/>
  <c r="G13" i="11"/>
  <c r="H13" i="11" s="1"/>
  <c r="G9" i="11"/>
  <c r="H9" i="11" s="1"/>
  <c r="K12" i="11"/>
  <c r="L12" i="11" s="1"/>
  <c r="K8" i="11"/>
  <c r="L8" i="11" s="1"/>
  <c r="S14" i="11"/>
  <c r="T14" i="11" s="1"/>
  <c r="S10" i="11"/>
  <c r="T10" i="11" s="1"/>
  <c r="S6" i="11"/>
  <c r="T6" i="11" s="1"/>
  <c r="G12" i="11"/>
  <c r="H12" i="11" s="1"/>
  <c r="K5" i="11"/>
  <c r="L5" i="11" s="1"/>
  <c r="K11" i="11"/>
  <c r="L11" i="11" s="1"/>
  <c r="K7" i="11"/>
  <c r="L7" i="11" s="1"/>
  <c r="O13" i="11"/>
  <c r="P13" i="11" s="1"/>
  <c r="O9" i="11"/>
  <c r="P9" i="11" s="1"/>
  <c r="S13" i="11"/>
  <c r="T13" i="11" s="1"/>
  <c r="K14" i="11"/>
  <c r="L14" i="11" s="1"/>
  <c r="C5" i="11"/>
  <c r="D5" i="11" s="1"/>
  <c r="C11" i="11"/>
  <c r="D11" i="11" s="1"/>
  <c r="C7" i="11"/>
  <c r="D7" i="11" s="1"/>
  <c r="C14" i="11"/>
  <c r="D14" i="11" s="1"/>
  <c r="C10" i="11"/>
  <c r="D10" i="11" s="1"/>
  <c r="C6" i="11"/>
  <c r="D6" i="11" s="1"/>
  <c r="C13" i="11"/>
  <c r="D13" i="11" s="1"/>
  <c r="C9" i="11"/>
  <c r="D9" i="11" s="1"/>
  <c r="C12" i="11"/>
  <c r="D12" i="11" s="1"/>
</calcChain>
</file>

<file path=xl/sharedStrings.xml><?xml version="1.0" encoding="utf-8"?>
<sst xmlns="http://schemas.openxmlformats.org/spreadsheetml/2006/main" count="251" uniqueCount="99">
  <si>
    <t>Quartiles</t>
  </si>
  <si>
    <t>Q1</t>
  </si>
  <si>
    <t>Q2</t>
  </si>
  <si>
    <t>Q3</t>
  </si>
  <si>
    <t>Percentiles</t>
  </si>
  <si>
    <t>X</t>
  </si>
  <si>
    <t>Mean</t>
  </si>
  <si>
    <t>Median</t>
  </si>
  <si>
    <t>Mode</t>
  </si>
  <si>
    <t>X - X^</t>
  </si>
  <si>
    <t>(X-X^)2</t>
  </si>
  <si>
    <t>MEAN</t>
  </si>
  <si>
    <t>RANGE</t>
  </si>
  <si>
    <t>Variance</t>
  </si>
  <si>
    <t>S.D</t>
  </si>
  <si>
    <t>(x-x^)</t>
  </si>
  <si>
    <t>(X -X^)2</t>
  </si>
  <si>
    <t>(X-X^)</t>
  </si>
  <si>
    <t>VARIANCE</t>
  </si>
  <si>
    <t>(A-A^)</t>
  </si>
  <si>
    <t>(A-A^)2</t>
  </si>
  <si>
    <t>(B-B^)</t>
  </si>
  <si>
    <t>(B-B^)2</t>
  </si>
  <si>
    <t>(C-C^)</t>
  </si>
  <si>
    <t>(C-C^)2</t>
  </si>
  <si>
    <t>(D-D^)</t>
  </si>
  <si>
    <t>(D-D^)2</t>
  </si>
  <si>
    <t>(E-E^)</t>
  </si>
  <si>
    <t>(E-E^)2</t>
  </si>
  <si>
    <t>Range</t>
  </si>
  <si>
    <t>Frequency</t>
  </si>
  <si>
    <t>10th</t>
  </si>
  <si>
    <t>25th</t>
  </si>
  <si>
    <t>75th</t>
  </si>
  <si>
    <t xml:space="preserve">76th </t>
  </si>
  <si>
    <t xml:space="preserve">15th </t>
  </si>
  <si>
    <t xml:space="preserve">50th </t>
  </si>
  <si>
    <t xml:space="preserve">85th </t>
  </si>
  <si>
    <t>Standard Error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</si>
  <si>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</si>
  <si>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</si>
  <si>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</si>
  <si>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</si>
  <si>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</si>
  <si>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</si>
  <si>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</si>
  <si>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</si>
  <si>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</si>
  <si>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</si>
  <si>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</si>
  <si>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 xml:space="preserve"> </t>
  </si>
  <si>
    <t xml:space="preserve"> A </t>
  </si>
  <si>
    <t xml:space="preserve"> B </t>
  </si>
  <si>
    <t xml:space="preserve"> C </t>
  </si>
  <si>
    <t xml:space="preserve">D </t>
  </si>
  <si>
    <t xml:space="preserve"> E </t>
  </si>
  <si>
    <t>Sr.N0</t>
  </si>
  <si>
    <t>Names</t>
  </si>
  <si>
    <t>KRISHNA</t>
  </si>
  <si>
    <t>RAJ</t>
  </si>
  <si>
    <t>KEYUR</t>
  </si>
  <si>
    <t>KASHYAP</t>
  </si>
  <si>
    <t>GOPI</t>
  </si>
  <si>
    <t>PIYA</t>
  </si>
  <si>
    <t>VINAY</t>
  </si>
  <si>
    <t>JAY</t>
  </si>
  <si>
    <t>GAUTAM</t>
  </si>
  <si>
    <t>DHARA</t>
  </si>
  <si>
    <t>SIYA</t>
  </si>
  <si>
    <t>RADHI</t>
  </si>
  <si>
    <t>Sales</t>
  </si>
  <si>
    <t>Bins</t>
  </si>
  <si>
    <t>0-25</t>
  </si>
  <si>
    <t>26-50</t>
  </si>
  <si>
    <t>51-80</t>
  </si>
  <si>
    <t>81-100</t>
  </si>
  <si>
    <t>100+</t>
  </si>
  <si>
    <t>Full Names</t>
  </si>
  <si>
    <t>GADHIYA KRISHNA</t>
  </si>
  <si>
    <t>PATEL KASHYAP</t>
  </si>
  <si>
    <t>PATEL DHRUV</t>
  </si>
  <si>
    <t>Age</t>
  </si>
  <si>
    <t>Age Group</t>
  </si>
  <si>
    <t>GOLANI DHARA</t>
  </si>
  <si>
    <t>GADHIYA JAY</t>
  </si>
  <si>
    <t>KHUNT PIYANSI</t>
  </si>
  <si>
    <t>KHUNT KRISHN</t>
  </si>
  <si>
    <t>PATEL PAYAL</t>
  </si>
  <si>
    <t>PATEL PINKESH</t>
  </si>
  <si>
    <t>PATEL KOMAL</t>
  </si>
  <si>
    <t>DATA</t>
  </si>
  <si>
    <t xml:space="preserve"> DATA 1</t>
  </si>
  <si>
    <t>DATA 1</t>
  </si>
  <si>
    <t>A</t>
  </si>
  <si>
    <t>25</t>
  </si>
  <si>
    <t>More</t>
  </si>
  <si>
    <t>Cumulative %</t>
  </si>
  <si>
    <t>15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</si>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</sst>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2" fillId="6" borderId="3" xfId="0" applyFont="1" applyFill="1" applyBorder="1"/>
    <xf numFmtId="0" fontId="8" fillId="6" borderId="4" xfId="0" applyFont="1" applyFill="1" applyBorder="1" applyAlignment="1">
      <alignment horizontal="center"/>
    </xf>
    <xf numFmtId="0" fontId="2" fillId="6" borderId="5" xfId="0" applyFont="1" applyFill="1" applyBorder="1"/>
    <xf numFmtId="0" fontId="8" fillId="6" borderId="6" xfId="0" applyFont="1" applyFill="1" applyBorder="1" applyAlignment="1">
      <alignment horizontal="center"/>
    </xf>
    <xf numFmtId="0" fontId="2" fillId="6" borderId="7" xfId="0" applyFont="1" applyFill="1" applyBorder="1"/>
    <xf numFmtId="0" fontId="8" fillId="6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4" fillId="14" borderId="19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5" fillId="13" borderId="18" xfId="0" applyFont="1" applyFill="1" applyBorder="1" applyAlignment="1">
      <alignment horizontal="center"/>
    </xf>
    <xf numFmtId="0" fontId="5" fillId="13" borderId="19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5" fillId="16" borderId="17" xfId="0" applyFont="1" applyFill="1" applyBorder="1" applyAlignment="1">
      <alignment horizontal="center"/>
    </xf>
    <xf numFmtId="0" fontId="5" fillId="16" borderId="18" xfId="0" applyFont="1" applyFill="1" applyBorder="1" applyAlignment="1">
      <alignment horizontal="center"/>
    </xf>
    <xf numFmtId="0" fontId="5" fillId="16" borderId="19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1" fillId="0" borderId="0" xfId="0" applyFont="1"/>
    <xf numFmtId="0" fontId="6" fillId="2" borderId="1" xfId="0" applyFont="1" applyFill="1" applyBorder="1" applyAlignment="1">
      <alignment horizontal="center"/>
    </xf>
    <xf numFmtId="0" fontId="6" fillId="8" borderId="20" xfId="0" applyFont="1" applyFill="1" applyBorder="1"/>
    <xf numFmtId="0" fontId="6" fillId="8" borderId="22" xfId="0" applyFont="1" applyFill="1" applyBorder="1"/>
    <xf numFmtId="0" fontId="10" fillId="17" borderId="17" xfId="0" applyFont="1" applyFill="1" applyBorder="1"/>
    <xf numFmtId="0" fontId="10" fillId="17" borderId="19" xfId="0" applyFont="1" applyFill="1" applyBorder="1"/>
    <xf numFmtId="0" fontId="6" fillId="17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center"/>
    </xf>
    <xf numFmtId="0" fontId="3" fillId="15" borderId="18" xfId="0" applyFont="1" applyFill="1" applyBorder="1" applyAlignment="1">
      <alignment horizontal="center"/>
    </xf>
    <xf numFmtId="0" fontId="3" fillId="15" borderId="19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3" fillId="15" borderId="26" xfId="0" applyFont="1" applyFill="1" applyBorder="1" applyAlignment="1">
      <alignment horizontal="center"/>
    </xf>
    <xf numFmtId="0" fontId="5" fillId="15" borderId="26" xfId="0" applyFont="1" applyFill="1" applyBorder="1" applyAlignment="1">
      <alignment horizontal="center"/>
    </xf>
    <xf numFmtId="0" fontId="5" fillId="15" borderId="18" xfId="0" applyFont="1" applyFill="1" applyBorder="1" applyAlignment="1">
      <alignment horizontal="center"/>
    </xf>
    <xf numFmtId="0" fontId="5" fillId="15" borderId="19" xfId="0" applyFont="1" applyFill="1" applyBorder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1" fillId="15" borderId="11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6" xfId="0" applyFont="1" applyFill="1" applyBorder="1"/>
    <xf numFmtId="0" fontId="1" fillId="15" borderId="7" xfId="0" applyFont="1" applyFill="1" applyBorder="1"/>
    <xf numFmtId="0" fontId="1" fillId="15" borderId="8" xfId="0" applyFont="1" applyFill="1" applyBorder="1"/>
    <xf numFmtId="0" fontId="2" fillId="9" borderId="23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/>
    </xf>
    <xf numFmtId="0" fontId="4" fillId="15" borderId="18" xfId="0" applyFont="1" applyFill="1" applyBorder="1" applyAlignment="1">
      <alignment horizontal="center"/>
    </xf>
    <xf numFmtId="0" fontId="4" fillId="15" borderId="19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1" fillId="15" borderId="15" xfId="0" applyFont="1" applyFill="1" applyBorder="1"/>
    <xf numFmtId="0" fontId="5" fillId="15" borderId="5" xfId="0" applyFont="1" applyFill="1" applyBorder="1" applyAlignment="1">
      <alignment horizontal="center"/>
    </xf>
    <xf numFmtId="0" fontId="5" fillId="15" borderId="7" xfId="0" applyFont="1" applyFill="1" applyBorder="1" applyAlignment="1">
      <alignment horizontal="center"/>
    </xf>
    <xf numFmtId="0" fontId="1" fillId="15" borderId="16" xfId="0" applyFont="1" applyFill="1" applyBorder="1"/>
    <xf numFmtId="0" fontId="1" fillId="15" borderId="17" xfId="0" applyFont="1" applyFill="1" applyBorder="1" applyAlignment="1">
      <alignment horizontal="center"/>
    </xf>
    <xf numFmtId="0" fontId="1" fillId="15" borderId="18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8" fillId="4" borderId="17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8" fillId="18" borderId="17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0" fontId="8" fillId="18" borderId="2" xfId="0" applyFont="1" applyFill="1" applyBorder="1"/>
    <xf numFmtId="0" fontId="1" fillId="11" borderId="20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8" borderId="2" xfId="0" applyFont="1" applyFill="1" applyBorder="1" applyAlignment="1">
      <alignment horizontal="center"/>
    </xf>
    <xf numFmtId="0" fontId="8" fillId="18" borderId="30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6" fillId="18" borderId="2" xfId="0" applyFont="1" applyFill="1" applyBorder="1" applyAlignment="1">
      <alignment horizontal="center"/>
    </xf>
    <xf numFmtId="0" fontId="9" fillId="20" borderId="17" xfId="0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9" fillId="18" borderId="2" xfId="0" applyFont="1" applyFill="1" applyBorder="1"/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6" fillId="16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11" fillId="2" borderId="5" xfId="0" applyFont="1" applyFill="1" applyBorder="1" applyAlignment="1"/>
    <xf numFmtId="0" fontId="11" fillId="2" borderId="6" xfId="0" applyFont="1" applyFill="1" applyBorder="1" applyAlignment="1"/>
    <xf numFmtId="0" fontId="11" fillId="2" borderId="7" xfId="0" applyFont="1" applyFill="1" applyBorder="1" applyAlignment="1"/>
    <xf numFmtId="0" fontId="11" fillId="2" borderId="8" xfId="0" applyFont="1" applyFill="1" applyBorder="1" applyAlignment="1"/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6" fillId="17" borderId="17" xfId="0" applyFont="1" applyFill="1" applyBorder="1" applyAlignment="1">
      <alignment horizontal="center"/>
    </xf>
    <xf numFmtId="0" fontId="6" fillId="17" borderId="18" xfId="0" applyFont="1" applyFill="1" applyBorder="1" applyAlignment="1">
      <alignment horizontal="center"/>
    </xf>
    <xf numFmtId="0" fontId="6" fillId="17" borderId="19" xfId="0" applyFont="1" applyFill="1" applyBorder="1" applyAlignment="1">
      <alignment horizontal="center"/>
    </xf>
    <xf numFmtId="0" fontId="11" fillId="17" borderId="5" xfId="0" applyFont="1" applyFill="1" applyBorder="1" applyAlignment="1">
      <alignment horizontal="center"/>
    </xf>
    <xf numFmtId="0" fontId="11" fillId="17" borderId="6" xfId="0" applyFont="1" applyFill="1" applyBorder="1" applyAlignment="1">
      <alignment horizontal="center"/>
    </xf>
    <xf numFmtId="0" fontId="11" fillId="17" borderId="23" xfId="0" applyFont="1" applyFill="1" applyBorder="1" applyAlignment="1">
      <alignment horizontal="center"/>
    </xf>
    <xf numFmtId="0" fontId="11" fillId="17" borderId="24" xfId="0" applyFont="1" applyFill="1" applyBorder="1" applyAlignment="1">
      <alignment horizontal="center"/>
    </xf>
    <xf numFmtId="0" fontId="11" fillId="17" borderId="7" xfId="0" applyFont="1" applyFill="1" applyBorder="1" applyAlignment="1">
      <alignment horizontal="center"/>
    </xf>
    <xf numFmtId="0" fontId="11" fillId="17" borderId="8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6" fillId="11" borderId="18" xfId="0" applyFont="1" applyFill="1" applyBorder="1" applyAlignment="1">
      <alignment horizontal="center"/>
    </xf>
    <xf numFmtId="0" fontId="6" fillId="11" borderId="19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20" borderId="12" xfId="0" applyFont="1" applyFill="1" applyBorder="1" applyAlignment="1">
      <alignment horizontal="center"/>
    </xf>
    <xf numFmtId="0" fontId="2" fillId="20" borderId="13" xfId="0" applyFont="1" applyFill="1" applyBorder="1" applyAlignment="1">
      <alignment horizontal="center"/>
    </xf>
    <xf numFmtId="0" fontId="2" fillId="20" borderId="14" xfId="0" applyFont="1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1" fillId="20" borderId="15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4" fillId="20" borderId="5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center"/>
    </xf>
    <xf numFmtId="0" fontId="4" fillId="20" borderId="7" xfId="0" applyFont="1" applyFill="1" applyBorder="1" applyAlignment="1">
      <alignment horizontal="center"/>
    </xf>
    <xf numFmtId="0" fontId="1" fillId="20" borderId="16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2" fillId="19" borderId="12" xfId="0" applyFont="1" applyFill="1" applyBorder="1" applyAlignment="1">
      <alignment horizontal="center"/>
    </xf>
    <xf numFmtId="0" fontId="2" fillId="19" borderId="13" xfId="0" applyFont="1" applyFill="1" applyBorder="1" applyAlignment="1">
      <alignment horizontal="center"/>
    </xf>
    <xf numFmtId="0" fontId="2" fillId="19" borderId="14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1" fillId="16" borderId="16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4" fillId="17" borderId="7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  <xf numFmtId="0" fontId="2" fillId="21" borderId="12" xfId="0" applyFont="1" applyFill="1" applyBorder="1" applyAlignment="1">
      <alignment horizontal="center"/>
    </xf>
    <xf numFmtId="0" fontId="2" fillId="21" borderId="13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18" borderId="2" xfId="0" applyFont="1" applyFill="1" applyBorder="1"/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5" borderId="17" xfId="0" applyFont="1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2" fillId="15" borderId="18" xfId="0" applyFont="1" applyFill="1" applyBorder="1" applyAlignment="1">
      <alignment horizontal="center"/>
    </xf>
    <xf numFmtId="0" fontId="8" fillId="15" borderId="9" xfId="0" applyFont="1" applyFill="1" applyBorder="1" applyAlignment="1">
      <alignment horizontal="center"/>
    </xf>
    <xf numFmtId="0" fontId="2" fillId="15" borderId="19" xfId="0" applyFont="1" applyFill="1" applyBorder="1" applyAlignment="1">
      <alignment horizontal="center"/>
    </xf>
    <xf numFmtId="0" fontId="8" fillId="15" borderId="10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8" fillId="15" borderId="17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8" fillId="15" borderId="18" xfId="0" applyFont="1" applyFill="1" applyBorder="1" applyAlignment="1">
      <alignment horizontal="center"/>
    </xf>
    <xf numFmtId="0" fontId="2" fillId="15" borderId="22" xfId="0" applyFont="1" applyFill="1" applyBorder="1" applyAlignment="1">
      <alignment horizontal="center"/>
    </xf>
    <xf numFmtId="0" fontId="8" fillId="15" borderId="19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3" fillId="12" borderId="19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34" xfId="0" applyFill="1" applyBorder="1" applyAlignment="1"/>
    <xf numFmtId="10" fontId="0" fillId="0" borderId="34" xfId="0" applyNumberFormat="1" applyFill="1" applyBorder="1" applyAlignment="1"/>
    <xf numFmtId="0" fontId="0" fillId="0" borderId="34" xfId="0" applyNumberFormat="1" applyFill="1" applyBorder="1" applyAlignment="1"/>
    <xf numFmtId="0" fontId="15" fillId="0" borderId="35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9" fillId="13" borderId="2" xfId="0" applyFont="1" applyFill="1" applyBorder="1"/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0" fontId="1" fillId="0" borderId="11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10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10" fontId="1" fillId="0" borderId="16" xfId="0" applyNumberFormat="1" applyFont="1" applyFill="1" applyBorder="1" applyAlignment="1">
      <alignment horizontal="center"/>
    </xf>
    <xf numFmtId="0" fontId="1" fillId="0" borderId="16" xfId="0" applyNumberFormat="1" applyFont="1" applyFill="1" applyBorder="1" applyAlignment="1">
      <alignment horizontal="center"/>
    </xf>
    <xf numFmtId="10" fontId="1" fillId="0" borderId="8" xfId="0" applyNumberFormat="1" applyFont="1" applyFill="1" applyBorder="1" applyAlignment="1">
      <alignment horizontal="center"/>
    </xf>
    <xf numFmtId="0" fontId="13" fillId="11" borderId="27" xfId="0" applyFont="1" applyFill="1" applyBorder="1" applyAlignment="1">
      <alignment horizontal="center" vertical="center"/>
    </xf>
    <xf numFmtId="0" fontId="13" fillId="11" borderId="30" xfId="0" applyFont="1" applyFill="1" applyBorder="1" applyAlignment="1">
      <alignment horizontal="center" vertical="center"/>
    </xf>
    <xf numFmtId="0" fontId="13" fillId="11" borderId="31" xfId="0" applyFont="1" applyFill="1" applyBorder="1" applyAlignment="1">
      <alignment horizontal="center" vertical="center"/>
    </xf>
    <xf numFmtId="0" fontId="13" fillId="11" borderId="32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2" fillId="18" borderId="27" xfId="0" applyFont="1" applyFill="1" applyBorder="1" applyAlignment="1">
      <alignment horizontal="center" vertical="center"/>
    </xf>
    <xf numFmtId="0" fontId="12" fillId="18" borderId="30" xfId="0" applyFont="1" applyFill="1" applyBorder="1" applyAlignment="1">
      <alignment horizontal="center" vertical="center"/>
    </xf>
    <xf numFmtId="0" fontId="12" fillId="18" borderId="29" xfId="0" applyFont="1" applyFill="1" applyBorder="1" applyAlignment="1">
      <alignment horizontal="center" vertical="center"/>
    </xf>
    <xf numFmtId="0" fontId="12" fillId="18" borderId="33" xfId="0" applyFont="1" applyFill="1" applyBorder="1" applyAlignment="1">
      <alignment horizontal="center" vertical="center"/>
    </xf>
    <xf numFmtId="0" fontId="12" fillId="17" borderId="27" xfId="0" applyFont="1" applyFill="1" applyBorder="1" applyAlignment="1">
      <alignment horizontal="center" vertical="center"/>
    </xf>
    <xf numFmtId="0" fontId="12" fillId="17" borderId="30" xfId="0" applyFont="1" applyFill="1" applyBorder="1" applyAlignment="1">
      <alignment horizontal="center" vertical="center"/>
    </xf>
    <xf numFmtId="0" fontId="12" fillId="17" borderId="31" xfId="0" applyFont="1" applyFill="1" applyBorder="1" applyAlignment="1">
      <alignment horizontal="center" vertical="center"/>
    </xf>
    <xf numFmtId="0" fontId="12" fillId="17" borderId="32" xfId="0" applyFont="1" applyFill="1" applyBorder="1" applyAlignment="1">
      <alignment horizontal="center" vertical="center"/>
    </xf>
    <xf numFmtId="0" fontId="14" fillId="15" borderId="27" xfId="0" applyFont="1" applyFill="1" applyBorder="1" applyAlignment="1">
      <alignment horizontal="center" vertical="center"/>
    </xf>
    <xf numFmtId="0" fontId="14" fillId="15" borderId="30" xfId="0" applyFont="1" applyFill="1" applyBorder="1" applyAlignment="1">
      <alignment horizontal="center" vertical="center"/>
    </xf>
    <xf numFmtId="0" fontId="14" fillId="15" borderId="31" xfId="0" applyFont="1" applyFill="1" applyBorder="1" applyAlignment="1">
      <alignment horizontal="center" vertical="center"/>
    </xf>
    <xf numFmtId="0" fontId="14" fillId="15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Sheet11!$N$2:$N$5</c:f>
              <c:strCache>
                <c:ptCount val="4"/>
                <c:pt idx="0">
                  <c:v>80</c:v>
                </c:pt>
                <c:pt idx="1">
                  <c:v>100</c:v>
                </c:pt>
                <c:pt idx="2">
                  <c:v>50</c:v>
                </c:pt>
                <c:pt idx="3">
                  <c:v>More</c:v>
                </c:pt>
              </c:strCache>
            </c:strRef>
          </c:cat>
          <c:val>
            <c:numRef>
              <c:f>Sheet11!$O$2:$O$5</c:f>
              <c:numCache>
                <c:formatCode>General</c:formatCode>
                <c:ptCount val="4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5D-4A96-A3F5-83A6E640A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159032"/>
        <c:axId val="34815804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Sheet11!$N$2:$N$5</c:f>
              <c:strCache>
                <c:ptCount val="4"/>
                <c:pt idx="0">
                  <c:v>80</c:v>
                </c:pt>
                <c:pt idx="1">
                  <c:v>100</c:v>
                </c:pt>
                <c:pt idx="2">
                  <c:v>50</c:v>
                </c:pt>
                <c:pt idx="3">
                  <c:v>More</c:v>
                </c:pt>
              </c:strCache>
            </c:strRef>
          </c:cat>
          <c:val>
            <c:numRef>
              <c:f>Sheet11!$P$2:$P$5</c:f>
              <c:numCache>
                <c:formatCode>0.00%</c:formatCode>
                <c:ptCount val="4"/>
                <c:pt idx="0">
                  <c:v>0.72727272727272729</c:v>
                </c:pt>
                <c:pt idx="1">
                  <c:v>0.90909090909090906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5D-4A96-A3F5-83A6E640A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432952"/>
        <c:axId val="347428688"/>
      </c:lineChart>
      <c:catAx>
        <c:axId val="348159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8158048"/>
        <c:crosses val="autoZero"/>
        <c:auto val="1"/>
        <c:lblAlgn val="ctr"/>
        <c:lblOffset val="100"/>
        <c:noMultiLvlLbl val="0"/>
      </c:catAx>
      <c:valAx>
        <c:axId val="348158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8159032"/>
        <c:crosses val="autoZero"/>
        <c:crossBetween val="between"/>
      </c:valAx>
      <c:valAx>
        <c:axId val="3474286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47432952"/>
        <c:crosses val="max"/>
        <c:crossBetween val="between"/>
      </c:valAx>
      <c:catAx>
        <c:axId val="347432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42868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Sheet12!$H$4:$H$10</c:f>
              <c:strCache>
                <c:ptCount val="7"/>
                <c:pt idx="0">
                  <c:v>25</c:v>
                </c:pt>
                <c:pt idx="1">
                  <c:v>55</c:v>
                </c:pt>
                <c:pt idx="2">
                  <c:v>45</c:v>
                </c:pt>
                <c:pt idx="3">
                  <c:v>65</c:v>
                </c:pt>
                <c:pt idx="4">
                  <c:v>More</c:v>
                </c:pt>
                <c:pt idx="5">
                  <c:v>75</c:v>
                </c:pt>
                <c:pt idx="6">
                  <c:v>85</c:v>
                </c:pt>
              </c:strCache>
            </c:strRef>
          </c:cat>
          <c:val>
            <c:numRef>
              <c:f>Sheet12!$I$4:$I$10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0E-42B6-997C-4DAE6AA6E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4242296"/>
        <c:axId val="47424262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Sheet12!$H$4:$H$10</c:f>
              <c:strCache>
                <c:ptCount val="7"/>
                <c:pt idx="0">
                  <c:v>25</c:v>
                </c:pt>
                <c:pt idx="1">
                  <c:v>55</c:v>
                </c:pt>
                <c:pt idx="2">
                  <c:v>45</c:v>
                </c:pt>
                <c:pt idx="3">
                  <c:v>65</c:v>
                </c:pt>
                <c:pt idx="4">
                  <c:v>More</c:v>
                </c:pt>
                <c:pt idx="5">
                  <c:v>75</c:v>
                </c:pt>
                <c:pt idx="6">
                  <c:v>85</c:v>
                </c:pt>
              </c:strCache>
            </c:strRef>
          </c:cat>
          <c:val>
            <c:numRef>
              <c:f>Sheet12!$J$4:$J$10</c:f>
              <c:numCache>
                <c:formatCode>0.00%</c:formatCode>
                <c:ptCount val="7"/>
                <c:pt idx="0">
                  <c:v>0.44444444444444442</c:v>
                </c:pt>
                <c:pt idx="1">
                  <c:v>0.66666666666666663</c:v>
                </c:pt>
                <c:pt idx="2">
                  <c:v>0.77777777777777779</c:v>
                </c:pt>
                <c:pt idx="3">
                  <c:v>0.88888888888888884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0E-42B6-997C-4DAE6AA6E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25904"/>
        <c:axId val="474247216"/>
      </c:lineChart>
      <c:catAx>
        <c:axId val="474242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4242624"/>
        <c:crosses val="autoZero"/>
        <c:auto val="1"/>
        <c:lblAlgn val="ctr"/>
        <c:lblOffset val="100"/>
        <c:noMultiLvlLbl val="0"/>
      </c:catAx>
      <c:valAx>
        <c:axId val="474242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4242296"/>
        <c:crosses val="autoZero"/>
        <c:crossBetween val="between"/>
      </c:valAx>
      <c:valAx>
        <c:axId val="47424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74225904"/>
        <c:crosses val="max"/>
        <c:crossBetween val="between"/>
      </c:valAx>
      <c:catAx>
        <c:axId val="474225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424721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Sheet20!$I$3:$I$10</c:f>
              <c:strCache>
                <c:ptCount val="8"/>
                <c:pt idx="0">
                  <c:v>75</c:v>
                </c:pt>
                <c:pt idx="1">
                  <c:v>65</c:v>
                </c:pt>
                <c:pt idx="2">
                  <c:v>45</c:v>
                </c:pt>
                <c:pt idx="3">
                  <c:v>55</c:v>
                </c:pt>
                <c:pt idx="4">
                  <c:v>85</c:v>
                </c:pt>
                <c:pt idx="5">
                  <c:v>95</c:v>
                </c:pt>
                <c:pt idx="6">
                  <c:v>25</c:v>
                </c:pt>
                <c:pt idx="7">
                  <c:v>More</c:v>
                </c:pt>
              </c:strCache>
            </c:strRef>
          </c:cat>
          <c:val>
            <c:numRef>
              <c:f>Sheet20!$J$3:$J$10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5-4841-8A34-F75E17FDB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300904"/>
        <c:axId val="46630156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Sheet20!$I$3:$I$10</c:f>
              <c:strCache>
                <c:ptCount val="8"/>
                <c:pt idx="0">
                  <c:v>75</c:v>
                </c:pt>
                <c:pt idx="1">
                  <c:v>65</c:v>
                </c:pt>
                <c:pt idx="2">
                  <c:v>45</c:v>
                </c:pt>
                <c:pt idx="3">
                  <c:v>55</c:v>
                </c:pt>
                <c:pt idx="4">
                  <c:v>85</c:v>
                </c:pt>
                <c:pt idx="5">
                  <c:v>95</c:v>
                </c:pt>
                <c:pt idx="6">
                  <c:v>25</c:v>
                </c:pt>
                <c:pt idx="7">
                  <c:v>More</c:v>
                </c:pt>
              </c:strCache>
            </c:strRef>
          </c:cat>
          <c:val>
            <c:numRef>
              <c:f>Sheet20!$K$3:$K$10</c:f>
              <c:numCache>
                <c:formatCode>0.00%</c:formatCode>
                <c:ptCount val="8"/>
                <c:pt idx="0">
                  <c:v>0.33333333333333331</c:v>
                </c:pt>
                <c:pt idx="1">
                  <c:v>0.55555555555555558</c:v>
                </c:pt>
                <c:pt idx="2">
                  <c:v>0.66666666666666663</c:v>
                </c:pt>
                <c:pt idx="3">
                  <c:v>0.77777777777777779</c:v>
                </c:pt>
                <c:pt idx="4">
                  <c:v>0.88888888888888884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5-4841-8A34-F75E17FDB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10416"/>
        <c:axId val="466307792"/>
      </c:lineChart>
      <c:catAx>
        <c:axId val="466300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6301560"/>
        <c:crosses val="autoZero"/>
        <c:auto val="1"/>
        <c:lblAlgn val="ctr"/>
        <c:lblOffset val="100"/>
        <c:noMultiLvlLbl val="0"/>
      </c:catAx>
      <c:valAx>
        <c:axId val="466301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6300904"/>
        <c:crosses val="autoZero"/>
        <c:crossBetween val="between"/>
      </c:valAx>
      <c:valAx>
        <c:axId val="4663077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66310416"/>
        <c:crosses val="max"/>
        <c:crossBetween val="between"/>
      </c:valAx>
      <c:catAx>
        <c:axId val="466310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30779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5</xdr:row>
      <xdr:rowOff>66675</xdr:rowOff>
    </xdr:from>
    <xdr:to>
      <xdr:col>16</xdr:col>
      <xdr:colOff>57150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0</xdr:row>
      <xdr:rowOff>76200</xdr:rowOff>
    </xdr:from>
    <xdr:to>
      <xdr:col>16</xdr:col>
      <xdr:colOff>95250</xdr:colOff>
      <xdr:row>10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161925</xdr:rowOff>
    </xdr:from>
    <xdr:to>
      <xdr:col>17</xdr:col>
      <xdr:colOff>19050</xdr:colOff>
      <xdr:row>10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5" max="5" width="10" bestFit="1" customWidth="1"/>
  </cols>
  <sheetData>
    <row r="1" spans="2:6" ht="15.75" thickBot="1" x14ac:dyDescent="0.3"/>
    <row r="2" spans="2:6" ht="21.75" thickBot="1" x14ac:dyDescent="0.4">
      <c r="B2" s="260" t="s">
        <v>5</v>
      </c>
      <c r="E2" s="262" t="s">
        <v>6</v>
      </c>
      <c r="F2" s="265">
        <f>AVERAGE(B3:B14)</f>
        <v>60.5</v>
      </c>
    </row>
    <row r="3" spans="2:6" ht="18.75" x14ac:dyDescent="0.3">
      <c r="B3" s="261">
        <v>40</v>
      </c>
      <c r="E3" s="263" t="s">
        <v>7</v>
      </c>
      <c r="F3" s="266">
        <f>MEDIAN(B3:B14)</f>
        <v>66.5</v>
      </c>
    </row>
    <row r="4" spans="2:6" ht="19.5" thickBot="1" x14ac:dyDescent="0.35">
      <c r="B4" s="33">
        <v>50</v>
      </c>
      <c r="E4" s="264" t="s">
        <v>8</v>
      </c>
      <c r="F4" s="267">
        <f>MODE(B3:B14)</f>
        <v>80</v>
      </c>
    </row>
    <row r="5" spans="2:6" x14ac:dyDescent="0.25">
      <c r="B5" s="33">
        <v>80</v>
      </c>
    </row>
    <row r="6" spans="2:6" x14ac:dyDescent="0.25">
      <c r="B6" s="33">
        <v>95</v>
      </c>
    </row>
    <row r="7" spans="2:6" x14ac:dyDescent="0.25">
      <c r="B7" s="33">
        <v>75</v>
      </c>
    </row>
    <row r="8" spans="2:6" x14ac:dyDescent="0.25">
      <c r="B8" s="33">
        <v>80</v>
      </c>
    </row>
    <row r="9" spans="2:6" x14ac:dyDescent="0.25">
      <c r="B9" s="33">
        <v>62</v>
      </c>
    </row>
    <row r="10" spans="2:6" x14ac:dyDescent="0.25">
      <c r="B10" s="33">
        <v>41</v>
      </c>
    </row>
    <row r="11" spans="2:6" x14ac:dyDescent="0.25">
      <c r="B11" s="33">
        <v>20</v>
      </c>
    </row>
    <row r="12" spans="2:6" x14ac:dyDescent="0.25">
      <c r="B12" s="33">
        <v>82</v>
      </c>
    </row>
    <row r="13" spans="2:6" x14ac:dyDescent="0.25">
      <c r="B13" s="33">
        <v>30</v>
      </c>
    </row>
    <row r="14" spans="2:6" ht="15.75" thickBot="1" x14ac:dyDescent="0.3">
      <c r="B14" s="34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E6" sqref="E6"/>
    </sheetView>
  </sheetViews>
  <sheetFormatPr defaultRowHeight="15" x14ac:dyDescent="0.25"/>
  <cols>
    <col min="4" max="4" width="10" bestFit="1" customWidth="1"/>
  </cols>
  <sheetData>
    <row r="1" spans="2:5" ht="15.75" thickBot="1" x14ac:dyDescent="0.3"/>
    <row r="2" spans="2:5" ht="21" x14ac:dyDescent="0.35">
      <c r="B2" s="36" t="s">
        <v>93</v>
      </c>
    </row>
    <row r="3" spans="2:5" ht="16.5" thickBot="1" x14ac:dyDescent="0.3">
      <c r="B3" s="37">
        <v>43</v>
      </c>
    </row>
    <row r="4" spans="2:5" ht="18.75" x14ac:dyDescent="0.3">
      <c r="B4" s="37">
        <v>52</v>
      </c>
      <c r="D4" s="24" t="s">
        <v>6</v>
      </c>
      <c r="E4" s="25">
        <f>AVERAGE(B3:B16)</f>
        <v>61.5</v>
      </c>
    </row>
    <row r="5" spans="2:5" ht="18.75" x14ac:dyDescent="0.3">
      <c r="B5" s="37">
        <v>98</v>
      </c>
      <c r="D5" s="26" t="s">
        <v>7</v>
      </c>
      <c r="E5" s="27">
        <f>MEDIAN(B3:B16)</f>
        <v>61</v>
      </c>
    </row>
    <row r="6" spans="2:5" ht="19.5" thickBot="1" x14ac:dyDescent="0.35">
      <c r="B6" s="37">
        <v>64</v>
      </c>
      <c r="D6" s="28" t="s">
        <v>8</v>
      </c>
      <c r="E6" s="29" t="e">
        <f>MODE(B3:B16)</f>
        <v>#N/A</v>
      </c>
    </row>
    <row r="7" spans="2:5" ht="15.75" x14ac:dyDescent="0.25">
      <c r="B7" s="37">
        <v>62</v>
      </c>
    </row>
    <row r="8" spans="2:5" ht="15.75" x14ac:dyDescent="0.25">
      <c r="B8" s="37">
        <v>44</v>
      </c>
    </row>
    <row r="9" spans="2:5" ht="15.75" x14ac:dyDescent="0.25">
      <c r="B9" s="37">
        <v>88</v>
      </c>
    </row>
    <row r="10" spans="2:5" ht="15.75" x14ac:dyDescent="0.25">
      <c r="B10" s="37">
        <v>12</v>
      </c>
    </row>
    <row r="11" spans="2:5" ht="15.75" x14ac:dyDescent="0.25">
      <c r="B11" s="37">
        <v>86</v>
      </c>
    </row>
    <row r="12" spans="2:5" ht="15.75" x14ac:dyDescent="0.25">
      <c r="B12" s="37">
        <v>92</v>
      </c>
    </row>
    <row r="13" spans="2:5" ht="15.75" x14ac:dyDescent="0.25">
      <c r="B13" s="37">
        <v>90</v>
      </c>
    </row>
    <row r="14" spans="2:5" ht="15.75" x14ac:dyDescent="0.25">
      <c r="B14" s="37">
        <v>50</v>
      </c>
    </row>
    <row r="15" spans="2:5" ht="15.75" x14ac:dyDescent="0.25">
      <c r="B15" s="37">
        <v>20</v>
      </c>
    </row>
    <row r="16" spans="2:5" ht="16.5" thickBot="1" x14ac:dyDescent="0.3">
      <c r="B16" s="38">
        <v>60</v>
      </c>
    </row>
  </sheetData>
  <pageMargins left="0.7" right="0.7" top="0.75" bottom="0.75" header="0.3" footer="0.3"/>
  <ignoredErrors>
    <ignoredError sqref="E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1" sqref="B1"/>
    </sheetView>
  </sheetViews>
  <sheetFormatPr defaultRowHeight="15" x14ac:dyDescent="0.25"/>
  <cols>
    <col min="3" max="3" width="10.5703125" bestFit="1" customWidth="1"/>
  </cols>
  <sheetData>
    <row r="1" spans="1:4" ht="24" thickBot="1" x14ac:dyDescent="0.4">
      <c r="A1" s="39" t="s">
        <v>5</v>
      </c>
    </row>
    <row r="2" spans="1:4" ht="15.75" x14ac:dyDescent="0.25">
      <c r="A2" s="40">
        <v>3</v>
      </c>
    </row>
    <row r="3" spans="1:4" ht="16.5" thickBot="1" x14ac:dyDescent="0.3">
      <c r="A3" s="41">
        <v>2</v>
      </c>
    </row>
    <row r="4" spans="1:4" ht="18.75" x14ac:dyDescent="0.3">
      <c r="A4" s="41">
        <v>5</v>
      </c>
      <c r="C4" s="6" t="s">
        <v>6</v>
      </c>
      <c r="D4" s="7">
        <f>AVERAGE(A2:A42)</f>
        <v>3.4390243902439024</v>
      </c>
    </row>
    <row r="5" spans="1:4" ht="18.75" x14ac:dyDescent="0.3">
      <c r="A5" s="41">
        <v>4</v>
      </c>
      <c r="C5" s="8" t="s">
        <v>7</v>
      </c>
      <c r="D5" s="9">
        <f>MEDIAN(A2:A42)</f>
        <v>3</v>
      </c>
    </row>
    <row r="6" spans="1:4" ht="19.5" thickBot="1" x14ac:dyDescent="0.35">
      <c r="A6" s="41">
        <v>7</v>
      </c>
      <c r="C6" s="10" t="s">
        <v>8</v>
      </c>
      <c r="D6" s="11">
        <f>MODE(A2:A42)</f>
        <v>2</v>
      </c>
    </row>
    <row r="7" spans="1:4" ht="15.75" x14ac:dyDescent="0.25">
      <c r="A7" s="41">
        <v>2</v>
      </c>
    </row>
    <row r="8" spans="1:4" ht="15.75" x14ac:dyDescent="0.25">
      <c r="A8" s="41">
        <v>3</v>
      </c>
    </row>
    <row r="9" spans="1:4" ht="15.75" x14ac:dyDescent="0.25">
      <c r="A9" s="41">
        <v>3</v>
      </c>
    </row>
    <row r="10" spans="1:4" ht="15.75" x14ac:dyDescent="0.25">
      <c r="A10" s="41">
        <v>1</v>
      </c>
    </row>
    <row r="11" spans="1:4" ht="15.75" x14ac:dyDescent="0.25">
      <c r="A11" s="41">
        <v>6</v>
      </c>
    </row>
    <row r="12" spans="1:4" ht="15.75" x14ac:dyDescent="0.25">
      <c r="A12" s="41">
        <v>4</v>
      </c>
    </row>
    <row r="13" spans="1:4" ht="15.75" x14ac:dyDescent="0.25">
      <c r="A13" s="41">
        <v>2</v>
      </c>
    </row>
    <row r="14" spans="1:4" ht="15.75" x14ac:dyDescent="0.25">
      <c r="A14" s="41">
        <v>3</v>
      </c>
    </row>
    <row r="15" spans="1:4" ht="15.75" x14ac:dyDescent="0.25">
      <c r="A15" s="41">
        <v>5</v>
      </c>
    </row>
    <row r="16" spans="1:4" ht="15.75" x14ac:dyDescent="0.25">
      <c r="A16" s="41">
        <v>2</v>
      </c>
    </row>
    <row r="17" spans="1:1" ht="15.75" x14ac:dyDescent="0.25">
      <c r="A17" s="41">
        <v>4</v>
      </c>
    </row>
    <row r="18" spans="1:1" ht="15.75" x14ac:dyDescent="0.25">
      <c r="A18" s="41">
        <v>2</v>
      </c>
    </row>
    <row r="19" spans="1:1" ht="15.75" x14ac:dyDescent="0.25">
      <c r="A19" s="41">
        <v>1</v>
      </c>
    </row>
    <row r="20" spans="1:1" ht="15.75" x14ac:dyDescent="0.25">
      <c r="A20" s="41">
        <v>3</v>
      </c>
    </row>
    <row r="21" spans="1:1" ht="15.75" x14ac:dyDescent="0.25">
      <c r="A21" s="41">
        <v>5</v>
      </c>
    </row>
    <row r="22" spans="1:1" ht="15.75" x14ac:dyDescent="0.25">
      <c r="A22" s="41">
        <v>6</v>
      </c>
    </row>
    <row r="23" spans="1:1" ht="15.75" x14ac:dyDescent="0.25">
      <c r="A23" s="41">
        <v>3</v>
      </c>
    </row>
    <row r="24" spans="1:1" ht="15.75" x14ac:dyDescent="0.25">
      <c r="A24" s="41">
        <v>2</v>
      </c>
    </row>
    <row r="25" spans="1:1" ht="15.75" x14ac:dyDescent="0.25">
      <c r="A25" s="41">
        <v>1</v>
      </c>
    </row>
    <row r="26" spans="1:1" ht="15.75" x14ac:dyDescent="0.25">
      <c r="A26" s="41">
        <v>4</v>
      </c>
    </row>
    <row r="27" spans="1:1" ht="15.75" x14ac:dyDescent="0.25">
      <c r="A27" s="41">
        <v>2</v>
      </c>
    </row>
    <row r="28" spans="1:1" ht="15.75" x14ac:dyDescent="0.25">
      <c r="A28" s="41">
        <v>4</v>
      </c>
    </row>
    <row r="29" spans="1:1" ht="15.75" x14ac:dyDescent="0.25">
      <c r="A29" s="41">
        <v>5</v>
      </c>
    </row>
    <row r="30" spans="1:1" ht="15.75" x14ac:dyDescent="0.25">
      <c r="A30" s="41">
        <v>3</v>
      </c>
    </row>
    <row r="31" spans="1:1" ht="15.75" x14ac:dyDescent="0.25">
      <c r="A31" s="41">
        <v>2</v>
      </c>
    </row>
    <row r="32" spans="1:1" ht="15.75" x14ac:dyDescent="0.25">
      <c r="A32" s="41">
        <v>7</v>
      </c>
    </row>
    <row r="33" spans="1:1" ht="15.75" x14ac:dyDescent="0.25">
      <c r="A33" s="41">
        <v>2</v>
      </c>
    </row>
    <row r="34" spans="1:1" ht="15.75" x14ac:dyDescent="0.25">
      <c r="A34" s="41">
        <v>3</v>
      </c>
    </row>
    <row r="35" spans="1:1" ht="15.75" x14ac:dyDescent="0.25">
      <c r="A35" s="41">
        <v>4</v>
      </c>
    </row>
    <row r="36" spans="1:1" ht="15.75" x14ac:dyDescent="0.25">
      <c r="A36" s="41">
        <v>5</v>
      </c>
    </row>
    <row r="37" spans="1:1" ht="15.75" x14ac:dyDescent="0.25">
      <c r="A37" s="41">
        <v>1</v>
      </c>
    </row>
    <row r="38" spans="1:1" ht="15.75" x14ac:dyDescent="0.25">
      <c r="A38" s="41">
        <v>6</v>
      </c>
    </row>
    <row r="39" spans="1:1" ht="15.75" x14ac:dyDescent="0.25">
      <c r="A39" s="41">
        <v>2</v>
      </c>
    </row>
    <row r="40" spans="1:1" ht="15.75" x14ac:dyDescent="0.25">
      <c r="A40" s="41">
        <v>4</v>
      </c>
    </row>
    <row r="41" spans="1:1" ht="15.75" x14ac:dyDescent="0.25">
      <c r="A41" s="41">
        <v>3</v>
      </c>
    </row>
    <row r="42" spans="1:1" ht="16.5" thickBot="1" x14ac:dyDescent="0.3">
      <c r="A42" s="4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"/>
    </sheetView>
  </sheetViews>
  <sheetFormatPr defaultRowHeight="15" x14ac:dyDescent="0.25"/>
  <cols>
    <col min="1" max="1" width="12" bestFit="1" customWidth="1"/>
    <col min="3" max="3" width="12.7109375" bestFit="1" customWidth="1"/>
    <col min="4" max="4" width="12" bestFit="1" customWidth="1"/>
  </cols>
  <sheetData>
    <row r="1" spans="1:4" ht="21.75" thickBot="1" x14ac:dyDescent="0.4">
      <c r="B1" s="43" t="s">
        <v>5</v>
      </c>
      <c r="C1" s="43" t="s">
        <v>9</v>
      </c>
      <c r="D1" s="35" t="s">
        <v>10</v>
      </c>
    </row>
    <row r="2" spans="1:4" ht="15.75" thickBot="1" x14ac:dyDescent="0.3">
      <c r="B2" s="77">
        <v>25</v>
      </c>
      <c r="C2" s="86">
        <f>B2-$B$10</f>
        <v>-18.571428571428569</v>
      </c>
      <c r="D2" s="86">
        <f t="shared" ref="D2:D8" si="0">C2*C2</f>
        <v>344.89795918367338</v>
      </c>
    </row>
    <row r="3" spans="1:4" ht="15.75" thickBot="1" x14ac:dyDescent="0.3">
      <c r="B3" s="78">
        <v>50</v>
      </c>
      <c r="C3" s="86">
        <f t="shared" ref="C3:C8" si="1">B3-$B$10</f>
        <v>6.4285714285714306</v>
      </c>
      <c r="D3" s="87">
        <f t="shared" si="0"/>
        <v>41.326530612244923</v>
      </c>
    </row>
    <row r="4" spans="1:4" ht="15.75" thickBot="1" x14ac:dyDescent="0.3">
      <c r="B4" s="78">
        <v>35</v>
      </c>
      <c r="C4" s="86">
        <f t="shared" si="1"/>
        <v>-8.5714285714285694</v>
      </c>
      <c r="D4" s="86">
        <f t="shared" si="0"/>
        <v>73.469387755102005</v>
      </c>
    </row>
    <row r="5" spans="1:4" ht="15.75" thickBot="1" x14ac:dyDescent="0.3">
      <c r="B5" s="78">
        <v>50</v>
      </c>
      <c r="C5" s="86">
        <f t="shared" si="1"/>
        <v>6.4285714285714306</v>
      </c>
      <c r="D5" s="87">
        <f t="shared" si="0"/>
        <v>41.326530612244923</v>
      </c>
    </row>
    <row r="6" spans="1:4" ht="15.75" thickBot="1" x14ac:dyDescent="0.3">
      <c r="B6" s="78">
        <v>45</v>
      </c>
      <c r="C6" s="86">
        <f t="shared" si="1"/>
        <v>1.4285714285714306</v>
      </c>
      <c r="D6" s="86">
        <f t="shared" si="0"/>
        <v>2.0408163265306181</v>
      </c>
    </row>
    <row r="7" spans="1:4" ht="15.75" thickBot="1" x14ac:dyDescent="0.3">
      <c r="B7" s="78">
        <v>80</v>
      </c>
      <c r="C7" s="86">
        <f t="shared" si="1"/>
        <v>36.428571428571431</v>
      </c>
      <c r="D7" s="87">
        <f t="shared" si="0"/>
        <v>1327.0408163265308</v>
      </c>
    </row>
    <row r="8" spans="1:4" ht="15.75" thickBot="1" x14ac:dyDescent="0.3">
      <c r="B8" s="79">
        <v>20</v>
      </c>
      <c r="C8" s="88">
        <f t="shared" si="1"/>
        <v>-23.571428571428569</v>
      </c>
      <c r="D8" s="86">
        <f t="shared" si="0"/>
        <v>555.61224489795904</v>
      </c>
    </row>
    <row r="9" spans="1:4" ht="15.75" thickBot="1" x14ac:dyDescent="0.3"/>
    <row r="10" spans="1:4" ht="21" x14ac:dyDescent="0.35">
      <c r="A10" s="17" t="s">
        <v>11</v>
      </c>
      <c r="B10" s="18">
        <f>AVERAGE(B2:B8)</f>
        <v>43.571428571428569</v>
      </c>
    </row>
    <row r="11" spans="1:4" ht="21" x14ac:dyDescent="0.35">
      <c r="A11" s="19" t="s">
        <v>12</v>
      </c>
      <c r="B11" s="20">
        <f>B7-B8</f>
        <v>60</v>
      </c>
    </row>
    <row r="12" spans="1:4" ht="21" x14ac:dyDescent="0.35">
      <c r="A12" s="19" t="s">
        <v>13</v>
      </c>
      <c r="B12" s="21">
        <f>_xlfn.VAR.P(B2:B8)</f>
        <v>340.81632653061223</v>
      </c>
    </row>
    <row r="13" spans="1:4" ht="21.75" thickBot="1" x14ac:dyDescent="0.4">
      <c r="A13" s="22" t="s">
        <v>14</v>
      </c>
      <c r="B13" s="23">
        <f>_xlfn.STDEV.P(B2:B8)</f>
        <v>18.461211404742979</v>
      </c>
    </row>
    <row r="14" spans="1:4" ht="15.75" x14ac:dyDescent="0.25">
      <c r="B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" sqref="D1"/>
    </sheetView>
  </sheetViews>
  <sheetFormatPr defaultRowHeight="15" x14ac:dyDescent="0.25"/>
  <cols>
    <col min="1" max="1" width="11.140625" bestFit="1" customWidth="1"/>
    <col min="3" max="3" width="12" bestFit="1" customWidth="1"/>
    <col min="6" max="6" width="11.140625" bestFit="1" customWidth="1"/>
    <col min="7" max="7" width="11.28515625" bestFit="1" customWidth="1"/>
  </cols>
  <sheetData>
    <row r="1" spans="1:7" ht="24" thickBot="1" x14ac:dyDescent="0.4">
      <c r="A1" s="80" t="s">
        <v>5</v>
      </c>
      <c r="B1" s="80" t="s">
        <v>15</v>
      </c>
      <c r="C1" s="43" t="s">
        <v>16</v>
      </c>
    </row>
    <row r="2" spans="1:7" ht="16.5" thickBot="1" x14ac:dyDescent="0.3">
      <c r="A2" s="81">
        <v>200</v>
      </c>
      <c r="B2" s="82">
        <f>A2-$G$3</f>
        <v>-310.5263157894737</v>
      </c>
      <c r="C2" s="71">
        <f t="shared" ref="C2:C20" si="0">B2*B2</f>
        <v>96426.592797783946</v>
      </c>
    </row>
    <row r="3" spans="1:7" ht="18.75" x14ac:dyDescent="0.3">
      <c r="A3" s="83">
        <v>250</v>
      </c>
      <c r="B3" s="69">
        <f>A3-$G$3</f>
        <v>-260.5263157894737</v>
      </c>
      <c r="C3" s="73">
        <f t="shared" si="0"/>
        <v>67873.961218836572</v>
      </c>
      <c r="F3" s="6" t="s">
        <v>6</v>
      </c>
      <c r="G3" s="7">
        <f>AVERAGE(A2:A20)</f>
        <v>510.5263157894737</v>
      </c>
    </row>
    <row r="4" spans="1:7" ht="18.75" x14ac:dyDescent="0.3">
      <c r="A4" s="83">
        <v>300</v>
      </c>
      <c r="B4" s="69">
        <f t="shared" ref="B4:B20" si="1">A4-$G$3</f>
        <v>-210.5263157894737</v>
      </c>
      <c r="C4" s="73">
        <f t="shared" si="0"/>
        <v>44321.329639889205</v>
      </c>
      <c r="F4" s="8" t="s">
        <v>13</v>
      </c>
      <c r="G4" s="9">
        <f>_xlfn.VAR.P(A2:A20)</f>
        <v>39889.196675900275</v>
      </c>
    </row>
    <row r="5" spans="1:7" ht="18.75" x14ac:dyDescent="0.3">
      <c r="A5" s="83">
        <v>350</v>
      </c>
      <c r="B5" s="69">
        <f t="shared" si="1"/>
        <v>-160.5263157894737</v>
      </c>
      <c r="C5" s="73">
        <f t="shared" si="0"/>
        <v>25768.698060941831</v>
      </c>
      <c r="F5" s="8" t="s">
        <v>14</v>
      </c>
      <c r="G5" s="9">
        <f>_xlfn.STDEV.P(A2:A20)</f>
        <v>199.72279958958185</v>
      </c>
    </row>
    <row r="6" spans="1:7" ht="19.5" thickBot="1" x14ac:dyDescent="0.35">
      <c r="A6" s="83">
        <v>400</v>
      </c>
      <c r="B6" s="69">
        <f t="shared" si="1"/>
        <v>-110.5263157894737</v>
      </c>
      <c r="C6" s="73">
        <f t="shared" si="0"/>
        <v>12216.066481994463</v>
      </c>
      <c r="F6" s="10" t="s">
        <v>12</v>
      </c>
      <c r="G6" s="11">
        <f>A16-A2</f>
        <v>700</v>
      </c>
    </row>
    <row r="7" spans="1:7" ht="15.75" x14ac:dyDescent="0.25">
      <c r="A7" s="83">
        <v>450</v>
      </c>
      <c r="B7" s="69">
        <f t="shared" si="1"/>
        <v>-60.526315789473699</v>
      </c>
      <c r="C7" s="73">
        <f t="shared" si="0"/>
        <v>3663.434903047093</v>
      </c>
    </row>
    <row r="8" spans="1:7" ht="15.75" x14ac:dyDescent="0.25">
      <c r="A8" s="83">
        <v>500</v>
      </c>
      <c r="B8" s="69">
        <f t="shared" si="1"/>
        <v>-10.526315789473699</v>
      </c>
      <c r="C8" s="73">
        <f t="shared" si="0"/>
        <v>110.80332409972331</v>
      </c>
    </row>
    <row r="9" spans="1:7" ht="15.75" x14ac:dyDescent="0.25">
      <c r="A9" s="83">
        <v>250</v>
      </c>
      <c r="B9" s="69">
        <f t="shared" si="1"/>
        <v>-260.5263157894737</v>
      </c>
      <c r="C9" s="73">
        <f t="shared" si="0"/>
        <v>67873.961218836572</v>
      </c>
    </row>
    <row r="10" spans="1:7" ht="15.75" x14ac:dyDescent="0.25">
      <c r="A10" s="83">
        <v>450</v>
      </c>
      <c r="B10" s="69">
        <f t="shared" si="1"/>
        <v>-60.526315789473699</v>
      </c>
      <c r="C10" s="73">
        <f t="shared" si="0"/>
        <v>3663.434903047093</v>
      </c>
    </row>
    <row r="11" spans="1:7" ht="15.75" x14ac:dyDescent="0.25">
      <c r="A11" s="83">
        <v>650</v>
      </c>
      <c r="B11" s="69">
        <f t="shared" si="1"/>
        <v>139.4736842105263</v>
      </c>
      <c r="C11" s="73">
        <f t="shared" si="0"/>
        <v>19452.908587257614</v>
      </c>
    </row>
    <row r="12" spans="1:7" ht="15.75" x14ac:dyDescent="0.25">
      <c r="A12" s="83">
        <v>700</v>
      </c>
      <c r="B12" s="69">
        <f t="shared" si="1"/>
        <v>189.4736842105263</v>
      </c>
      <c r="C12" s="73">
        <f t="shared" si="0"/>
        <v>35900.277008310244</v>
      </c>
    </row>
    <row r="13" spans="1:7" ht="15.75" x14ac:dyDescent="0.25">
      <c r="A13" s="83">
        <v>450</v>
      </c>
      <c r="B13" s="69">
        <f t="shared" si="1"/>
        <v>-60.526315789473699</v>
      </c>
      <c r="C13" s="73">
        <f t="shared" si="0"/>
        <v>3663.434903047093</v>
      </c>
    </row>
    <row r="14" spans="1:7" ht="15.75" x14ac:dyDescent="0.25">
      <c r="A14" s="83">
        <v>550</v>
      </c>
      <c r="B14" s="69">
        <f t="shared" si="1"/>
        <v>39.473684210526301</v>
      </c>
      <c r="C14" s="73">
        <f t="shared" si="0"/>
        <v>1558.1717451523534</v>
      </c>
    </row>
    <row r="15" spans="1:7" ht="15.75" x14ac:dyDescent="0.25">
      <c r="A15" s="83">
        <v>800</v>
      </c>
      <c r="B15" s="69">
        <f t="shared" si="1"/>
        <v>289.4736842105263</v>
      </c>
      <c r="C15" s="73">
        <f t="shared" si="0"/>
        <v>83795.013850415504</v>
      </c>
    </row>
    <row r="16" spans="1:7" ht="15.75" x14ac:dyDescent="0.25">
      <c r="A16" s="83">
        <v>900</v>
      </c>
      <c r="B16" s="69">
        <f t="shared" si="1"/>
        <v>389.4736842105263</v>
      </c>
      <c r="C16" s="73">
        <f t="shared" si="0"/>
        <v>151689.75069252076</v>
      </c>
    </row>
    <row r="17" spans="1:3" ht="15.75" x14ac:dyDescent="0.25">
      <c r="A17" s="83">
        <v>400</v>
      </c>
      <c r="B17" s="69">
        <f t="shared" si="1"/>
        <v>-110.5263157894737</v>
      </c>
      <c r="C17" s="73">
        <f t="shared" si="0"/>
        <v>12216.066481994463</v>
      </c>
    </row>
    <row r="18" spans="1:3" ht="15.75" x14ac:dyDescent="0.25">
      <c r="A18" s="83">
        <v>600</v>
      </c>
      <c r="B18" s="69">
        <f t="shared" si="1"/>
        <v>89.473684210526301</v>
      </c>
      <c r="C18" s="73">
        <f t="shared" si="0"/>
        <v>8005.5401662049835</v>
      </c>
    </row>
    <row r="19" spans="1:3" ht="15.75" x14ac:dyDescent="0.25">
      <c r="A19" s="83">
        <v>800</v>
      </c>
      <c r="B19" s="69">
        <f t="shared" si="1"/>
        <v>289.4736842105263</v>
      </c>
      <c r="C19" s="73">
        <f t="shared" si="0"/>
        <v>83795.013850415504</v>
      </c>
    </row>
    <row r="20" spans="1:3" ht="16.5" thickBot="1" x14ac:dyDescent="0.3">
      <c r="A20" s="84">
        <v>700</v>
      </c>
      <c r="B20" s="85">
        <f t="shared" si="1"/>
        <v>189.4736842105263</v>
      </c>
      <c r="C20" s="75">
        <f t="shared" si="0"/>
        <v>35900.277008310244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2" width="13.7109375" bestFit="1" customWidth="1"/>
    <col min="4" max="4" width="12" bestFit="1" customWidth="1"/>
  </cols>
  <sheetData>
    <row r="1" spans="1:4" ht="19.5" thickBot="1" x14ac:dyDescent="0.35">
      <c r="A1" s="68" t="s">
        <v>5</v>
      </c>
      <c r="C1" s="59" t="s">
        <v>17</v>
      </c>
      <c r="D1" s="59" t="s">
        <v>10</v>
      </c>
    </row>
    <row r="2" spans="1:4" x14ac:dyDescent="0.25">
      <c r="A2" s="77">
        <v>1</v>
      </c>
      <c r="B2" s="44"/>
      <c r="C2" s="70">
        <f t="shared" ref="C2:C40" si="0">A2-$B$41</f>
        <v>-4.2820512820512819</v>
      </c>
      <c r="D2" s="71">
        <f t="shared" ref="D2:D13" si="1">C2*C2</f>
        <v>18.335963182117027</v>
      </c>
    </row>
    <row r="3" spans="1:4" x14ac:dyDescent="0.25">
      <c r="A3" s="78">
        <v>1</v>
      </c>
      <c r="B3" s="44"/>
      <c r="C3" s="72">
        <f t="shared" si="0"/>
        <v>-4.2820512820512819</v>
      </c>
      <c r="D3" s="73">
        <f t="shared" si="1"/>
        <v>18.335963182117027</v>
      </c>
    </row>
    <row r="4" spans="1:4" x14ac:dyDescent="0.25">
      <c r="A4" s="78">
        <v>1</v>
      </c>
      <c r="B4" s="44"/>
      <c r="C4" s="72">
        <f t="shared" si="0"/>
        <v>-4.2820512820512819</v>
      </c>
      <c r="D4" s="73">
        <f t="shared" si="1"/>
        <v>18.335963182117027</v>
      </c>
    </row>
    <row r="5" spans="1:4" x14ac:dyDescent="0.25">
      <c r="A5" s="78">
        <v>1</v>
      </c>
      <c r="B5" s="44"/>
      <c r="C5" s="72">
        <f t="shared" si="0"/>
        <v>-4.2820512820512819</v>
      </c>
      <c r="D5" s="73">
        <f t="shared" si="1"/>
        <v>18.335963182117027</v>
      </c>
    </row>
    <row r="6" spans="1:4" x14ac:dyDescent="0.25">
      <c r="A6" s="78">
        <v>1</v>
      </c>
      <c r="B6" s="44"/>
      <c r="C6" s="72">
        <f t="shared" si="0"/>
        <v>-4.2820512820512819</v>
      </c>
      <c r="D6" s="73">
        <f t="shared" si="1"/>
        <v>18.335963182117027</v>
      </c>
    </row>
    <row r="7" spans="1:4" x14ac:dyDescent="0.25">
      <c r="A7" s="78">
        <v>2</v>
      </c>
      <c r="B7" s="44"/>
      <c r="C7" s="72">
        <f t="shared" si="0"/>
        <v>-3.2820512820512819</v>
      </c>
      <c r="D7" s="73">
        <f t="shared" si="1"/>
        <v>10.771860618014463</v>
      </c>
    </row>
    <row r="8" spans="1:4" x14ac:dyDescent="0.25">
      <c r="A8" s="78">
        <v>2</v>
      </c>
      <c r="B8" s="44"/>
      <c r="C8" s="72">
        <f t="shared" si="0"/>
        <v>-3.2820512820512819</v>
      </c>
      <c r="D8" s="73">
        <f t="shared" si="1"/>
        <v>10.771860618014463</v>
      </c>
    </row>
    <row r="9" spans="1:4" x14ac:dyDescent="0.25">
      <c r="A9" s="78">
        <v>2</v>
      </c>
      <c r="B9" s="44"/>
      <c r="C9" s="72">
        <f t="shared" si="0"/>
        <v>-3.2820512820512819</v>
      </c>
      <c r="D9" s="73">
        <f t="shared" si="1"/>
        <v>10.771860618014463</v>
      </c>
    </row>
    <row r="10" spans="1:4" x14ac:dyDescent="0.25">
      <c r="A10" s="78">
        <v>3</v>
      </c>
      <c r="B10" s="44"/>
      <c r="C10" s="72">
        <f t="shared" si="0"/>
        <v>-2.2820512820512819</v>
      </c>
      <c r="D10" s="73">
        <f t="shared" si="1"/>
        <v>5.2077580539118999</v>
      </c>
    </row>
    <row r="11" spans="1:4" x14ac:dyDescent="0.25">
      <c r="A11" s="78">
        <v>3</v>
      </c>
      <c r="B11" s="44"/>
      <c r="C11" s="72">
        <f t="shared" si="0"/>
        <v>-2.2820512820512819</v>
      </c>
      <c r="D11" s="73">
        <f t="shared" si="1"/>
        <v>5.2077580539118999</v>
      </c>
    </row>
    <row r="12" spans="1:4" x14ac:dyDescent="0.25">
      <c r="A12" s="78">
        <v>3</v>
      </c>
      <c r="B12" s="44"/>
      <c r="C12" s="72">
        <f t="shared" si="0"/>
        <v>-2.2820512820512819</v>
      </c>
      <c r="D12" s="73">
        <f t="shared" si="1"/>
        <v>5.2077580539118999</v>
      </c>
    </row>
    <row r="13" spans="1:4" x14ac:dyDescent="0.25">
      <c r="A13" s="78">
        <v>4</v>
      </c>
      <c r="B13" s="44"/>
      <c r="C13" s="72">
        <f t="shared" si="0"/>
        <v>-1.2820512820512819</v>
      </c>
      <c r="D13" s="73">
        <f t="shared" si="1"/>
        <v>1.6436554898093356</v>
      </c>
    </row>
    <row r="14" spans="1:4" x14ac:dyDescent="0.25">
      <c r="A14" s="78">
        <v>4</v>
      </c>
      <c r="B14" s="44"/>
      <c r="C14" s="72">
        <f t="shared" si="0"/>
        <v>-1.2820512820512819</v>
      </c>
      <c r="D14" s="73">
        <f t="shared" ref="D14:D40" si="2">C14*C14</f>
        <v>1.6436554898093356</v>
      </c>
    </row>
    <row r="15" spans="1:4" x14ac:dyDescent="0.25">
      <c r="A15" s="78">
        <v>5</v>
      </c>
      <c r="B15" s="44"/>
      <c r="C15" s="72">
        <f t="shared" si="0"/>
        <v>-0.28205128205128194</v>
      </c>
      <c r="D15" s="73">
        <f t="shared" si="2"/>
        <v>7.955292570677179E-2</v>
      </c>
    </row>
    <row r="16" spans="1:4" x14ac:dyDescent="0.25">
      <c r="A16" s="78">
        <v>5</v>
      </c>
      <c r="B16" s="44"/>
      <c r="C16" s="72">
        <f t="shared" si="0"/>
        <v>-0.28205128205128194</v>
      </c>
      <c r="D16" s="73">
        <f t="shared" si="2"/>
        <v>7.955292570677179E-2</v>
      </c>
    </row>
    <row r="17" spans="1:4" x14ac:dyDescent="0.25">
      <c r="A17" s="78">
        <v>5</v>
      </c>
      <c r="B17" s="44"/>
      <c r="C17" s="72">
        <f t="shared" si="0"/>
        <v>-0.28205128205128194</v>
      </c>
      <c r="D17" s="73">
        <f t="shared" si="2"/>
        <v>7.955292570677179E-2</v>
      </c>
    </row>
    <row r="18" spans="1:4" x14ac:dyDescent="0.25">
      <c r="A18" s="78">
        <v>6</v>
      </c>
      <c r="B18" s="44"/>
      <c r="C18" s="72">
        <f t="shared" si="0"/>
        <v>0.71794871794871806</v>
      </c>
      <c r="D18" s="73">
        <f t="shared" si="2"/>
        <v>0.51545036160420787</v>
      </c>
    </row>
    <row r="19" spans="1:4" x14ac:dyDescent="0.25">
      <c r="A19" s="78">
        <v>6</v>
      </c>
      <c r="B19" s="44"/>
      <c r="C19" s="72">
        <f t="shared" si="0"/>
        <v>0.71794871794871806</v>
      </c>
      <c r="D19" s="73">
        <f t="shared" si="2"/>
        <v>0.51545036160420787</v>
      </c>
    </row>
    <row r="20" spans="1:4" x14ac:dyDescent="0.25">
      <c r="A20" s="78">
        <v>7</v>
      </c>
      <c r="B20" s="44"/>
      <c r="C20" s="72">
        <f t="shared" si="0"/>
        <v>1.7179487179487181</v>
      </c>
      <c r="D20" s="73">
        <f t="shared" si="2"/>
        <v>2.951347797501644</v>
      </c>
    </row>
    <row r="21" spans="1:4" x14ac:dyDescent="0.25">
      <c r="A21" s="78">
        <v>7</v>
      </c>
      <c r="B21" s="44"/>
      <c r="C21" s="72">
        <f t="shared" si="0"/>
        <v>1.7179487179487181</v>
      </c>
      <c r="D21" s="73">
        <f t="shared" si="2"/>
        <v>2.951347797501644</v>
      </c>
    </row>
    <row r="22" spans="1:4" x14ac:dyDescent="0.25">
      <c r="A22" s="78">
        <v>7</v>
      </c>
      <c r="B22" s="44"/>
      <c r="C22" s="72">
        <f t="shared" si="0"/>
        <v>1.7179487179487181</v>
      </c>
      <c r="D22" s="73">
        <f t="shared" si="2"/>
        <v>2.951347797501644</v>
      </c>
    </row>
    <row r="23" spans="1:4" x14ac:dyDescent="0.25">
      <c r="A23" s="78">
        <v>7</v>
      </c>
      <c r="B23" s="44"/>
      <c r="C23" s="72">
        <f t="shared" si="0"/>
        <v>1.7179487179487181</v>
      </c>
      <c r="D23" s="73">
        <f t="shared" si="2"/>
        <v>2.951347797501644</v>
      </c>
    </row>
    <row r="24" spans="1:4" x14ac:dyDescent="0.25">
      <c r="A24" s="78">
        <v>7</v>
      </c>
      <c r="B24" s="44"/>
      <c r="C24" s="72">
        <f t="shared" si="0"/>
        <v>1.7179487179487181</v>
      </c>
      <c r="D24" s="73">
        <f t="shared" si="2"/>
        <v>2.951347797501644</v>
      </c>
    </row>
    <row r="25" spans="1:4" x14ac:dyDescent="0.25">
      <c r="A25" s="78">
        <v>7</v>
      </c>
      <c r="B25" s="44"/>
      <c r="C25" s="72">
        <f t="shared" si="0"/>
        <v>1.7179487179487181</v>
      </c>
      <c r="D25" s="73">
        <f t="shared" si="2"/>
        <v>2.951347797501644</v>
      </c>
    </row>
    <row r="26" spans="1:4" x14ac:dyDescent="0.25">
      <c r="A26" s="78">
        <v>8</v>
      </c>
      <c r="B26" s="44"/>
      <c r="C26" s="72">
        <f t="shared" si="0"/>
        <v>2.7179487179487181</v>
      </c>
      <c r="D26" s="73">
        <f t="shared" si="2"/>
        <v>7.3872452333990806</v>
      </c>
    </row>
    <row r="27" spans="1:4" x14ac:dyDescent="0.25">
      <c r="A27" s="78">
        <v>8</v>
      </c>
      <c r="B27" s="44"/>
      <c r="C27" s="72">
        <f t="shared" si="0"/>
        <v>2.7179487179487181</v>
      </c>
      <c r="D27" s="73">
        <f t="shared" si="2"/>
        <v>7.3872452333990806</v>
      </c>
    </row>
    <row r="28" spans="1:4" x14ac:dyDescent="0.25">
      <c r="A28" s="78">
        <v>8</v>
      </c>
      <c r="B28" s="44"/>
      <c r="C28" s="72">
        <f t="shared" si="0"/>
        <v>2.7179487179487181</v>
      </c>
      <c r="D28" s="73">
        <f t="shared" si="2"/>
        <v>7.3872452333990806</v>
      </c>
    </row>
    <row r="29" spans="1:4" x14ac:dyDescent="0.25">
      <c r="A29" s="78">
        <v>8</v>
      </c>
      <c r="B29" s="44"/>
      <c r="C29" s="72">
        <f t="shared" si="0"/>
        <v>2.7179487179487181</v>
      </c>
      <c r="D29" s="73">
        <f t="shared" si="2"/>
        <v>7.3872452333990806</v>
      </c>
    </row>
    <row r="30" spans="1:4" x14ac:dyDescent="0.25">
      <c r="A30" s="78">
        <v>8</v>
      </c>
      <c r="B30" s="44"/>
      <c r="C30" s="72">
        <f t="shared" si="0"/>
        <v>2.7179487179487181</v>
      </c>
      <c r="D30" s="73">
        <f t="shared" si="2"/>
        <v>7.3872452333990806</v>
      </c>
    </row>
    <row r="31" spans="1:4" x14ac:dyDescent="0.25">
      <c r="A31" s="78">
        <v>8</v>
      </c>
      <c r="B31" s="44"/>
      <c r="C31" s="72">
        <f t="shared" si="0"/>
        <v>2.7179487179487181</v>
      </c>
      <c r="D31" s="73">
        <f t="shared" si="2"/>
        <v>7.3872452333990806</v>
      </c>
    </row>
    <row r="32" spans="1:4" x14ac:dyDescent="0.25">
      <c r="A32" s="78">
        <v>9</v>
      </c>
      <c r="B32" s="44"/>
      <c r="C32" s="72">
        <f t="shared" si="0"/>
        <v>3.7179487179487181</v>
      </c>
      <c r="D32" s="73">
        <f t="shared" si="2"/>
        <v>13.823142669296516</v>
      </c>
    </row>
    <row r="33" spans="1:4" x14ac:dyDescent="0.25">
      <c r="A33" s="78">
        <v>9</v>
      </c>
      <c r="B33" s="44"/>
      <c r="C33" s="72">
        <f t="shared" si="0"/>
        <v>3.7179487179487181</v>
      </c>
      <c r="D33" s="73">
        <f t="shared" si="2"/>
        <v>13.823142669296516</v>
      </c>
    </row>
    <row r="34" spans="1:4" x14ac:dyDescent="0.25">
      <c r="A34" s="78">
        <v>9</v>
      </c>
      <c r="B34" s="44"/>
      <c r="C34" s="72">
        <f t="shared" si="0"/>
        <v>3.7179487179487181</v>
      </c>
      <c r="D34" s="73">
        <f t="shared" si="2"/>
        <v>13.823142669296516</v>
      </c>
    </row>
    <row r="35" spans="1:4" x14ac:dyDescent="0.25">
      <c r="A35" s="78">
        <v>9</v>
      </c>
      <c r="B35" s="44"/>
      <c r="C35" s="72">
        <f t="shared" si="0"/>
        <v>3.7179487179487181</v>
      </c>
      <c r="D35" s="73">
        <f t="shared" si="2"/>
        <v>13.823142669296516</v>
      </c>
    </row>
    <row r="36" spans="1:4" x14ac:dyDescent="0.25">
      <c r="A36" s="78">
        <v>9</v>
      </c>
      <c r="B36" s="44"/>
      <c r="C36" s="72">
        <f t="shared" si="0"/>
        <v>3.7179487179487181</v>
      </c>
      <c r="D36" s="73">
        <f t="shared" si="2"/>
        <v>13.823142669296516</v>
      </c>
    </row>
    <row r="37" spans="1:4" x14ac:dyDescent="0.25">
      <c r="A37" s="78">
        <v>9</v>
      </c>
      <c r="B37" s="44"/>
      <c r="C37" s="72">
        <f t="shared" si="0"/>
        <v>3.7179487179487181</v>
      </c>
      <c r="D37" s="73">
        <f t="shared" si="2"/>
        <v>13.823142669296516</v>
      </c>
    </row>
    <row r="38" spans="1:4" x14ac:dyDescent="0.25">
      <c r="A38" s="78">
        <v>2</v>
      </c>
      <c r="B38" s="44"/>
      <c r="C38" s="72">
        <f t="shared" si="0"/>
        <v>-3.2820512820512819</v>
      </c>
      <c r="D38" s="73">
        <f t="shared" si="2"/>
        <v>10.771860618014463</v>
      </c>
    </row>
    <row r="39" spans="1:4" x14ac:dyDescent="0.25">
      <c r="A39" s="78">
        <v>2</v>
      </c>
      <c r="B39" s="44"/>
      <c r="C39" s="72">
        <f t="shared" si="0"/>
        <v>-3.2820512820512819</v>
      </c>
      <c r="D39" s="73">
        <f t="shared" si="2"/>
        <v>10.771860618014463</v>
      </c>
    </row>
    <row r="40" spans="1:4" ht="15.75" thickBot="1" x14ac:dyDescent="0.3">
      <c r="A40" s="79">
        <v>3</v>
      </c>
      <c r="B40" s="44"/>
      <c r="C40" s="74">
        <f t="shared" si="0"/>
        <v>-2.2820512820512819</v>
      </c>
      <c r="D40" s="75">
        <f t="shared" si="2"/>
        <v>5.2077580539118999</v>
      </c>
    </row>
    <row r="41" spans="1:4" ht="18.75" x14ac:dyDescent="0.3">
      <c r="A41" s="76" t="s">
        <v>6</v>
      </c>
      <c r="B41" s="12">
        <f>AVERAGE(A2:A40)</f>
        <v>5.2820512820512819</v>
      </c>
    </row>
    <row r="42" spans="1:4" ht="18.75" x14ac:dyDescent="0.3">
      <c r="A42" s="13" t="s">
        <v>13</v>
      </c>
      <c r="B42" s="14">
        <f>_xlfn.VAR.P(A2:A40)</f>
        <v>8.0999342537804075</v>
      </c>
    </row>
    <row r="43" spans="1:4" ht="18.75" x14ac:dyDescent="0.3">
      <c r="A43" s="13" t="s">
        <v>14</v>
      </c>
      <c r="B43" s="14">
        <f>_xlfn.STDEV.P(A2:A40)</f>
        <v>2.8460383436946888</v>
      </c>
    </row>
    <row r="44" spans="1:4" ht="19.5" thickBot="1" x14ac:dyDescent="0.35">
      <c r="A44" s="15" t="s">
        <v>12</v>
      </c>
      <c r="B44" s="16">
        <f>A37-A2</f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13.7109375" bestFit="1" customWidth="1"/>
  </cols>
  <sheetData>
    <row r="2" spans="2:4" ht="15.75" thickBot="1" x14ac:dyDescent="0.3"/>
    <row r="3" spans="2:4" ht="21.75" thickBot="1" x14ac:dyDescent="0.4">
      <c r="B3" s="45" t="s">
        <v>5</v>
      </c>
    </row>
    <row r="4" spans="2:4" ht="21" x14ac:dyDescent="0.35">
      <c r="B4" s="65">
        <v>110</v>
      </c>
      <c r="C4" s="46" t="s">
        <v>11</v>
      </c>
      <c r="D4" s="48">
        <f>AVERAGE(B4:B12)</f>
        <v>123.33333333333333</v>
      </c>
    </row>
    <row r="5" spans="2:4" ht="21.75" thickBot="1" x14ac:dyDescent="0.4">
      <c r="B5" s="66">
        <v>125</v>
      </c>
      <c r="C5" s="47" t="s">
        <v>12</v>
      </c>
      <c r="D5" s="49">
        <f>B9-B11</f>
        <v>45</v>
      </c>
    </row>
    <row r="6" spans="2:4" ht="15.75" x14ac:dyDescent="0.25">
      <c r="B6" s="66">
        <v>130</v>
      </c>
    </row>
    <row r="7" spans="2:4" ht="15.75" x14ac:dyDescent="0.25">
      <c r="B7" s="66">
        <v>135</v>
      </c>
    </row>
    <row r="8" spans="2:4" ht="15.75" x14ac:dyDescent="0.25">
      <c r="B8" s="66">
        <v>140</v>
      </c>
    </row>
    <row r="9" spans="2:4" ht="15.75" x14ac:dyDescent="0.25">
      <c r="B9" s="66">
        <v>145</v>
      </c>
    </row>
    <row r="10" spans="2:4" ht="15.75" x14ac:dyDescent="0.25">
      <c r="B10" s="66">
        <v>110</v>
      </c>
    </row>
    <row r="11" spans="2:4" ht="15.75" x14ac:dyDescent="0.25">
      <c r="B11" s="66">
        <v>100</v>
      </c>
    </row>
    <row r="12" spans="2:4" ht="16.5" thickBot="1" x14ac:dyDescent="0.3">
      <c r="B12" s="6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" sqref="D1"/>
    </sheetView>
  </sheetViews>
  <sheetFormatPr defaultRowHeight="15" x14ac:dyDescent="0.25"/>
  <cols>
    <col min="1" max="1" width="13.140625" bestFit="1" customWidth="1"/>
    <col min="5" max="5" width="13.140625" bestFit="1" customWidth="1"/>
  </cols>
  <sheetData>
    <row r="1" spans="1:6" ht="21.75" thickBot="1" x14ac:dyDescent="0.4">
      <c r="A1" s="50" t="s">
        <v>5</v>
      </c>
      <c r="B1" s="54" t="s">
        <v>17</v>
      </c>
      <c r="C1" s="51" t="s">
        <v>10</v>
      </c>
    </row>
    <row r="2" spans="1:6" ht="18.75" x14ac:dyDescent="0.3">
      <c r="A2" s="51">
        <v>7</v>
      </c>
      <c r="B2" s="64">
        <f t="shared" ref="B2:B37" si="0">A2-$F$4</f>
        <v>0</v>
      </c>
      <c r="C2" s="57">
        <f>B2*B2</f>
        <v>0</v>
      </c>
    </row>
    <row r="3" spans="1:6" ht="19.5" thickBot="1" x14ac:dyDescent="0.35">
      <c r="A3" s="52">
        <v>8</v>
      </c>
      <c r="B3" s="57">
        <f t="shared" si="0"/>
        <v>1</v>
      </c>
      <c r="C3" s="57">
        <f t="shared" ref="C3:C37" si="1">B3*B3</f>
        <v>1</v>
      </c>
    </row>
    <row r="4" spans="1:6" ht="19.5" thickBot="1" x14ac:dyDescent="0.35">
      <c r="A4" s="52">
        <v>9</v>
      </c>
      <c r="B4" s="57">
        <f t="shared" si="0"/>
        <v>2</v>
      </c>
      <c r="C4" s="57">
        <f t="shared" si="1"/>
        <v>4</v>
      </c>
      <c r="E4" s="55" t="s">
        <v>11</v>
      </c>
      <c r="F4" s="56">
        <f>AVERAGE(A2:A37)</f>
        <v>7</v>
      </c>
    </row>
    <row r="5" spans="1:6" ht="19.5" thickBot="1" x14ac:dyDescent="0.35">
      <c r="A5" s="52">
        <v>5</v>
      </c>
      <c r="B5" s="57">
        <f t="shared" si="0"/>
        <v>-2</v>
      </c>
      <c r="C5" s="57">
        <f t="shared" si="1"/>
        <v>4</v>
      </c>
      <c r="E5" s="55" t="s">
        <v>18</v>
      </c>
      <c r="F5" s="57">
        <f>_xlfn.VAR.P(A2:A37)</f>
        <v>2.1666666666666665</v>
      </c>
    </row>
    <row r="6" spans="1:6" ht="19.5" thickBot="1" x14ac:dyDescent="0.35">
      <c r="A6" s="52">
        <v>6</v>
      </c>
      <c r="B6" s="57">
        <f t="shared" si="0"/>
        <v>-1</v>
      </c>
      <c r="C6" s="57">
        <f t="shared" si="1"/>
        <v>1</v>
      </c>
      <c r="E6" s="55" t="s">
        <v>14</v>
      </c>
      <c r="F6" s="58">
        <f>_xlfn.STDEV.P(A2:A37)</f>
        <v>1.4719601443879744</v>
      </c>
    </row>
    <row r="7" spans="1:6" ht="18.75" x14ac:dyDescent="0.3">
      <c r="A7" s="52">
        <v>7</v>
      </c>
      <c r="B7" s="57">
        <f t="shared" si="0"/>
        <v>0</v>
      </c>
      <c r="C7" s="57">
        <f t="shared" si="1"/>
        <v>0</v>
      </c>
    </row>
    <row r="8" spans="1:6" ht="18.75" x14ac:dyDescent="0.3">
      <c r="A8" s="52">
        <v>9</v>
      </c>
      <c r="B8" s="57">
        <f t="shared" si="0"/>
        <v>2</v>
      </c>
      <c r="C8" s="57">
        <f t="shared" si="1"/>
        <v>4</v>
      </c>
    </row>
    <row r="9" spans="1:6" ht="18.75" x14ac:dyDescent="0.3">
      <c r="A9" s="52">
        <v>8</v>
      </c>
      <c r="B9" s="57">
        <f t="shared" si="0"/>
        <v>1</v>
      </c>
      <c r="C9" s="57">
        <f t="shared" si="1"/>
        <v>1</v>
      </c>
    </row>
    <row r="10" spans="1:6" ht="18.75" x14ac:dyDescent="0.3">
      <c r="A10" s="52">
        <v>7</v>
      </c>
      <c r="B10" s="57">
        <f t="shared" si="0"/>
        <v>0</v>
      </c>
      <c r="C10" s="57">
        <f t="shared" si="1"/>
        <v>0</v>
      </c>
    </row>
    <row r="11" spans="1:6" ht="18.75" x14ac:dyDescent="0.3">
      <c r="A11" s="52">
        <v>6</v>
      </c>
      <c r="B11" s="57">
        <f t="shared" si="0"/>
        <v>-1</v>
      </c>
      <c r="C11" s="57">
        <f t="shared" si="1"/>
        <v>1</v>
      </c>
    </row>
    <row r="12" spans="1:6" ht="18.75" x14ac:dyDescent="0.3">
      <c r="A12" s="52">
        <v>5</v>
      </c>
      <c r="B12" s="57">
        <f t="shared" si="0"/>
        <v>-2</v>
      </c>
      <c r="C12" s="57">
        <f t="shared" si="1"/>
        <v>4</v>
      </c>
    </row>
    <row r="13" spans="1:6" ht="18.75" x14ac:dyDescent="0.3">
      <c r="A13" s="52">
        <v>8</v>
      </c>
      <c r="B13" s="57">
        <f t="shared" si="0"/>
        <v>1</v>
      </c>
      <c r="C13" s="57">
        <f t="shared" si="1"/>
        <v>1</v>
      </c>
    </row>
    <row r="14" spans="1:6" ht="18.75" x14ac:dyDescent="0.3">
      <c r="A14" s="52">
        <v>9</v>
      </c>
      <c r="B14" s="57">
        <f t="shared" si="0"/>
        <v>2</v>
      </c>
      <c r="C14" s="57">
        <f t="shared" si="1"/>
        <v>4</v>
      </c>
    </row>
    <row r="15" spans="1:6" ht="18.75" x14ac:dyDescent="0.3">
      <c r="A15" s="52">
        <v>6</v>
      </c>
      <c r="B15" s="57">
        <f t="shared" si="0"/>
        <v>-1</v>
      </c>
      <c r="C15" s="57">
        <f t="shared" si="1"/>
        <v>1</v>
      </c>
    </row>
    <row r="16" spans="1:6" ht="18.75" x14ac:dyDescent="0.3">
      <c r="A16" s="52">
        <v>7</v>
      </c>
      <c r="B16" s="57">
        <f t="shared" si="0"/>
        <v>0</v>
      </c>
      <c r="C16" s="57">
        <f t="shared" si="1"/>
        <v>0</v>
      </c>
    </row>
    <row r="17" spans="1:3" ht="18.75" x14ac:dyDescent="0.3">
      <c r="A17" s="52">
        <v>5</v>
      </c>
      <c r="B17" s="57">
        <f t="shared" si="0"/>
        <v>-2</v>
      </c>
      <c r="C17" s="57">
        <f t="shared" si="1"/>
        <v>4</v>
      </c>
    </row>
    <row r="18" spans="1:3" ht="18.75" x14ac:dyDescent="0.3">
      <c r="A18" s="52">
        <v>9</v>
      </c>
      <c r="B18" s="57">
        <f t="shared" si="0"/>
        <v>2</v>
      </c>
      <c r="C18" s="57">
        <f t="shared" si="1"/>
        <v>4</v>
      </c>
    </row>
    <row r="19" spans="1:3" ht="18.75" x14ac:dyDescent="0.3">
      <c r="A19" s="52">
        <v>8</v>
      </c>
      <c r="B19" s="57">
        <f t="shared" si="0"/>
        <v>1</v>
      </c>
      <c r="C19" s="57">
        <f t="shared" si="1"/>
        <v>1</v>
      </c>
    </row>
    <row r="20" spans="1:3" ht="18.75" x14ac:dyDescent="0.3">
      <c r="A20" s="52">
        <v>7</v>
      </c>
      <c r="B20" s="57">
        <f t="shared" si="0"/>
        <v>0</v>
      </c>
      <c r="C20" s="57">
        <f t="shared" si="1"/>
        <v>0</v>
      </c>
    </row>
    <row r="21" spans="1:3" ht="18.75" x14ac:dyDescent="0.3">
      <c r="A21" s="52">
        <v>6</v>
      </c>
      <c r="B21" s="57">
        <f t="shared" si="0"/>
        <v>-1</v>
      </c>
      <c r="C21" s="57">
        <f t="shared" si="1"/>
        <v>1</v>
      </c>
    </row>
    <row r="22" spans="1:3" ht="18.75" x14ac:dyDescent="0.3">
      <c r="A22" s="52">
        <v>5</v>
      </c>
      <c r="B22" s="57">
        <f t="shared" si="0"/>
        <v>-2</v>
      </c>
      <c r="C22" s="57">
        <f t="shared" si="1"/>
        <v>4</v>
      </c>
    </row>
    <row r="23" spans="1:3" ht="18.75" x14ac:dyDescent="0.3">
      <c r="A23" s="52">
        <v>3</v>
      </c>
      <c r="B23" s="57">
        <f t="shared" si="0"/>
        <v>-4</v>
      </c>
      <c r="C23" s="57">
        <f t="shared" si="1"/>
        <v>16</v>
      </c>
    </row>
    <row r="24" spans="1:3" ht="18.75" x14ac:dyDescent="0.3">
      <c r="A24" s="52">
        <v>6</v>
      </c>
      <c r="B24" s="57">
        <f t="shared" si="0"/>
        <v>-1</v>
      </c>
      <c r="C24" s="57">
        <f t="shared" si="1"/>
        <v>1</v>
      </c>
    </row>
    <row r="25" spans="1:3" ht="18.75" x14ac:dyDescent="0.3">
      <c r="A25" s="52">
        <v>7</v>
      </c>
      <c r="B25" s="57">
        <f t="shared" si="0"/>
        <v>0</v>
      </c>
      <c r="C25" s="57">
        <f t="shared" si="1"/>
        <v>0</v>
      </c>
    </row>
    <row r="26" spans="1:3" ht="18.75" x14ac:dyDescent="0.3">
      <c r="A26" s="52">
        <v>8</v>
      </c>
      <c r="B26" s="57">
        <f t="shared" si="0"/>
        <v>1</v>
      </c>
      <c r="C26" s="57">
        <f t="shared" si="1"/>
        <v>1</v>
      </c>
    </row>
    <row r="27" spans="1:3" ht="18.75" x14ac:dyDescent="0.3">
      <c r="A27" s="52">
        <v>5</v>
      </c>
      <c r="B27" s="57">
        <f t="shared" si="0"/>
        <v>-2</v>
      </c>
      <c r="C27" s="57">
        <f t="shared" si="1"/>
        <v>4</v>
      </c>
    </row>
    <row r="28" spans="1:3" ht="18.75" x14ac:dyDescent="0.3">
      <c r="A28" s="52">
        <v>9</v>
      </c>
      <c r="B28" s="57">
        <f t="shared" si="0"/>
        <v>2</v>
      </c>
      <c r="C28" s="57">
        <f t="shared" si="1"/>
        <v>4</v>
      </c>
    </row>
    <row r="29" spans="1:3" ht="18.75" x14ac:dyDescent="0.3">
      <c r="A29" s="52">
        <v>7</v>
      </c>
      <c r="B29" s="57">
        <f t="shared" si="0"/>
        <v>0</v>
      </c>
      <c r="C29" s="57">
        <f t="shared" si="1"/>
        <v>0</v>
      </c>
    </row>
    <row r="30" spans="1:3" ht="18.75" x14ac:dyDescent="0.3">
      <c r="A30" s="52">
        <v>6</v>
      </c>
      <c r="B30" s="57">
        <f t="shared" si="0"/>
        <v>-1</v>
      </c>
      <c r="C30" s="57">
        <f t="shared" si="1"/>
        <v>1</v>
      </c>
    </row>
    <row r="31" spans="1:3" ht="18.75" x14ac:dyDescent="0.3">
      <c r="A31" s="52">
        <v>6</v>
      </c>
      <c r="B31" s="57">
        <f t="shared" si="0"/>
        <v>-1</v>
      </c>
      <c r="C31" s="57">
        <f t="shared" si="1"/>
        <v>1</v>
      </c>
    </row>
    <row r="32" spans="1:3" ht="18.75" x14ac:dyDescent="0.3">
      <c r="A32" s="52">
        <v>7</v>
      </c>
      <c r="B32" s="57">
        <f t="shared" si="0"/>
        <v>0</v>
      </c>
      <c r="C32" s="57">
        <f t="shared" si="1"/>
        <v>0</v>
      </c>
    </row>
    <row r="33" spans="1:3" ht="18.75" x14ac:dyDescent="0.3">
      <c r="A33" s="52">
        <v>7</v>
      </c>
      <c r="B33" s="57">
        <f t="shared" si="0"/>
        <v>0</v>
      </c>
      <c r="C33" s="57">
        <f t="shared" si="1"/>
        <v>0</v>
      </c>
    </row>
    <row r="34" spans="1:3" ht="18.75" x14ac:dyDescent="0.3">
      <c r="A34" s="52">
        <v>8</v>
      </c>
      <c r="B34" s="57">
        <f t="shared" si="0"/>
        <v>1</v>
      </c>
      <c r="C34" s="57">
        <f t="shared" si="1"/>
        <v>1</v>
      </c>
    </row>
    <row r="35" spans="1:3" ht="18.75" x14ac:dyDescent="0.3">
      <c r="A35" s="52">
        <v>8</v>
      </c>
      <c r="B35" s="57">
        <f t="shared" si="0"/>
        <v>1</v>
      </c>
      <c r="C35" s="57">
        <f t="shared" si="1"/>
        <v>1</v>
      </c>
    </row>
    <row r="36" spans="1:3" ht="18.75" x14ac:dyDescent="0.3">
      <c r="A36" s="52">
        <v>9</v>
      </c>
      <c r="B36" s="57">
        <f t="shared" si="0"/>
        <v>2</v>
      </c>
      <c r="C36" s="57">
        <f t="shared" si="1"/>
        <v>4</v>
      </c>
    </row>
    <row r="37" spans="1:3" ht="19.5" thickBot="1" x14ac:dyDescent="0.35">
      <c r="A37" s="53">
        <v>9</v>
      </c>
      <c r="B37" s="58">
        <f t="shared" si="0"/>
        <v>2</v>
      </c>
      <c r="C37" s="58">
        <f t="shared" si="1"/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D1" sqref="D1"/>
    </sheetView>
  </sheetViews>
  <sheetFormatPr defaultRowHeight="15" x14ac:dyDescent="0.25"/>
  <cols>
    <col min="1" max="1" width="13.140625" bestFit="1" customWidth="1"/>
    <col min="3" max="3" width="14.28515625" bestFit="1" customWidth="1"/>
    <col min="5" max="5" width="13.140625" bestFit="1" customWidth="1"/>
  </cols>
  <sheetData>
    <row r="1" spans="1:6" ht="19.5" thickBot="1" x14ac:dyDescent="0.35">
      <c r="A1" s="54" t="s">
        <v>5</v>
      </c>
      <c r="B1" s="54" t="s">
        <v>17</v>
      </c>
      <c r="C1" s="54" t="s">
        <v>10</v>
      </c>
    </row>
    <row r="2" spans="1:6" ht="19.5" thickBot="1" x14ac:dyDescent="0.35">
      <c r="A2" s="62">
        <v>15</v>
      </c>
      <c r="B2" s="63">
        <f>A2-$F$3</f>
        <v>-6.75</v>
      </c>
      <c r="C2" s="63">
        <f>B2*B2</f>
        <v>45.5625</v>
      </c>
    </row>
    <row r="3" spans="1:6" ht="18.75" x14ac:dyDescent="0.3">
      <c r="A3" s="52">
        <v>10</v>
      </c>
      <c r="B3" s="60">
        <f t="shared" ref="B3:B66" si="0">A3-$F$3</f>
        <v>-11.75</v>
      </c>
      <c r="C3" s="60">
        <f t="shared" ref="C3:C66" si="1">B3*B3</f>
        <v>138.0625</v>
      </c>
      <c r="E3" s="6" t="s">
        <v>11</v>
      </c>
      <c r="F3" s="7">
        <f>AVERAGE(A2:A101)</f>
        <v>21.75</v>
      </c>
    </row>
    <row r="4" spans="1:6" ht="18.75" x14ac:dyDescent="0.3">
      <c r="A4" s="52">
        <v>14</v>
      </c>
      <c r="B4" s="60">
        <f t="shared" si="0"/>
        <v>-7.75</v>
      </c>
      <c r="C4" s="60">
        <f t="shared" si="1"/>
        <v>60.0625</v>
      </c>
      <c r="E4" s="8" t="s">
        <v>18</v>
      </c>
      <c r="F4" s="9" t="e">
        <f>_xlfn.VAR.P(#REF!)</f>
        <v>#REF!</v>
      </c>
    </row>
    <row r="5" spans="1:6" ht="18.75" x14ac:dyDescent="0.3">
      <c r="A5" s="52">
        <v>22</v>
      </c>
      <c r="B5" s="60">
        <f t="shared" si="0"/>
        <v>0.25</v>
      </c>
      <c r="C5" s="60">
        <f t="shared" si="1"/>
        <v>6.25E-2</v>
      </c>
      <c r="E5" s="8" t="s">
        <v>14</v>
      </c>
      <c r="F5" s="9" t="e">
        <f>_xlfn.STDEV.P(#REF!)</f>
        <v>#REF!</v>
      </c>
    </row>
    <row r="6" spans="1:6" ht="19.5" thickBot="1" x14ac:dyDescent="0.35">
      <c r="A6" s="52">
        <v>16</v>
      </c>
      <c r="B6" s="60">
        <f t="shared" si="0"/>
        <v>-5.75</v>
      </c>
      <c r="C6" s="60">
        <f t="shared" si="1"/>
        <v>33.0625</v>
      </c>
      <c r="E6" s="10" t="s">
        <v>12</v>
      </c>
      <c r="F6" s="11" t="e">
        <f>#REF!-#REF!</f>
        <v>#REF!</v>
      </c>
    </row>
    <row r="7" spans="1:6" ht="18.75" x14ac:dyDescent="0.3">
      <c r="A7" s="52">
        <v>10</v>
      </c>
      <c r="B7" s="60">
        <f t="shared" si="0"/>
        <v>-11.75</v>
      </c>
      <c r="C7" s="60">
        <f t="shared" si="1"/>
        <v>138.0625</v>
      </c>
    </row>
    <row r="8" spans="1:6" ht="18.75" x14ac:dyDescent="0.3">
      <c r="A8" s="52">
        <v>4</v>
      </c>
      <c r="B8" s="60">
        <f t="shared" si="0"/>
        <v>-17.75</v>
      </c>
      <c r="C8" s="60">
        <f t="shared" si="1"/>
        <v>315.0625</v>
      </c>
    </row>
    <row r="9" spans="1:6" ht="18.75" x14ac:dyDescent="0.3">
      <c r="A9" s="52">
        <v>8</v>
      </c>
      <c r="B9" s="60">
        <f t="shared" si="0"/>
        <v>-13.75</v>
      </c>
      <c r="C9" s="60">
        <f t="shared" si="1"/>
        <v>189.0625</v>
      </c>
    </row>
    <row r="10" spans="1:6" ht="18.75" x14ac:dyDescent="0.3">
      <c r="A10" s="52">
        <v>6</v>
      </c>
      <c r="B10" s="60">
        <f t="shared" si="0"/>
        <v>-15.75</v>
      </c>
      <c r="C10" s="60">
        <f t="shared" si="1"/>
        <v>248.0625</v>
      </c>
    </row>
    <row r="11" spans="1:6" ht="18.75" x14ac:dyDescent="0.3">
      <c r="A11" s="52">
        <v>9</v>
      </c>
      <c r="B11" s="60">
        <f t="shared" si="0"/>
        <v>-12.75</v>
      </c>
      <c r="C11" s="60">
        <f t="shared" si="1"/>
        <v>162.5625</v>
      </c>
    </row>
    <row r="12" spans="1:6" ht="18.75" x14ac:dyDescent="0.3">
      <c r="A12" s="52">
        <v>18</v>
      </c>
      <c r="B12" s="60">
        <f t="shared" si="0"/>
        <v>-3.75</v>
      </c>
      <c r="C12" s="60">
        <f t="shared" si="1"/>
        <v>14.0625</v>
      </c>
    </row>
    <row r="13" spans="1:6" ht="18.75" x14ac:dyDescent="0.3">
      <c r="A13" s="52">
        <v>19</v>
      </c>
      <c r="B13" s="60">
        <f t="shared" si="0"/>
        <v>-2.75</v>
      </c>
      <c r="C13" s="60">
        <f t="shared" si="1"/>
        <v>7.5625</v>
      </c>
    </row>
    <row r="14" spans="1:6" ht="18.75" x14ac:dyDescent="0.3">
      <c r="A14" s="52">
        <v>17</v>
      </c>
      <c r="B14" s="60">
        <f t="shared" si="0"/>
        <v>-4.75</v>
      </c>
      <c r="C14" s="60">
        <f t="shared" si="1"/>
        <v>22.5625</v>
      </c>
    </row>
    <row r="15" spans="1:6" ht="18.75" x14ac:dyDescent="0.3">
      <c r="A15" s="52">
        <v>42</v>
      </c>
      <c r="B15" s="60">
        <f t="shared" si="0"/>
        <v>20.25</v>
      </c>
      <c r="C15" s="60">
        <f t="shared" si="1"/>
        <v>410.0625</v>
      </c>
    </row>
    <row r="16" spans="1:6" ht="18.75" x14ac:dyDescent="0.3">
      <c r="A16" s="52">
        <v>54</v>
      </c>
      <c r="B16" s="60">
        <f t="shared" si="0"/>
        <v>32.25</v>
      </c>
      <c r="C16" s="60">
        <f t="shared" si="1"/>
        <v>1040.0625</v>
      </c>
    </row>
    <row r="17" spans="1:3" ht="18.75" x14ac:dyDescent="0.3">
      <c r="A17" s="52">
        <v>76</v>
      </c>
      <c r="B17" s="60">
        <f t="shared" si="0"/>
        <v>54.25</v>
      </c>
      <c r="C17" s="60">
        <f t="shared" si="1"/>
        <v>2943.0625</v>
      </c>
    </row>
    <row r="18" spans="1:3" ht="18.75" x14ac:dyDescent="0.3">
      <c r="A18" s="52">
        <v>26</v>
      </c>
      <c r="B18" s="60">
        <f t="shared" si="0"/>
        <v>4.25</v>
      </c>
      <c r="C18" s="60">
        <f t="shared" si="1"/>
        <v>18.0625</v>
      </c>
    </row>
    <row r="19" spans="1:3" ht="18.75" x14ac:dyDescent="0.3">
      <c r="A19" s="52">
        <v>13</v>
      </c>
      <c r="B19" s="60">
        <f t="shared" si="0"/>
        <v>-8.75</v>
      </c>
      <c r="C19" s="60">
        <f t="shared" si="1"/>
        <v>76.5625</v>
      </c>
    </row>
    <row r="20" spans="1:3" ht="18.75" x14ac:dyDescent="0.3">
      <c r="A20" s="52">
        <v>12</v>
      </c>
      <c r="B20" s="60">
        <f t="shared" si="0"/>
        <v>-9.75</v>
      </c>
      <c r="C20" s="60">
        <f t="shared" si="1"/>
        <v>95.0625</v>
      </c>
    </row>
    <row r="21" spans="1:3" ht="18.75" x14ac:dyDescent="0.3">
      <c r="A21" s="52">
        <v>24</v>
      </c>
      <c r="B21" s="60">
        <f t="shared" si="0"/>
        <v>2.25</v>
      </c>
      <c r="C21" s="60">
        <f t="shared" si="1"/>
        <v>5.0625</v>
      </c>
    </row>
    <row r="22" spans="1:3" ht="18.75" x14ac:dyDescent="0.3">
      <c r="A22" s="52">
        <v>27</v>
      </c>
      <c r="B22" s="60">
        <f t="shared" si="0"/>
        <v>5.25</v>
      </c>
      <c r="C22" s="60">
        <f t="shared" si="1"/>
        <v>27.5625</v>
      </c>
    </row>
    <row r="23" spans="1:3" ht="18.75" x14ac:dyDescent="0.3">
      <c r="A23" s="52">
        <v>23</v>
      </c>
      <c r="B23" s="60">
        <f t="shared" si="0"/>
        <v>1.25</v>
      </c>
      <c r="C23" s="60">
        <f t="shared" si="1"/>
        <v>1.5625</v>
      </c>
    </row>
    <row r="24" spans="1:3" ht="18.75" x14ac:dyDescent="0.3">
      <c r="A24" s="52">
        <v>17</v>
      </c>
      <c r="B24" s="60">
        <f t="shared" si="0"/>
        <v>-4.75</v>
      </c>
      <c r="C24" s="60">
        <f t="shared" si="1"/>
        <v>22.5625</v>
      </c>
    </row>
    <row r="25" spans="1:3" ht="18.75" x14ac:dyDescent="0.3">
      <c r="A25" s="52">
        <v>2</v>
      </c>
      <c r="B25" s="60">
        <f t="shared" si="0"/>
        <v>-19.75</v>
      </c>
      <c r="C25" s="60">
        <f t="shared" si="1"/>
        <v>390.0625</v>
      </c>
    </row>
    <row r="26" spans="1:3" ht="18.75" x14ac:dyDescent="0.3">
      <c r="A26" s="52">
        <v>4</v>
      </c>
      <c r="B26" s="60">
        <f t="shared" si="0"/>
        <v>-17.75</v>
      </c>
      <c r="C26" s="60">
        <f t="shared" si="1"/>
        <v>315.0625</v>
      </c>
    </row>
    <row r="27" spans="1:3" ht="18.75" x14ac:dyDescent="0.3">
      <c r="A27" s="52">
        <v>24</v>
      </c>
      <c r="B27" s="60">
        <f t="shared" si="0"/>
        <v>2.25</v>
      </c>
      <c r="C27" s="60">
        <f t="shared" si="1"/>
        <v>5.0625</v>
      </c>
    </row>
    <row r="28" spans="1:3" ht="18.75" x14ac:dyDescent="0.3">
      <c r="A28" s="52">
        <v>56</v>
      </c>
      <c r="B28" s="60">
        <f t="shared" si="0"/>
        <v>34.25</v>
      </c>
      <c r="C28" s="60">
        <f t="shared" si="1"/>
        <v>1173.0625</v>
      </c>
    </row>
    <row r="29" spans="1:3" ht="18.75" x14ac:dyDescent="0.3">
      <c r="A29" s="52">
        <v>25</v>
      </c>
      <c r="B29" s="60">
        <f t="shared" si="0"/>
        <v>3.25</v>
      </c>
      <c r="C29" s="60">
        <f t="shared" si="1"/>
        <v>10.5625</v>
      </c>
    </row>
    <row r="30" spans="1:3" ht="18.75" x14ac:dyDescent="0.3">
      <c r="A30" s="52">
        <v>28</v>
      </c>
      <c r="B30" s="60">
        <f t="shared" si="0"/>
        <v>6.25</v>
      </c>
      <c r="C30" s="60">
        <f t="shared" si="1"/>
        <v>39.0625</v>
      </c>
    </row>
    <row r="31" spans="1:3" ht="18.75" x14ac:dyDescent="0.3">
      <c r="A31" s="52">
        <v>29</v>
      </c>
      <c r="B31" s="60">
        <f t="shared" si="0"/>
        <v>7.25</v>
      </c>
      <c r="C31" s="60">
        <f t="shared" si="1"/>
        <v>52.5625</v>
      </c>
    </row>
    <row r="32" spans="1:3" ht="18.75" x14ac:dyDescent="0.3">
      <c r="A32" s="52">
        <v>12</v>
      </c>
      <c r="B32" s="60">
        <f t="shared" si="0"/>
        <v>-9.75</v>
      </c>
      <c r="C32" s="60">
        <f t="shared" si="1"/>
        <v>95.0625</v>
      </c>
    </row>
    <row r="33" spans="1:3" ht="18.75" x14ac:dyDescent="0.3">
      <c r="A33" s="52">
        <v>11</v>
      </c>
      <c r="B33" s="60">
        <f t="shared" si="0"/>
        <v>-10.75</v>
      </c>
      <c r="C33" s="60">
        <f t="shared" si="1"/>
        <v>115.5625</v>
      </c>
    </row>
    <row r="34" spans="1:3" ht="18.75" x14ac:dyDescent="0.3">
      <c r="A34" s="52">
        <v>14</v>
      </c>
      <c r="B34" s="60">
        <f t="shared" si="0"/>
        <v>-7.75</v>
      </c>
      <c r="C34" s="60">
        <f t="shared" si="1"/>
        <v>60.0625</v>
      </c>
    </row>
    <row r="35" spans="1:3" ht="18.75" x14ac:dyDescent="0.3">
      <c r="A35" s="52">
        <v>16</v>
      </c>
      <c r="B35" s="60">
        <f t="shared" si="0"/>
        <v>-5.75</v>
      </c>
      <c r="C35" s="60">
        <f t="shared" si="1"/>
        <v>33.0625</v>
      </c>
    </row>
    <row r="36" spans="1:3" ht="18.75" x14ac:dyDescent="0.3">
      <c r="A36" s="52">
        <v>17</v>
      </c>
      <c r="B36" s="60">
        <f t="shared" si="0"/>
        <v>-4.75</v>
      </c>
      <c r="C36" s="60">
        <f t="shared" si="1"/>
        <v>22.5625</v>
      </c>
    </row>
    <row r="37" spans="1:3" ht="18.75" x14ac:dyDescent="0.3">
      <c r="A37" s="52">
        <v>23</v>
      </c>
      <c r="B37" s="60">
        <f t="shared" si="0"/>
        <v>1.25</v>
      </c>
      <c r="C37" s="60">
        <f t="shared" si="1"/>
        <v>1.5625</v>
      </c>
    </row>
    <row r="38" spans="1:3" ht="18.75" x14ac:dyDescent="0.3">
      <c r="A38" s="52">
        <v>24</v>
      </c>
      <c r="B38" s="60">
        <f t="shared" si="0"/>
        <v>2.25</v>
      </c>
      <c r="C38" s="60">
        <f t="shared" si="1"/>
        <v>5.0625</v>
      </c>
    </row>
    <row r="39" spans="1:3" ht="18.75" x14ac:dyDescent="0.3">
      <c r="A39" s="52">
        <v>21</v>
      </c>
      <c r="B39" s="60">
        <f t="shared" si="0"/>
        <v>-0.75</v>
      </c>
      <c r="C39" s="60">
        <f t="shared" si="1"/>
        <v>0.5625</v>
      </c>
    </row>
    <row r="40" spans="1:3" ht="18.75" x14ac:dyDescent="0.3">
      <c r="A40" s="52">
        <v>20</v>
      </c>
      <c r="B40" s="60">
        <f t="shared" si="0"/>
        <v>-1.75</v>
      </c>
      <c r="C40" s="60">
        <f t="shared" si="1"/>
        <v>3.0625</v>
      </c>
    </row>
    <row r="41" spans="1:3" ht="18.75" x14ac:dyDescent="0.3">
      <c r="A41" s="52">
        <v>23</v>
      </c>
      <c r="B41" s="60">
        <f t="shared" si="0"/>
        <v>1.25</v>
      </c>
      <c r="C41" s="60">
        <f t="shared" si="1"/>
        <v>1.5625</v>
      </c>
    </row>
    <row r="42" spans="1:3" ht="18.75" x14ac:dyDescent="0.3">
      <c r="A42" s="52">
        <v>27</v>
      </c>
      <c r="B42" s="60">
        <f t="shared" si="0"/>
        <v>5.25</v>
      </c>
      <c r="C42" s="60">
        <f t="shared" si="1"/>
        <v>27.5625</v>
      </c>
    </row>
    <row r="43" spans="1:3" ht="18.75" x14ac:dyDescent="0.3">
      <c r="A43" s="52">
        <v>19</v>
      </c>
      <c r="B43" s="60">
        <f t="shared" si="0"/>
        <v>-2.75</v>
      </c>
      <c r="C43" s="60">
        <f t="shared" si="1"/>
        <v>7.5625</v>
      </c>
    </row>
    <row r="44" spans="1:3" ht="18.75" x14ac:dyDescent="0.3">
      <c r="A44" s="52">
        <v>15</v>
      </c>
      <c r="B44" s="60">
        <f t="shared" si="0"/>
        <v>-6.75</v>
      </c>
      <c r="C44" s="60">
        <f t="shared" si="1"/>
        <v>45.5625</v>
      </c>
    </row>
    <row r="45" spans="1:3" ht="18.75" x14ac:dyDescent="0.3">
      <c r="A45" s="52">
        <v>17</v>
      </c>
      <c r="B45" s="60">
        <f t="shared" si="0"/>
        <v>-4.75</v>
      </c>
      <c r="C45" s="60">
        <f t="shared" si="1"/>
        <v>22.5625</v>
      </c>
    </row>
    <row r="46" spans="1:3" ht="18.75" x14ac:dyDescent="0.3">
      <c r="A46" s="52">
        <v>23</v>
      </c>
      <c r="B46" s="60">
        <f t="shared" si="0"/>
        <v>1.25</v>
      </c>
      <c r="C46" s="60">
        <f t="shared" si="1"/>
        <v>1.5625</v>
      </c>
    </row>
    <row r="47" spans="1:3" ht="18.75" x14ac:dyDescent="0.3">
      <c r="A47" s="52">
        <v>10</v>
      </c>
      <c r="B47" s="60">
        <f t="shared" si="0"/>
        <v>-11.75</v>
      </c>
      <c r="C47" s="60">
        <f t="shared" si="1"/>
        <v>138.0625</v>
      </c>
    </row>
    <row r="48" spans="1:3" ht="18.75" x14ac:dyDescent="0.3">
      <c r="A48" s="52">
        <v>20</v>
      </c>
      <c r="B48" s="60">
        <f t="shared" si="0"/>
        <v>-1.75</v>
      </c>
      <c r="C48" s="60">
        <f t="shared" si="1"/>
        <v>3.0625</v>
      </c>
    </row>
    <row r="49" spans="1:3" ht="18.75" x14ac:dyDescent="0.3">
      <c r="A49" s="52">
        <v>34</v>
      </c>
      <c r="B49" s="60">
        <f t="shared" si="0"/>
        <v>12.25</v>
      </c>
      <c r="C49" s="60">
        <f t="shared" si="1"/>
        <v>150.0625</v>
      </c>
    </row>
    <row r="50" spans="1:3" ht="18.75" x14ac:dyDescent="0.3">
      <c r="A50" s="52">
        <v>15</v>
      </c>
      <c r="B50" s="60">
        <f t="shared" si="0"/>
        <v>-6.75</v>
      </c>
      <c r="C50" s="60">
        <f t="shared" si="1"/>
        <v>45.5625</v>
      </c>
    </row>
    <row r="51" spans="1:3" ht="18.75" x14ac:dyDescent="0.3">
      <c r="A51" s="52">
        <v>17</v>
      </c>
      <c r="B51" s="60">
        <f t="shared" si="0"/>
        <v>-4.75</v>
      </c>
      <c r="C51" s="60">
        <f t="shared" si="1"/>
        <v>22.5625</v>
      </c>
    </row>
    <row r="52" spans="1:3" ht="18.75" x14ac:dyDescent="0.3">
      <c r="A52" s="52">
        <v>18</v>
      </c>
      <c r="B52" s="60">
        <f t="shared" si="0"/>
        <v>-3.75</v>
      </c>
      <c r="C52" s="60">
        <f t="shared" si="1"/>
        <v>14.0625</v>
      </c>
    </row>
    <row r="53" spans="1:3" ht="18.75" x14ac:dyDescent="0.3">
      <c r="A53" s="52">
        <v>12</v>
      </c>
      <c r="B53" s="60">
        <f t="shared" si="0"/>
        <v>-9.75</v>
      </c>
      <c r="C53" s="60">
        <f t="shared" si="1"/>
        <v>95.0625</v>
      </c>
    </row>
    <row r="54" spans="1:3" ht="18.75" x14ac:dyDescent="0.3">
      <c r="A54" s="52">
        <v>13</v>
      </c>
      <c r="B54" s="60">
        <f t="shared" si="0"/>
        <v>-8.75</v>
      </c>
      <c r="C54" s="60">
        <f t="shared" si="1"/>
        <v>76.5625</v>
      </c>
    </row>
    <row r="55" spans="1:3" ht="18.75" x14ac:dyDescent="0.3">
      <c r="A55" s="52">
        <v>19</v>
      </c>
      <c r="B55" s="60">
        <f t="shared" si="0"/>
        <v>-2.75</v>
      </c>
      <c r="C55" s="60">
        <f t="shared" si="1"/>
        <v>7.5625</v>
      </c>
    </row>
    <row r="56" spans="1:3" ht="18.75" x14ac:dyDescent="0.3">
      <c r="A56" s="52">
        <v>20</v>
      </c>
      <c r="B56" s="60">
        <f t="shared" si="0"/>
        <v>-1.75</v>
      </c>
      <c r="C56" s="60">
        <f t="shared" si="1"/>
        <v>3.0625</v>
      </c>
    </row>
    <row r="57" spans="1:3" ht="18.75" x14ac:dyDescent="0.3">
      <c r="A57" s="52">
        <v>22</v>
      </c>
      <c r="B57" s="60">
        <f t="shared" si="0"/>
        <v>0.25</v>
      </c>
      <c r="C57" s="60">
        <f t="shared" si="1"/>
        <v>6.25E-2</v>
      </c>
    </row>
    <row r="58" spans="1:3" ht="18.75" x14ac:dyDescent="0.3">
      <c r="A58" s="52">
        <v>21</v>
      </c>
      <c r="B58" s="60">
        <f t="shared" si="0"/>
        <v>-0.75</v>
      </c>
      <c r="C58" s="60">
        <f t="shared" si="1"/>
        <v>0.5625</v>
      </c>
    </row>
    <row r="59" spans="1:3" ht="18.75" x14ac:dyDescent="0.3">
      <c r="A59" s="52">
        <v>20</v>
      </c>
      <c r="B59" s="60">
        <f t="shared" si="0"/>
        <v>-1.75</v>
      </c>
      <c r="C59" s="60">
        <f t="shared" si="1"/>
        <v>3.0625</v>
      </c>
    </row>
    <row r="60" spans="1:3" ht="18.75" x14ac:dyDescent="0.3">
      <c r="A60" s="52">
        <v>14</v>
      </c>
      <c r="B60" s="60">
        <f t="shared" si="0"/>
        <v>-7.75</v>
      </c>
      <c r="C60" s="60">
        <f t="shared" si="1"/>
        <v>60.0625</v>
      </c>
    </row>
    <row r="61" spans="1:3" ht="18.75" x14ac:dyDescent="0.3">
      <c r="A61" s="52">
        <v>17</v>
      </c>
      <c r="B61" s="60">
        <f t="shared" si="0"/>
        <v>-4.75</v>
      </c>
      <c r="C61" s="60">
        <f t="shared" si="1"/>
        <v>22.5625</v>
      </c>
    </row>
    <row r="62" spans="1:3" ht="18.75" x14ac:dyDescent="0.3">
      <c r="A62" s="52">
        <v>19</v>
      </c>
      <c r="B62" s="60">
        <f t="shared" si="0"/>
        <v>-2.75</v>
      </c>
      <c r="C62" s="60">
        <f t="shared" si="1"/>
        <v>7.5625</v>
      </c>
    </row>
    <row r="63" spans="1:3" ht="18.75" x14ac:dyDescent="0.3">
      <c r="A63" s="52">
        <v>13</v>
      </c>
      <c r="B63" s="60">
        <f t="shared" si="0"/>
        <v>-8.75</v>
      </c>
      <c r="C63" s="60">
        <f t="shared" si="1"/>
        <v>76.5625</v>
      </c>
    </row>
    <row r="64" spans="1:3" ht="18.75" x14ac:dyDescent="0.3">
      <c r="A64" s="52">
        <v>14</v>
      </c>
      <c r="B64" s="60">
        <f t="shared" si="0"/>
        <v>-7.75</v>
      </c>
      <c r="C64" s="60">
        <f t="shared" si="1"/>
        <v>60.0625</v>
      </c>
    </row>
    <row r="65" spans="1:3" ht="18.75" x14ac:dyDescent="0.3">
      <c r="A65" s="52">
        <v>17</v>
      </c>
      <c r="B65" s="60">
        <f t="shared" si="0"/>
        <v>-4.75</v>
      </c>
      <c r="C65" s="60">
        <f t="shared" si="1"/>
        <v>22.5625</v>
      </c>
    </row>
    <row r="66" spans="1:3" ht="18.75" x14ac:dyDescent="0.3">
      <c r="A66" s="52">
        <v>14</v>
      </c>
      <c r="B66" s="60">
        <f t="shared" si="0"/>
        <v>-7.75</v>
      </c>
      <c r="C66" s="60">
        <f t="shared" si="1"/>
        <v>60.0625</v>
      </c>
    </row>
    <row r="67" spans="1:3" ht="18.75" x14ac:dyDescent="0.3">
      <c r="A67" s="52">
        <v>13</v>
      </c>
      <c r="B67" s="60">
        <f t="shared" ref="B67:B101" si="2">A67-$F$3</f>
        <v>-8.75</v>
      </c>
      <c r="C67" s="60">
        <f t="shared" ref="C67:C101" si="3">B67*B67</f>
        <v>76.5625</v>
      </c>
    </row>
    <row r="68" spans="1:3" ht="18.75" x14ac:dyDescent="0.3">
      <c r="A68" s="52">
        <v>17</v>
      </c>
      <c r="B68" s="60">
        <f t="shared" si="2"/>
        <v>-4.75</v>
      </c>
      <c r="C68" s="60">
        <f t="shared" si="3"/>
        <v>22.5625</v>
      </c>
    </row>
    <row r="69" spans="1:3" ht="18.75" x14ac:dyDescent="0.3">
      <c r="A69" s="52">
        <v>2</v>
      </c>
      <c r="B69" s="60">
        <f t="shared" si="2"/>
        <v>-19.75</v>
      </c>
      <c r="C69" s="60">
        <f t="shared" si="3"/>
        <v>390.0625</v>
      </c>
    </row>
    <row r="70" spans="1:3" ht="18.75" x14ac:dyDescent="0.3">
      <c r="A70" s="52">
        <v>67</v>
      </c>
      <c r="B70" s="60">
        <f t="shared" si="2"/>
        <v>45.25</v>
      </c>
      <c r="C70" s="60">
        <f t="shared" si="3"/>
        <v>2047.5625</v>
      </c>
    </row>
    <row r="71" spans="1:3" ht="18.75" x14ac:dyDescent="0.3">
      <c r="A71" s="52">
        <v>34</v>
      </c>
      <c r="B71" s="60">
        <f t="shared" si="2"/>
        <v>12.25</v>
      </c>
      <c r="C71" s="60">
        <f t="shared" si="3"/>
        <v>150.0625</v>
      </c>
    </row>
    <row r="72" spans="1:3" ht="18.75" x14ac:dyDescent="0.3">
      <c r="A72" s="52">
        <v>23</v>
      </c>
      <c r="B72" s="60">
        <f t="shared" si="2"/>
        <v>1.25</v>
      </c>
      <c r="C72" s="60">
        <f t="shared" si="3"/>
        <v>1.5625</v>
      </c>
    </row>
    <row r="73" spans="1:3" ht="18.75" x14ac:dyDescent="0.3">
      <c r="A73" s="52">
        <v>64</v>
      </c>
      <c r="B73" s="60">
        <f t="shared" si="2"/>
        <v>42.25</v>
      </c>
      <c r="C73" s="60">
        <f t="shared" si="3"/>
        <v>1785.0625</v>
      </c>
    </row>
    <row r="74" spans="1:3" ht="18.75" x14ac:dyDescent="0.3">
      <c r="A74" s="52">
        <v>24</v>
      </c>
      <c r="B74" s="60">
        <f t="shared" si="2"/>
        <v>2.25</v>
      </c>
      <c r="C74" s="60">
        <f t="shared" si="3"/>
        <v>5.0625</v>
      </c>
    </row>
    <row r="75" spans="1:3" ht="18.75" x14ac:dyDescent="0.3">
      <c r="A75" s="52">
        <v>78</v>
      </c>
      <c r="B75" s="60">
        <f t="shared" si="2"/>
        <v>56.25</v>
      </c>
      <c r="C75" s="60">
        <f t="shared" si="3"/>
        <v>3164.0625</v>
      </c>
    </row>
    <row r="76" spans="1:3" ht="18.75" x14ac:dyDescent="0.3">
      <c r="A76" s="52">
        <v>24</v>
      </c>
      <c r="B76" s="60">
        <f t="shared" si="2"/>
        <v>2.25</v>
      </c>
      <c r="C76" s="60">
        <f t="shared" si="3"/>
        <v>5.0625</v>
      </c>
    </row>
    <row r="77" spans="1:3" ht="18.75" x14ac:dyDescent="0.3">
      <c r="A77" s="52">
        <v>14</v>
      </c>
      <c r="B77" s="60">
        <f t="shared" si="2"/>
        <v>-7.75</v>
      </c>
      <c r="C77" s="60">
        <f t="shared" si="3"/>
        <v>60.0625</v>
      </c>
    </row>
    <row r="78" spans="1:3" ht="18.75" x14ac:dyDescent="0.3">
      <c r="A78" s="52">
        <v>16</v>
      </c>
      <c r="B78" s="60">
        <f t="shared" si="2"/>
        <v>-5.75</v>
      </c>
      <c r="C78" s="60">
        <f t="shared" si="3"/>
        <v>33.0625</v>
      </c>
    </row>
    <row r="79" spans="1:3" ht="18.75" x14ac:dyDescent="0.3">
      <c r="A79" s="52">
        <v>27</v>
      </c>
      <c r="B79" s="60">
        <f t="shared" si="2"/>
        <v>5.25</v>
      </c>
      <c r="C79" s="60">
        <f t="shared" si="3"/>
        <v>27.5625</v>
      </c>
    </row>
    <row r="80" spans="1:3" ht="18.75" x14ac:dyDescent="0.3">
      <c r="A80" s="52">
        <v>52</v>
      </c>
      <c r="B80" s="60">
        <f t="shared" si="2"/>
        <v>30.25</v>
      </c>
      <c r="C80" s="60">
        <f t="shared" si="3"/>
        <v>915.0625</v>
      </c>
    </row>
    <row r="81" spans="1:3" ht="18.75" x14ac:dyDescent="0.3">
      <c r="A81" s="52">
        <v>12</v>
      </c>
      <c r="B81" s="60">
        <f t="shared" si="2"/>
        <v>-9.75</v>
      </c>
      <c r="C81" s="60">
        <f t="shared" si="3"/>
        <v>95.0625</v>
      </c>
    </row>
    <row r="82" spans="1:3" ht="18.75" x14ac:dyDescent="0.3">
      <c r="A82" s="52">
        <v>32</v>
      </c>
      <c r="B82" s="60">
        <f t="shared" si="2"/>
        <v>10.25</v>
      </c>
      <c r="C82" s="60">
        <f t="shared" si="3"/>
        <v>105.0625</v>
      </c>
    </row>
    <row r="83" spans="1:3" ht="18.75" x14ac:dyDescent="0.3">
      <c r="A83" s="52">
        <v>16</v>
      </c>
      <c r="B83" s="60">
        <f t="shared" si="2"/>
        <v>-5.75</v>
      </c>
      <c r="C83" s="60">
        <f t="shared" si="3"/>
        <v>33.0625</v>
      </c>
    </row>
    <row r="84" spans="1:3" ht="18.75" x14ac:dyDescent="0.3">
      <c r="A84" s="52">
        <v>23</v>
      </c>
      <c r="B84" s="60">
        <f t="shared" si="2"/>
        <v>1.25</v>
      </c>
      <c r="C84" s="60">
        <f t="shared" si="3"/>
        <v>1.5625</v>
      </c>
    </row>
    <row r="85" spans="1:3" ht="18.75" x14ac:dyDescent="0.3">
      <c r="A85" s="52">
        <v>12</v>
      </c>
      <c r="B85" s="60">
        <f t="shared" si="2"/>
        <v>-9.75</v>
      </c>
      <c r="C85" s="60">
        <f t="shared" si="3"/>
        <v>95.0625</v>
      </c>
    </row>
    <row r="86" spans="1:3" ht="18.75" x14ac:dyDescent="0.3">
      <c r="A86" s="52">
        <v>45</v>
      </c>
      <c r="B86" s="60">
        <f t="shared" si="2"/>
        <v>23.25</v>
      </c>
      <c r="C86" s="60">
        <f t="shared" si="3"/>
        <v>540.5625</v>
      </c>
    </row>
    <row r="87" spans="1:3" ht="18.75" x14ac:dyDescent="0.3">
      <c r="A87" s="52">
        <v>15</v>
      </c>
      <c r="B87" s="60">
        <f t="shared" si="2"/>
        <v>-6.75</v>
      </c>
      <c r="C87" s="60">
        <f t="shared" si="3"/>
        <v>45.5625</v>
      </c>
    </row>
    <row r="88" spans="1:3" ht="18.75" x14ac:dyDescent="0.3">
      <c r="A88" s="52">
        <v>19</v>
      </c>
      <c r="B88" s="60">
        <f t="shared" si="2"/>
        <v>-2.75</v>
      </c>
      <c r="C88" s="60">
        <f t="shared" si="3"/>
        <v>7.5625</v>
      </c>
    </row>
    <row r="89" spans="1:3" ht="18.75" x14ac:dyDescent="0.3">
      <c r="A89" s="52">
        <v>18</v>
      </c>
      <c r="B89" s="60">
        <f t="shared" si="2"/>
        <v>-3.75</v>
      </c>
      <c r="C89" s="60">
        <f t="shared" si="3"/>
        <v>14.0625</v>
      </c>
    </row>
    <row r="90" spans="1:3" ht="18.75" x14ac:dyDescent="0.3">
      <c r="A90" s="52">
        <v>15</v>
      </c>
      <c r="B90" s="60">
        <f t="shared" si="2"/>
        <v>-6.75</v>
      </c>
      <c r="C90" s="60">
        <f t="shared" si="3"/>
        <v>45.5625</v>
      </c>
    </row>
    <row r="91" spans="1:3" ht="18.75" x14ac:dyDescent="0.3">
      <c r="A91" s="52">
        <v>10</v>
      </c>
      <c r="B91" s="60">
        <f t="shared" si="2"/>
        <v>-11.75</v>
      </c>
      <c r="C91" s="60">
        <f t="shared" si="3"/>
        <v>138.0625</v>
      </c>
    </row>
    <row r="92" spans="1:3" ht="18.75" x14ac:dyDescent="0.3">
      <c r="A92" s="52">
        <v>19</v>
      </c>
      <c r="B92" s="60">
        <f t="shared" si="2"/>
        <v>-2.75</v>
      </c>
      <c r="C92" s="60">
        <f t="shared" si="3"/>
        <v>7.5625</v>
      </c>
    </row>
    <row r="93" spans="1:3" ht="18.75" x14ac:dyDescent="0.3">
      <c r="A93" s="52">
        <v>17</v>
      </c>
      <c r="B93" s="60">
        <f t="shared" si="2"/>
        <v>-4.75</v>
      </c>
      <c r="C93" s="60">
        <f t="shared" si="3"/>
        <v>22.5625</v>
      </c>
    </row>
    <row r="94" spans="1:3" ht="18.75" x14ac:dyDescent="0.3">
      <c r="A94" s="52">
        <v>15</v>
      </c>
      <c r="B94" s="60">
        <f t="shared" si="2"/>
        <v>-6.75</v>
      </c>
      <c r="C94" s="60">
        <f t="shared" si="3"/>
        <v>45.5625</v>
      </c>
    </row>
    <row r="95" spans="1:3" ht="18.75" x14ac:dyDescent="0.3">
      <c r="A95" s="52">
        <v>16</v>
      </c>
      <c r="B95" s="60">
        <f t="shared" si="2"/>
        <v>-5.75</v>
      </c>
      <c r="C95" s="60">
        <f t="shared" si="3"/>
        <v>33.0625</v>
      </c>
    </row>
    <row r="96" spans="1:3" ht="18.75" x14ac:dyDescent="0.3">
      <c r="A96" s="52">
        <v>28</v>
      </c>
      <c r="B96" s="60">
        <f t="shared" si="2"/>
        <v>6.25</v>
      </c>
      <c r="C96" s="60">
        <f t="shared" si="3"/>
        <v>39.0625</v>
      </c>
    </row>
    <row r="97" spans="1:3" ht="18.75" x14ac:dyDescent="0.3">
      <c r="A97" s="52">
        <v>23</v>
      </c>
      <c r="B97" s="60">
        <f t="shared" si="2"/>
        <v>1.25</v>
      </c>
      <c r="C97" s="60">
        <f t="shared" si="3"/>
        <v>1.5625</v>
      </c>
    </row>
    <row r="98" spans="1:3" ht="18.75" x14ac:dyDescent="0.3">
      <c r="A98" s="52">
        <v>25</v>
      </c>
      <c r="B98" s="60">
        <f t="shared" si="2"/>
        <v>3.25</v>
      </c>
      <c r="C98" s="60">
        <f t="shared" si="3"/>
        <v>10.5625</v>
      </c>
    </row>
    <row r="99" spans="1:3" ht="18.75" x14ac:dyDescent="0.3">
      <c r="A99" s="52">
        <v>29</v>
      </c>
      <c r="B99" s="60">
        <f t="shared" si="2"/>
        <v>7.25</v>
      </c>
      <c r="C99" s="60">
        <f t="shared" si="3"/>
        <v>52.5625</v>
      </c>
    </row>
    <row r="100" spans="1:3" ht="18.75" x14ac:dyDescent="0.3">
      <c r="A100" s="52">
        <v>30</v>
      </c>
      <c r="B100" s="60">
        <f t="shared" si="2"/>
        <v>8.25</v>
      </c>
      <c r="C100" s="60">
        <f t="shared" si="3"/>
        <v>68.0625</v>
      </c>
    </row>
    <row r="101" spans="1:3" ht="19.5" thickBot="1" x14ac:dyDescent="0.35">
      <c r="A101" s="53">
        <v>20</v>
      </c>
      <c r="B101" s="61">
        <f t="shared" si="2"/>
        <v>-1.75</v>
      </c>
      <c r="C101" s="61">
        <f t="shared" si="3"/>
        <v>3.0625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2.5703125" bestFit="1" customWidth="1"/>
    <col min="4" max="4" width="10" bestFit="1" customWidth="1"/>
    <col min="5" max="5" width="10" style="89" customWidth="1"/>
    <col min="6" max="7" width="12.42578125" bestFit="1" customWidth="1"/>
    <col min="10" max="11" width="12.28515625" bestFit="1" customWidth="1"/>
    <col min="14" max="15" width="12.5703125" bestFit="1" customWidth="1"/>
    <col min="18" max="19" width="12.140625" bestFit="1" customWidth="1"/>
  </cols>
  <sheetData>
    <row r="3" spans="1:20" ht="15.75" thickBot="1" x14ac:dyDescent="0.3">
      <c r="I3" s="89"/>
      <c r="M3" s="89"/>
      <c r="Q3" s="89"/>
    </row>
    <row r="4" spans="1:20" ht="19.5" thickBot="1" x14ac:dyDescent="0.35">
      <c r="A4" s="1"/>
      <c r="B4" s="184" t="s">
        <v>51</v>
      </c>
      <c r="C4" s="185" t="s">
        <v>19</v>
      </c>
      <c r="D4" s="186" t="s">
        <v>20</v>
      </c>
      <c r="E4" s="90"/>
      <c r="F4" s="193" t="s">
        <v>52</v>
      </c>
      <c r="G4" s="194" t="s">
        <v>21</v>
      </c>
      <c r="H4" s="195" t="s">
        <v>22</v>
      </c>
      <c r="I4" s="90"/>
      <c r="J4" s="205" t="s">
        <v>53</v>
      </c>
      <c r="K4" s="206" t="s">
        <v>23</v>
      </c>
      <c r="L4" s="207" t="s">
        <v>24</v>
      </c>
      <c r="M4" s="90"/>
      <c r="N4" s="238" t="s">
        <v>54</v>
      </c>
      <c r="O4" s="239" t="s">
        <v>25</v>
      </c>
      <c r="P4" s="240" t="s">
        <v>26</v>
      </c>
      <c r="Q4" s="90"/>
      <c r="R4" s="217" t="s">
        <v>55</v>
      </c>
      <c r="S4" s="218" t="s">
        <v>27</v>
      </c>
      <c r="T4" s="219" t="s">
        <v>28</v>
      </c>
    </row>
    <row r="5" spans="1:20" x14ac:dyDescent="0.25">
      <c r="B5" s="187">
        <v>12</v>
      </c>
      <c r="C5" s="188">
        <f>B5-B$16</f>
        <v>-8.8000000000000007</v>
      </c>
      <c r="D5" s="132">
        <f>C5*C5</f>
        <v>77.440000000000012</v>
      </c>
      <c r="E5" s="91"/>
      <c r="F5" s="196">
        <v>15</v>
      </c>
      <c r="G5" s="197">
        <f t="shared" ref="G5:G14" si="0">F5-G$16</f>
        <v>-11.5</v>
      </c>
      <c r="H5" s="198">
        <f>G5*G5</f>
        <v>132.25</v>
      </c>
      <c r="I5" s="91"/>
      <c r="J5" s="208">
        <v>20</v>
      </c>
      <c r="K5" s="209">
        <f t="shared" ref="K5:K14" si="1">J5-K$16</f>
        <v>-5.8000000000000007</v>
      </c>
      <c r="L5" s="210">
        <f>K5*K5</f>
        <v>33.640000000000008</v>
      </c>
      <c r="M5" s="91"/>
      <c r="N5" s="229">
        <v>11</v>
      </c>
      <c r="O5" s="230">
        <f t="shared" ref="O5:O14" si="2">N5-O$16</f>
        <v>-4.5</v>
      </c>
      <c r="P5" s="231">
        <f>O5*O5</f>
        <v>20.25</v>
      </c>
      <c r="Q5" s="91"/>
      <c r="R5" s="220">
        <v>21</v>
      </c>
      <c r="S5" s="221">
        <f t="shared" ref="S5:S14" si="3">R5-S$16</f>
        <v>-4.5</v>
      </c>
      <c r="T5" s="222">
        <f>S5*S5</f>
        <v>20.25</v>
      </c>
    </row>
    <row r="6" spans="1:20" x14ac:dyDescent="0.25">
      <c r="B6" s="189">
        <v>45</v>
      </c>
      <c r="C6" s="190">
        <f t="shared" ref="C6:C14" si="4">B6-B$16</f>
        <v>24.2</v>
      </c>
      <c r="D6" s="133">
        <f t="shared" ref="D6:D14" si="5">C6*C6</f>
        <v>585.64</v>
      </c>
      <c r="E6" s="91"/>
      <c r="F6" s="199">
        <v>13</v>
      </c>
      <c r="G6" s="200">
        <f t="shared" si="0"/>
        <v>-13.5</v>
      </c>
      <c r="H6" s="201">
        <f t="shared" ref="H6:H14" si="6">G6*G6</f>
        <v>182.25</v>
      </c>
      <c r="I6" s="91"/>
      <c r="J6" s="211">
        <v>30</v>
      </c>
      <c r="K6" s="212">
        <f t="shared" si="1"/>
        <v>4.1999999999999993</v>
      </c>
      <c r="L6" s="213">
        <f t="shared" ref="L6:L14" si="7">K6*K6</f>
        <v>17.639999999999993</v>
      </c>
      <c r="M6" s="91"/>
      <c r="N6" s="232">
        <v>12</v>
      </c>
      <c r="O6" s="233">
        <f t="shared" si="2"/>
        <v>-3.5</v>
      </c>
      <c r="P6" s="234">
        <f t="shared" ref="P6:P14" si="8">O6*O6</f>
        <v>12.25</v>
      </c>
      <c r="Q6" s="91"/>
      <c r="R6" s="223">
        <v>22</v>
      </c>
      <c r="S6" s="224">
        <f t="shared" si="3"/>
        <v>-3.5</v>
      </c>
      <c r="T6" s="225">
        <f t="shared" ref="T6:T14" si="9">S6*S6</f>
        <v>12.25</v>
      </c>
    </row>
    <row r="7" spans="1:20" x14ac:dyDescent="0.25">
      <c r="B7" s="189">
        <v>23</v>
      </c>
      <c r="C7" s="190">
        <f t="shared" si="4"/>
        <v>2.1999999999999993</v>
      </c>
      <c r="D7" s="133">
        <f t="shared" si="5"/>
        <v>4.8399999999999972</v>
      </c>
      <c r="E7" s="91"/>
      <c r="F7" s="199">
        <v>15</v>
      </c>
      <c r="G7" s="200">
        <f t="shared" si="0"/>
        <v>-11.5</v>
      </c>
      <c r="H7" s="201">
        <f t="shared" si="6"/>
        <v>132.25</v>
      </c>
      <c r="I7" s="91"/>
      <c r="J7" s="211">
        <v>40</v>
      </c>
      <c r="K7" s="212">
        <f t="shared" si="1"/>
        <v>14.2</v>
      </c>
      <c r="L7" s="213">
        <f t="shared" si="7"/>
        <v>201.64</v>
      </c>
      <c r="M7" s="91"/>
      <c r="N7" s="232">
        <v>13</v>
      </c>
      <c r="O7" s="233">
        <f t="shared" si="2"/>
        <v>-2.5</v>
      </c>
      <c r="P7" s="234">
        <f t="shared" si="8"/>
        <v>6.25</v>
      </c>
      <c r="Q7" s="91"/>
      <c r="R7" s="223">
        <v>23</v>
      </c>
      <c r="S7" s="224">
        <f t="shared" si="3"/>
        <v>-2.5</v>
      </c>
      <c r="T7" s="225">
        <f t="shared" si="9"/>
        <v>6.25</v>
      </c>
    </row>
    <row r="8" spans="1:20" x14ac:dyDescent="0.25">
      <c r="B8" s="189">
        <v>21</v>
      </c>
      <c r="C8" s="190">
        <f t="shared" si="4"/>
        <v>0.19999999999999929</v>
      </c>
      <c r="D8" s="133">
        <f t="shared" si="5"/>
        <v>3.9999999999999716E-2</v>
      </c>
      <c r="E8" s="91"/>
      <c r="F8" s="199">
        <v>18</v>
      </c>
      <c r="G8" s="200">
        <f t="shared" si="0"/>
        <v>-8.5</v>
      </c>
      <c r="H8" s="201">
        <f t="shared" si="6"/>
        <v>72.25</v>
      </c>
      <c r="I8" s="91"/>
      <c r="J8" s="211">
        <v>10</v>
      </c>
      <c r="K8" s="212">
        <f t="shared" si="1"/>
        <v>-15.8</v>
      </c>
      <c r="L8" s="213">
        <f t="shared" si="7"/>
        <v>249.64000000000001</v>
      </c>
      <c r="M8" s="91"/>
      <c r="N8" s="232">
        <v>14</v>
      </c>
      <c r="O8" s="233">
        <f t="shared" si="2"/>
        <v>-1.5</v>
      </c>
      <c r="P8" s="234">
        <f t="shared" si="8"/>
        <v>2.25</v>
      </c>
      <c r="Q8" s="91"/>
      <c r="R8" s="223">
        <v>24</v>
      </c>
      <c r="S8" s="224">
        <f t="shared" si="3"/>
        <v>-1.5</v>
      </c>
      <c r="T8" s="225">
        <f t="shared" si="9"/>
        <v>2.25</v>
      </c>
    </row>
    <row r="9" spans="1:20" x14ac:dyDescent="0.25">
      <c r="B9" s="189">
        <v>18</v>
      </c>
      <c r="C9" s="190">
        <f t="shared" si="4"/>
        <v>-2.8000000000000007</v>
      </c>
      <c r="D9" s="133">
        <f t="shared" si="5"/>
        <v>7.8400000000000043</v>
      </c>
      <c r="E9" s="91"/>
      <c r="F9" s="199">
        <v>19</v>
      </c>
      <c r="G9" s="200">
        <f t="shared" si="0"/>
        <v>-7.5</v>
      </c>
      <c r="H9" s="201">
        <f t="shared" si="6"/>
        <v>56.25</v>
      </c>
      <c r="I9" s="91"/>
      <c r="J9" s="211">
        <v>29</v>
      </c>
      <c r="K9" s="212">
        <f t="shared" si="1"/>
        <v>3.1999999999999993</v>
      </c>
      <c r="L9" s="213">
        <f t="shared" si="7"/>
        <v>10.239999999999995</v>
      </c>
      <c r="M9" s="91"/>
      <c r="N9" s="232">
        <v>15</v>
      </c>
      <c r="O9" s="233">
        <f t="shared" si="2"/>
        <v>-0.5</v>
      </c>
      <c r="P9" s="234">
        <f t="shared" si="8"/>
        <v>0.25</v>
      </c>
      <c r="Q9" s="91"/>
      <c r="R9" s="223">
        <v>25</v>
      </c>
      <c r="S9" s="224">
        <f t="shared" si="3"/>
        <v>-0.5</v>
      </c>
      <c r="T9" s="225">
        <f t="shared" si="9"/>
        <v>0.25</v>
      </c>
    </row>
    <row r="10" spans="1:20" x14ac:dyDescent="0.25">
      <c r="B10" s="189">
        <v>19</v>
      </c>
      <c r="C10" s="190">
        <f t="shared" si="4"/>
        <v>-1.8000000000000007</v>
      </c>
      <c r="D10" s="133">
        <f t="shared" si="5"/>
        <v>3.2400000000000024</v>
      </c>
      <c r="E10" s="91"/>
      <c r="F10" s="199">
        <v>38</v>
      </c>
      <c r="G10" s="200">
        <f t="shared" si="0"/>
        <v>11.5</v>
      </c>
      <c r="H10" s="201">
        <f t="shared" si="6"/>
        <v>132.25</v>
      </c>
      <c r="I10" s="91"/>
      <c r="J10" s="211">
        <v>35</v>
      </c>
      <c r="K10" s="212">
        <f t="shared" si="1"/>
        <v>9.1999999999999993</v>
      </c>
      <c r="L10" s="213">
        <f t="shared" si="7"/>
        <v>84.639999999999986</v>
      </c>
      <c r="M10" s="91"/>
      <c r="N10" s="232">
        <v>16</v>
      </c>
      <c r="O10" s="233">
        <f t="shared" si="2"/>
        <v>0.5</v>
      </c>
      <c r="P10" s="234">
        <f t="shared" si="8"/>
        <v>0.25</v>
      </c>
      <c r="Q10" s="91"/>
      <c r="R10" s="223">
        <v>26</v>
      </c>
      <c r="S10" s="224">
        <f t="shared" si="3"/>
        <v>0.5</v>
      </c>
      <c r="T10" s="225">
        <f t="shared" si="9"/>
        <v>0.25</v>
      </c>
    </row>
    <row r="11" spans="1:20" x14ac:dyDescent="0.25">
      <c r="B11" s="189">
        <v>12</v>
      </c>
      <c r="C11" s="190">
        <f t="shared" si="4"/>
        <v>-8.8000000000000007</v>
      </c>
      <c r="D11" s="133">
        <f t="shared" si="5"/>
        <v>77.440000000000012</v>
      </c>
      <c r="E11" s="91"/>
      <c r="F11" s="199">
        <v>42</v>
      </c>
      <c r="G11" s="200">
        <f t="shared" si="0"/>
        <v>15.5</v>
      </c>
      <c r="H11" s="201">
        <f t="shared" si="6"/>
        <v>240.25</v>
      </c>
      <c r="I11" s="91"/>
      <c r="J11" s="211">
        <v>25</v>
      </c>
      <c r="K11" s="212">
        <f t="shared" si="1"/>
        <v>-0.80000000000000071</v>
      </c>
      <c r="L11" s="213">
        <f t="shared" si="7"/>
        <v>0.64000000000000112</v>
      </c>
      <c r="M11" s="91"/>
      <c r="N11" s="232">
        <v>17</v>
      </c>
      <c r="O11" s="233">
        <f t="shared" si="2"/>
        <v>1.5</v>
      </c>
      <c r="P11" s="234">
        <f t="shared" si="8"/>
        <v>2.25</v>
      </c>
      <c r="Q11" s="91"/>
      <c r="R11" s="223">
        <v>27</v>
      </c>
      <c r="S11" s="224">
        <f t="shared" si="3"/>
        <v>1.5</v>
      </c>
      <c r="T11" s="225">
        <f t="shared" si="9"/>
        <v>2.25</v>
      </c>
    </row>
    <row r="12" spans="1:20" x14ac:dyDescent="0.25">
      <c r="B12" s="189">
        <v>14</v>
      </c>
      <c r="C12" s="190">
        <f t="shared" si="4"/>
        <v>-6.8000000000000007</v>
      </c>
      <c r="D12" s="133">
        <f t="shared" si="5"/>
        <v>46.240000000000009</v>
      </c>
      <c r="E12" s="91"/>
      <c r="F12" s="199">
        <v>55</v>
      </c>
      <c r="G12" s="200">
        <f t="shared" si="0"/>
        <v>28.5</v>
      </c>
      <c r="H12" s="201">
        <f t="shared" si="6"/>
        <v>812.25</v>
      </c>
      <c r="I12" s="91"/>
      <c r="J12" s="211">
        <v>15</v>
      </c>
      <c r="K12" s="212">
        <f t="shared" si="1"/>
        <v>-10.8</v>
      </c>
      <c r="L12" s="213">
        <f t="shared" si="7"/>
        <v>116.64000000000001</v>
      </c>
      <c r="M12" s="91"/>
      <c r="N12" s="232">
        <v>18</v>
      </c>
      <c r="O12" s="233">
        <f t="shared" si="2"/>
        <v>2.5</v>
      </c>
      <c r="P12" s="234">
        <f t="shared" si="8"/>
        <v>6.25</v>
      </c>
      <c r="Q12" s="91"/>
      <c r="R12" s="223">
        <v>28</v>
      </c>
      <c r="S12" s="224">
        <f t="shared" si="3"/>
        <v>2.5</v>
      </c>
      <c r="T12" s="225">
        <f t="shared" si="9"/>
        <v>6.25</v>
      </c>
    </row>
    <row r="13" spans="1:20" x14ac:dyDescent="0.25">
      <c r="B13" s="189">
        <v>15</v>
      </c>
      <c r="C13" s="190">
        <f t="shared" si="4"/>
        <v>-5.8000000000000007</v>
      </c>
      <c r="D13" s="133">
        <f t="shared" si="5"/>
        <v>33.640000000000008</v>
      </c>
      <c r="E13" s="91"/>
      <c r="F13" s="199">
        <v>30</v>
      </c>
      <c r="G13" s="200">
        <f t="shared" si="0"/>
        <v>3.5</v>
      </c>
      <c r="H13" s="201">
        <f t="shared" si="6"/>
        <v>12.25</v>
      </c>
      <c r="I13" s="91"/>
      <c r="J13" s="211">
        <v>35</v>
      </c>
      <c r="K13" s="212">
        <f t="shared" si="1"/>
        <v>9.1999999999999993</v>
      </c>
      <c r="L13" s="213">
        <f t="shared" si="7"/>
        <v>84.639999999999986</v>
      </c>
      <c r="M13" s="91"/>
      <c r="N13" s="232">
        <v>19</v>
      </c>
      <c r="O13" s="233">
        <f t="shared" si="2"/>
        <v>3.5</v>
      </c>
      <c r="P13" s="234">
        <f t="shared" si="8"/>
        <v>12.25</v>
      </c>
      <c r="Q13" s="91"/>
      <c r="R13" s="223">
        <v>29</v>
      </c>
      <c r="S13" s="224">
        <f t="shared" si="3"/>
        <v>3.5</v>
      </c>
      <c r="T13" s="225">
        <f t="shared" si="9"/>
        <v>12.25</v>
      </c>
    </row>
    <row r="14" spans="1:20" ht="15.75" thickBot="1" x14ac:dyDescent="0.3">
      <c r="B14" s="191">
        <v>29</v>
      </c>
      <c r="C14" s="192">
        <f t="shared" si="4"/>
        <v>8.1999999999999993</v>
      </c>
      <c r="D14" s="134">
        <f t="shared" si="5"/>
        <v>67.239999999999995</v>
      </c>
      <c r="E14" s="91"/>
      <c r="F14" s="202">
        <v>20</v>
      </c>
      <c r="G14" s="203">
        <f t="shared" si="0"/>
        <v>-6.5</v>
      </c>
      <c r="H14" s="204">
        <f t="shared" si="6"/>
        <v>42.25</v>
      </c>
      <c r="I14" s="91"/>
      <c r="J14" s="214">
        <v>19</v>
      </c>
      <c r="K14" s="215">
        <f t="shared" si="1"/>
        <v>-6.8000000000000007</v>
      </c>
      <c r="L14" s="216">
        <f t="shared" si="7"/>
        <v>46.240000000000009</v>
      </c>
      <c r="M14" s="91"/>
      <c r="N14" s="235">
        <v>20</v>
      </c>
      <c r="O14" s="236">
        <f t="shared" si="2"/>
        <v>4.5</v>
      </c>
      <c r="P14" s="237">
        <f t="shared" si="8"/>
        <v>20.25</v>
      </c>
      <c r="Q14" s="91"/>
      <c r="R14" s="226">
        <v>30</v>
      </c>
      <c r="S14" s="227">
        <f t="shared" si="3"/>
        <v>4.5</v>
      </c>
      <c r="T14" s="228">
        <f t="shared" si="9"/>
        <v>20.25</v>
      </c>
    </row>
    <row r="15" spans="1:20" ht="15.75" thickBot="1" x14ac:dyDescent="0.3">
      <c r="I15" s="89"/>
      <c r="M15" s="89"/>
      <c r="Q15" s="89"/>
      <c r="S15" s="89"/>
    </row>
    <row r="16" spans="1:20" ht="18.75" x14ac:dyDescent="0.3">
      <c r="A16" s="102" t="s">
        <v>11</v>
      </c>
      <c r="B16" s="105">
        <f>AVERAGE(B5:B14)</f>
        <v>20.8</v>
      </c>
      <c r="G16" s="99">
        <f>AVERAGE(F5:F14)</f>
        <v>26.5</v>
      </c>
      <c r="K16" s="98">
        <f>AVERAGE(J5:J14)</f>
        <v>25.8</v>
      </c>
      <c r="M16" s="89"/>
      <c r="O16" s="95">
        <f>AVERAGE(N5:N14)</f>
        <v>15.5</v>
      </c>
      <c r="Q16" s="89"/>
      <c r="S16" s="94">
        <f>AVERAGE(R5:R14)</f>
        <v>25.5</v>
      </c>
    </row>
    <row r="17" spans="1:19" ht="18.75" x14ac:dyDescent="0.3">
      <c r="A17" s="103" t="s">
        <v>18</v>
      </c>
      <c r="B17" s="106">
        <f>_xlfn.VAR.P(B5:B14)</f>
        <v>90.36</v>
      </c>
      <c r="G17" s="100">
        <f>_xlfn.VAR.P(F5:F14)</f>
        <v>181.45</v>
      </c>
      <c r="K17" s="60">
        <f>_xlfn.VAR.P(J5:J14)</f>
        <v>84.56</v>
      </c>
      <c r="O17" s="96">
        <f>_xlfn.VAR.P(N5:N14)</f>
        <v>8.25</v>
      </c>
      <c r="S17" s="92">
        <f>_xlfn.VAR.P(R5:R14)</f>
        <v>8.25</v>
      </c>
    </row>
    <row r="18" spans="1:19" ht="19.5" thickBot="1" x14ac:dyDescent="0.35">
      <c r="A18" s="104" t="s">
        <v>12</v>
      </c>
      <c r="B18" s="107">
        <f>B6-B5</f>
        <v>33</v>
      </c>
      <c r="G18" s="101">
        <f>F12-F6</f>
        <v>42</v>
      </c>
      <c r="K18" s="53">
        <f>J7-J8</f>
        <v>30</v>
      </c>
      <c r="O18" s="97">
        <f>N13-N5</f>
        <v>8</v>
      </c>
      <c r="S18" s="93">
        <f>R14-R5</f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I2" sqref="I2"/>
    </sheetView>
  </sheetViews>
  <sheetFormatPr defaultRowHeight="15" x14ac:dyDescent="0.25"/>
  <cols>
    <col min="9" max="9" width="14.42578125" bestFit="1" customWidth="1"/>
    <col min="11" max="11" width="7.7109375" customWidth="1"/>
    <col min="13" max="13" width="13.5703125" bestFit="1" customWidth="1"/>
    <col min="16" max="16" width="13.5703125" bestFit="1" customWidth="1"/>
  </cols>
  <sheetData>
    <row r="1" spans="2:16" ht="21.75" thickBot="1" x14ac:dyDescent="0.4">
      <c r="B1" s="108" t="s">
        <v>56</v>
      </c>
      <c r="C1" s="113" t="s">
        <v>57</v>
      </c>
      <c r="D1" s="113" t="s">
        <v>70</v>
      </c>
      <c r="F1" s="119" t="s">
        <v>29</v>
      </c>
      <c r="G1" s="120" t="s">
        <v>71</v>
      </c>
      <c r="I1" s="127" t="s">
        <v>30</v>
      </c>
      <c r="K1" s="274" t="s">
        <v>94</v>
      </c>
      <c r="L1" s="274" t="s">
        <v>30</v>
      </c>
      <c r="M1" s="274" t="s">
        <v>96</v>
      </c>
      <c r="N1" s="274" t="s">
        <v>94</v>
      </c>
      <c r="O1" s="274" t="s">
        <v>30</v>
      </c>
      <c r="P1" s="274" t="s">
        <v>96</v>
      </c>
    </row>
    <row r="2" spans="2:16" ht="21.75" thickBot="1" x14ac:dyDescent="0.4">
      <c r="B2" s="111">
        <v>1</v>
      </c>
      <c r="C2" s="114" t="s">
        <v>58</v>
      </c>
      <c r="D2" s="117">
        <v>80</v>
      </c>
      <c r="F2" s="121" t="s">
        <v>72</v>
      </c>
      <c r="G2" s="124">
        <v>25</v>
      </c>
      <c r="I2" s="128">
        <f t="array" ref="I2:I6">FREQUENCY($D$2:$D$13,$G$2:$G$6)</f>
        <v>0</v>
      </c>
      <c r="K2" s="268">
        <v>50</v>
      </c>
      <c r="L2" s="269">
        <v>1</v>
      </c>
      <c r="M2" s="270">
        <v>9.0909090909090912E-2</v>
      </c>
      <c r="N2" s="268">
        <v>80</v>
      </c>
      <c r="O2" s="269">
        <v>8</v>
      </c>
      <c r="P2" s="270">
        <v>0.72727272727272729</v>
      </c>
    </row>
    <row r="3" spans="2:16" ht="21.75" thickBot="1" x14ac:dyDescent="0.4">
      <c r="B3" s="111">
        <v>2</v>
      </c>
      <c r="C3" s="115" t="s">
        <v>59</v>
      </c>
      <c r="D3" s="109">
        <v>85</v>
      </c>
      <c r="F3" s="122" t="s">
        <v>73</v>
      </c>
      <c r="G3" s="125">
        <v>50</v>
      </c>
      <c r="I3" s="128">
        <v>1</v>
      </c>
      <c r="K3" s="268">
        <v>80</v>
      </c>
      <c r="L3" s="269">
        <v>8</v>
      </c>
      <c r="M3" s="270">
        <v>0.81818181818181823</v>
      </c>
      <c r="N3" s="268">
        <v>100</v>
      </c>
      <c r="O3" s="269">
        <v>2</v>
      </c>
      <c r="P3" s="270">
        <v>0.90909090909090906</v>
      </c>
    </row>
    <row r="4" spans="2:16" ht="21.75" thickBot="1" x14ac:dyDescent="0.4">
      <c r="B4" s="111">
        <v>3</v>
      </c>
      <c r="C4" s="115" t="s">
        <v>60</v>
      </c>
      <c r="D4" s="109">
        <v>70</v>
      </c>
      <c r="F4" s="122" t="s">
        <v>74</v>
      </c>
      <c r="G4" s="125">
        <v>80</v>
      </c>
      <c r="I4" s="128">
        <v>9</v>
      </c>
      <c r="K4" s="268">
        <v>100</v>
      </c>
      <c r="L4" s="269">
        <v>2</v>
      </c>
      <c r="M4" s="270">
        <v>1</v>
      </c>
      <c r="N4" s="268">
        <v>50</v>
      </c>
      <c r="O4" s="269">
        <v>1</v>
      </c>
      <c r="P4" s="270">
        <v>1</v>
      </c>
    </row>
    <row r="5" spans="2:16" ht="21.75" thickBot="1" x14ac:dyDescent="0.4">
      <c r="B5" s="111">
        <v>4</v>
      </c>
      <c r="C5" s="115" t="s">
        <v>61</v>
      </c>
      <c r="D5" s="109">
        <v>75</v>
      </c>
      <c r="F5" s="122" t="s">
        <v>75</v>
      </c>
      <c r="G5" s="125">
        <v>100</v>
      </c>
      <c r="I5" s="128">
        <v>2</v>
      </c>
      <c r="K5" s="271" t="s">
        <v>95</v>
      </c>
      <c r="L5" s="271">
        <v>0</v>
      </c>
      <c r="M5" s="272">
        <v>1</v>
      </c>
      <c r="N5" s="273" t="s">
        <v>95</v>
      </c>
      <c r="O5" s="271">
        <v>0</v>
      </c>
      <c r="P5" s="272">
        <v>1</v>
      </c>
    </row>
    <row r="6" spans="2:16" ht="21.75" thickBot="1" x14ac:dyDescent="0.4">
      <c r="B6" s="111">
        <v>5</v>
      </c>
      <c r="C6" s="115" t="s">
        <v>62</v>
      </c>
      <c r="D6" s="109">
        <v>35</v>
      </c>
      <c r="F6" s="123" t="s">
        <v>76</v>
      </c>
      <c r="G6" s="126"/>
      <c r="I6" s="129">
        <v>0</v>
      </c>
    </row>
    <row r="7" spans="2:16" ht="15.75" x14ac:dyDescent="0.25">
      <c r="B7" s="111">
        <v>6</v>
      </c>
      <c r="C7" s="115" t="s">
        <v>63</v>
      </c>
      <c r="D7" s="109">
        <v>60</v>
      </c>
    </row>
    <row r="8" spans="2:16" ht="15.75" x14ac:dyDescent="0.25">
      <c r="B8" s="111">
        <v>7</v>
      </c>
      <c r="C8" s="115" t="s">
        <v>64</v>
      </c>
      <c r="D8" s="109">
        <v>65</v>
      </c>
    </row>
    <row r="9" spans="2:16" ht="15.75" x14ac:dyDescent="0.25">
      <c r="B9" s="111">
        <v>8</v>
      </c>
      <c r="C9" s="115" t="s">
        <v>65</v>
      </c>
      <c r="D9" s="109">
        <v>90</v>
      </c>
    </row>
    <row r="10" spans="2:16" ht="15.75" x14ac:dyDescent="0.25">
      <c r="B10" s="111">
        <v>9</v>
      </c>
      <c r="C10" s="115" t="s">
        <v>66</v>
      </c>
      <c r="D10" s="109">
        <v>75</v>
      </c>
    </row>
    <row r="11" spans="2:16" ht="15.75" x14ac:dyDescent="0.25">
      <c r="B11" s="111">
        <v>10</v>
      </c>
      <c r="C11" s="115" t="s">
        <v>67</v>
      </c>
      <c r="D11" s="109">
        <v>71</v>
      </c>
    </row>
    <row r="12" spans="2:16" ht="15.75" x14ac:dyDescent="0.25">
      <c r="B12" s="111">
        <v>11</v>
      </c>
      <c r="C12" s="115" t="s">
        <v>68</v>
      </c>
      <c r="D12" s="109">
        <v>78</v>
      </c>
    </row>
    <row r="13" spans="2:16" ht="16.5" thickBot="1" x14ac:dyDescent="0.3">
      <c r="B13" s="112">
        <v>12</v>
      </c>
      <c r="C13" s="116" t="s">
        <v>69</v>
      </c>
      <c r="D13" s="110">
        <v>67</v>
      </c>
    </row>
    <row r="51" spans="1:1" ht="15.75" thickBot="1" x14ac:dyDescent="0.3"/>
    <row r="52" spans="1:1" ht="18.75" x14ac:dyDescent="0.3">
      <c r="A52" s="3" t="e">
        <f>AVERAGE(#REF!)</f>
        <v>#REF!</v>
      </c>
    </row>
    <row r="53" spans="1:1" ht="18.75" x14ac:dyDescent="0.3">
      <c r="A53" s="4" t="e">
        <f>MEDIAN(#REF!)</f>
        <v>#REF!</v>
      </c>
    </row>
    <row r="54" spans="1:1" ht="19.5" thickBot="1" x14ac:dyDescent="0.35">
      <c r="A54" s="5" t="e">
        <f>#REF!-#REF!</f>
        <v>#REF!</v>
      </c>
    </row>
  </sheetData>
  <sortState ref="N3:O6">
    <sortCondition descending="1" ref="O3"/>
  </sortState>
  <pageMargins left="0.7" right="0.7" top="0.75" bottom="0.75" header="0.3" footer="0.3"/>
  <pageSetup orientation="portrait" horizontalDpi="4294967293" verticalDpi="0" r:id="rId1"/>
  <ignoredErrors>
    <ignoredError sqref="N1 K1" numberStoredAsText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D4" sqref="D4"/>
    </sheetView>
  </sheetViews>
  <sheetFormatPr defaultRowHeight="15" x14ac:dyDescent="0.25"/>
  <cols>
    <col min="1" max="1" width="19.42578125" bestFit="1" customWidth="1"/>
    <col min="3" max="3" width="14.5703125" bestFit="1" customWidth="1"/>
    <col min="4" max="4" width="14.42578125" bestFit="1" customWidth="1"/>
    <col min="5" max="5" width="6" customWidth="1"/>
    <col min="7" max="7" width="12" customWidth="1"/>
    <col min="8" max="8" width="13.5703125" bestFit="1" customWidth="1"/>
    <col min="10" max="10" width="10.5703125" bestFit="1" customWidth="1"/>
    <col min="11" max="11" width="13.5703125" bestFit="1" customWidth="1"/>
  </cols>
  <sheetData>
    <row r="2" spans="1:10" ht="15.75" thickBot="1" x14ac:dyDescent="0.3"/>
    <row r="3" spans="1:10" ht="21.75" thickBot="1" x14ac:dyDescent="0.4">
      <c r="A3" s="275" t="s">
        <v>77</v>
      </c>
      <c r="B3" s="131" t="s">
        <v>81</v>
      </c>
      <c r="C3" s="135" t="s">
        <v>82</v>
      </c>
      <c r="D3" s="127" t="s">
        <v>30</v>
      </c>
      <c r="E3" s="274" t="s">
        <v>97</v>
      </c>
      <c r="F3" s="274" t="s">
        <v>30</v>
      </c>
      <c r="G3" s="274" t="s">
        <v>96</v>
      </c>
      <c r="H3" s="274" t="s">
        <v>97</v>
      </c>
      <c r="I3" s="274" t="s">
        <v>30</v>
      </c>
      <c r="J3" s="274" t="s">
        <v>96</v>
      </c>
    </row>
    <row r="4" spans="1:10" ht="18.75" x14ac:dyDescent="0.3">
      <c r="A4" s="142" t="s">
        <v>78</v>
      </c>
      <c r="B4" s="143">
        <v>28</v>
      </c>
      <c r="C4" s="136">
        <v>15</v>
      </c>
      <c r="D4" s="137">
        <f t="array" ref="D4:D10">FREQUENCY($B$4:$B$13,$C$4:$C$10)</f>
        <v>0</v>
      </c>
      <c r="E4" s="268">
        <v>25</v>
      </c>
      <c r="F4" s="269">
        <v>4</v>
      </c>
      <c r="G4" s="270">
        <v>0.44444444444444442</v>
      </c>
      <c r="H4" s="268">
        <v>25</v>
      </c>
      <c r="I4" s="269">
        <v>4</v>
      </c>
      <c r="J4" s="270">
        <v>0.44444444444444442</v>
      </c>
    </row>
    <row r="5" spans="1:10" ht="18.75" x14ac:dyDescent="0.3">
      <c r="A5" s="144" t="s">
        <v>79</v>
      </c>
      <c r="B5" s="145">
        <v>25</v>
      </c>
      <c r="C5" s="138">
        <v>25</v>
      </c>
      <c r="D5" s="139">
        <v>4</v>
      </c>
      <c r="E5" s="268">
        <v>45</v>
      </c>
      <c r="F5" s="269">
        <v>1</v>
      </c>
      <c r="G5" s="270">
        <v>0.55555555555555558</v>
      </c>
      <c r="H5" s="268">
        <v>55</v>
      </c>
      <c r="I5" s="269">
        <v>2</v>
      </c>
      <c r="J5" s="270">
        <v>0.66666666666666663</v>
      </c>
    </row>
    <row r="6" spans="1:10" ht="18.75" x14ac:dyDescent="0.3">
      <c r="A6" s="144" t="s">
        <v>80</v>
      </c>
      <c r="B6" s="145">
        <v>23</v>
      </c>
      <c r="C6" s="138">
        <v>45</v>
      </c>
      <c r="D6" s="139">
        <v>2</v>
      </c>
      <c r="E6" s="268">
        <v>55</v>
      </c>
      <c r="F6" s="269">
        <v>2</v>
      </c>
      <c r="G6" s="270">
        <v>0.77777777777777779</v>
      </c>
      <c r="H6" s="268">
        <v>45</v>
      </c>
      <c r="I6" s="269">
        <v>1</v>
      </c>
      <c r="J6" s="270">
        <v>0.77777777777777779</v>
      </c>
    </row>
    <row r="7" spans="1:10" ht="18.75" x14ac:dyDescent="0.3">
      <c r="A7" s="144" t="s">
        <v>83</v>
      </c>
      <c r="B7" s="145">
        <v>22</v>
      </c>
      <c r="C7" s="138">
        <v>55</v>
      </c>
      <c r="D7" s="139">
        <v>2</v>
      </c>
      <c r="E7" s="268">
        <v>65</v>
      </c>
      <c r="F7" s="269">
        <v>1</v>
      </c>
      <c r="G7" s="270">
        <v>0.88888888888888884</v>
      </c>
      <c r="H7" s="268">
        <v>65</v>
      </c>
      <c r="I7" s="269">
        <v>1</v>
      </c>
      <c r="J7" s="270">
        <v>0.88888888888888884</v>
      </c>
    </row>
    <row r="8" spans="1:10" ht="18.75" x14ac:dyDescent="0.3">
      <c r="A8" s="144" t="s">
        <v>84</v>
      </c>
      <c r="B8" s="145">
        <v>20</v>
      </c>
      <c r="C8" s="138">
        <v>65</v>
      </c>
      <c r="D8" s="139">
        <v>1</v>
      </c>
      <c r="E8" s="268">
        <v>75</v>
      </c>
      <c r="F8" s="269">
        <v>0</v>
      </c>
      <c r="G8" s="270">
        <v>0.88888888888888884</v>
      </c>
      <c r="H8" s="268" t="s">
        <v>95</v>
      </c>
      <c r="I8" s="269">
        <v>1</v>
      </c>
      <c r="J8" s="270">
        <v>1</v>
      </c>
    </row>
    <row r="9" spans="1:10" ht="18.75" x14ac:dyDescent="0.3">
      <c r="A9" s="144" t="s">
        <v>85</v>
      </c>
      <c r="B9" s="145">
        <v>56</v>
      </c>
      <c r="C9" s="138">
        <v>75</v>
      </c>
      <c r="D9" s="139">
        <v>0</v>
      </c>
      <c r="E9" s="268">
        <v>85</v>
      </c>
      <c r="F9" s="269">
        <v>0</v>
      </c>
      <c r="G9" s="270">
        <v>0.88888888888888884</v>
      </c>
      <c r="H9" s="268">
        <v>75</v>
      </c>
      <c r="I9" s="269">
        <v>0</v>
      </c>
      <c r="J9" s="270">
        <v>1</v>
      </c>
    </row>
    <row r="10" spans="1:10" ht="19.5" thickBot="1" x14ac:dyDescent="0.35">
      <c r="A10" s="144" t="s">
        <v>86</v>
      </c>
      <c r="B10" s="145">
        <v>34</v>
      </c>
      <c r="C10" s="140">
        <v>85</v>
      </c>
      <c r="D10" s="141">
        <v>0</v>
      </c>
      <c r="E10" s="271" t="s">
        <v>95</v>
      </c>
      <c r="F10" s="271">
        <v>1</v>
      </c>
      <c r="G10" s="272">
        <v>1</v>
      </c>
      <c r="H10" s="273">
        <v>85</v>
      </c>
      <c r="I10" s="271">
        <v>0</v>
      </c>
      <c r="J10" s="272">
        <v>1</v>
      </c>
    </row>
    <row r="11" spans="1:10" ht="18.75" x14ac:dyDescent="0.3">
      <c r="A11" s="144" t="s">
        <v>87</v>
      </c>
      <c r="B11" s="145">
        <v>86</v>
      </c>
      <c r="C11" s="118"/>
      <c r="D11" s="118"/>
    </row>
    <row r="12" spans="1:10" ht="15.75" x14ac:dyDescent="0.25">
      <c r="A12" s="144" t="s">
        <v>88</v>
      </c>
      <c r="B12" s="145">
        <v>55</v>
      </c>
    </row>
    <row r="13" spans="1:10" ht="16.5" thickBot="1" x14ac:dyDescent="0.3">
      <c r="A13" s="146" t="s">
        <v>89</v>
      </c>
      <c r="B13" s="147">
        <v>52</v>
      </c>
    </row>
  </sheetData>
  <sortState ref="H4:I10">
    <sortCondition descending="1" ref="I4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topLeftCell="A3" workbookViewId="0">
      <selection activeCell="F5" sqref="F5"/>
    </sheetView>
  </sheetViews>
  <sheetFormatPr defaultRowHeight="15" x14ac:dyDescent="0.25"/>
  <cols>
    <col min="2" max="2" width="10.140625" bestFit="1" customWidth="1"/>
    <col min="5" max="5" width="14.28515625" bestFit="1" customWidth="1"/>
  </cols>
  <sheetData>
    <row r="1" spans="2:6" ht="15.75" thickBot="1" x14ac:dyDescent="0.3"/>
    <row r="2" spans="2:6" ht="21.75" thickBot="1" x14ac:dyDescent="0.4">
      <c r="B2" s="175" t="s">
        <v>90</v>
      </c>
    </row>
    <row r="3" spans="2:6" ht="21.75" thickBot="1" x14ac:dyDescent="0.4">
      <c r="B3" s="30">
        <v>20</v>
      </c>
    </row>
    <row r="4" spans="2:6" ht="21.75" thickBot="1" x14ac:dyDescent="0.4">
      <c r="B4" s="30">
        <v>30</v>
      </c>
      <c r="E4" s="246" t="s">
        <v>0</v>
      </c>
    </row>
    <row r="5" spans="2:6" ht="21" x14ac:dyDescent="0.35">
      <c r="B5" s="30">
        <v>40</v>
      </c>
      <c r="E5" s="248" t="s">
        <v>1</v>
      </c>
      <c r="F5" s="249">
        <f>MEDIAN(B3:B59)</f>
        <v>256</v>
      </c>
    </row>
    <row r="6" spans="2:6" ht="21" x14ac:dyDescent="0.35">
      <c r="B6" s="30">
        <v>50</v>
      </c>
      <c r="E6" s="250" t="s">
        <v>2</v>
      </c>
      <c r="F6" s="251">
        <f>MEDIAN(B3:B101)</f>
        <v>410</v>
      </c>
    </row>
    <row r="7" spans="2:6" ht="21.75" thickBot="1" x14ac:dyDescent="0.4">
      <c r="B7" s="30">
        <v>60</v>
      </c>
      <c r="E7" s="252" t="s">
        <v>3</v>
      </c>
      <c r="F7" s="253">
        <f>MEDIAN(B53:B101)</f>
        <v>540</v>
      </c>
    </row>
    <row r="8" spans="2:6" ht="21.75" thickBot="1" x14ac:dyDescent="0.4">
      <c r="B8" s="30">
        <v>50</v>
      </c>
    </row>
    <row r="9" spans="2:6" ht="21.75" thickBot="1" x14ac:dyDescent="0.4">
      <c r="B9" s="30">
        <v>80</v>
      </c>
      <c r="E9" s="247" t="s">
        <v>4</v>
      </c>
    </row>
    <row r="10" spans="2:6" ht="21" x14ac:dyDescent="0.35">
      <c r="B10" s="30">
        <v>100</v>
      </c>
      <c r="E10" s="254" t="s">
        <v>31</v>
      </c>
      <c r="F10" s="255">
        <f>_xlfn.PERCENTILE.INC(B3:B101,10%)</f>
        <v>50</v>
      </c>
    </row>
    <row r="11" spans="2:6" ht="21" x14ac:dyDescent="0.35">
      <c r="B11" s="30">
        <v>21</v>
      </c>
      <c r="E11" s="256" t="s">
        <v>32</v>
      </c>
      <c r="F11" s="257">
        <f>_xlfn.PERCENTILE.INC(B4:B102,25%)</f>
        <v>127.5</v>
      </c>
    </row>
    <row r="12" spans="2:6" ht="21" x14ac:dyDescent="0.35">
      <c r="B12" s="30">
        <v>31</v>
      </c>
      <c r="E12" s="256" t="s">
        <v>33</v>
      </c>
      <c r="F12" s="257">
        <f>_xlfn.PERCENTILE.INC(B5:B103,75%)</f>
        <v>698</v>
      </c>
    </row>
    <row r="13" spans="2:6" ht="21.75" thickBot="1" x14ac:dyDescent="0.4">
      <c r="B13" s="30">
        <v>52</v>
      </c>
      <c r="E13" s="258" t="s">
        <v>34</v>
      </c>
      <c r="F13" s="259">
        <f>_xlfn.PERCENTILE.INC(B6:B104,90%)</f>
        <v>851</v>
      </c>
    </row>
    <row r="14" spans="2:6" ht="21" x14ac:dyDescent="0.35">
      <c r="B14" s="30">
        <v>64</v>
      </c>
    </row>
    <row r="15" spans="2:6" ht="21" x14ac:dyDescent="0.35">
      <c r="B15" s="30">
        <v>85</v>
      </c>
    </row>
    <row r="16" spans="2:6" ht="21" x14ac:dyDescent="0.35">
      <c r="B16" s="30">
        <v>41</v>
      </c>
    </row>
    <row r="17" spans="2:2" ht="21" x14ac:dyDescent="0.35">
      <c r="B17" s="30">
        <v>36</v>
      </c>
    </row>
    <row r="18" spans="2:2" ht="21" x14ac:dyDescent="0.35">
      <c r="B18" s="30">
        <v>81</v>
      </c>
    </row>
    <row r="19" spans="2:2" ht="21" x14ac:dyDescent="0.35">
      <c r="B19" s="30">
        <v>85</v>
      </c>
    </row>
    <row r="20" spans="2:2" ht="21" x14ac:dyDescent="0.35">
      <c r="B20" s="30">
        <v>38</v>
      </c>
    </row>
    <row r="21" spans="2:2" ht="21" x14ac:dyDescent="0.35">
      <c r="B21" s="30">
        <v>94</v>
      </c>
    </row>
    <row r="22" spans="2:2" ht="21" x14ac:dyDescent="0.35">
      <c r="B22" s="30">
        <v>64</v>
      </c>
    </row>
    <row r="23" spans="2:2" ht="21" x14ac:dyDescent="0.35">
      <c r="B23" s="30">
        <v>28</v>
      </c>
    </row>
    <row r="24" spans="2:2" ht="21" x14ac:dyDescent="0.35">
      <c r="B24" s="30">
        <v>74</v>
      </c>
    </row>
    <row r="25" spans="2:2" ht="21" x14ac:dyDescent="0.35">
      <c r="B25" s="30">
        <v>75</v>
      </c>
    </row>
    <row r="26" spans="2:2" ht="21" x14ac:dyDescent="0.35">
      <c r="B26" s="30">
        <v>100</v>
      </c>
    </row>
    <row r="27" spans="2:2" ht="21" x14ac:dyDescent="0.35">
      <c r="B27" s="30">
        <v>184</v>
      </c>
    </row>
    <row r="28" spans="2:2" ht="21" x14ac:dyDescent="0.35">
      <c r="B28" s="30">
        <v>450</v>
      </c>
    </row>
    <row r="29" spans="2:2" ht="21" x14ac:dyDescent="0.35">
      <c r="B29" s="30">
        <v>520</v>
      </c>
    </row>
    <row r="30" spans="2:2" ht="21" x14ac:dyDescent="0.35">
      <c r="B30" s="30">
        <v>840</v>
      </c>
    </row>
    <row r="31" spans="2:2" ht="21" x14ac:dyDescent="0.35">
      <c r="B31" s="30">
        <v>921</v>
      </c>
    </row>
    <row r="32" spans="2:2" ht="21" x14ac:dyDescent="0.35">
      <c r="B32" s="30">
        <v>250</v>
      </c>
    </row>
    <row r="33" spans="2:2" ht="21" x14ac:dyDescent="0.35">
      <c r="B33" s="30">
        <v>350</v>
      </c>
    </row>
    <row r="34" spans="2:2" ht="21" x14ac:dyDescent="0.35">
      <c r="B34" s="30">
        <v>650</v>
      </c>
    </row>
    <row r="35" spans="2:2" ht="21" x14ac:dyDescent="0.35">
      <c r="B35" s="30">
        <v>850</v>
      </c>
    </row>
    <row r="36" spans="2:2" ht="21" x14ac:dyDescent="0.35">
      <c r="B36" s="30">
        <v>850</v>
      </c>
    </row>
    <row r="37" spans="2:2" ht="21" x14ac:dyDescent="0.35">
      <c r="B37" s="30">
        <v>350</v>
      </c>
    </row>
    <row r="38" spans="2:2" ht="21" x14ac:dyDescent="0.35">
      <c r="B38" s="30">
        <v>250</v>
      </c>
    </row>
    <row r="39" spans="2:2" ht="21" x14ac:dyDescent="0.35">
      <c r="B39" s="30">
        <v>150</v>
      </c>
    </row>
    <row r="40" spans="2:2" ht="21" x14ac:dyDescent="0.35">
      <c r="B40" s="30">
        <v>300</v>
      </c>
    </row>
    <row r="41" spans="2:2" ht="21" x14ac:dyDescent="0.35">
      <c r="B41" s="30">
        <v>400</v>
      </c>
    </row>
    <row r="42" spans="2:2" ht="21" x14ac:dyDescent="0.35">
      <c r="B42" s="30">
        <v>800</v>
      </c>
    </row>
    <row r="43" spans="2:2" ht="21" x14ac:dyDescent="0.35">
      <c r="B43" s="30">
        <v>800</v>
      </c>
    </row>
    <row r="44" spans="2:2" ht="21" x14ac:dyDescent="0.35">
      <c r="B44" s="30">
        <v>900</v>
      </c>
    </row>
    <row r="45" spans="2:2" ht="21" x14ac:dyDescent="0.35">
      <c r="B45" s="30">
        <v>520</v>
      </c>
    </row>
    <row r="46" spans="2:2" ht="21" x14ac:dyDescent="0.35">
      <c r="B46" s="30">
        <v>410</v>
      </c>
    </row>
    <row r="47" spans="2:2" ht="21" x14ac:dyDescent="0.35">
      <c r="B47" s="30">
        <v>520</v>
      </c>
    </row>
    <row r="48" spans="2:2" ht="21" x14ac:dyDescent="0.35">
      <c r="B48" s="30">
        <v>614</v>
      </c>
    </row>
    <row r="49" spans="2:2" ht="21" x14ac:dyDescent="0.35">
      <c r="B49" s="30">
        <v>582</v>
      </c>
    </row>
    <row r="50" spans="2:2" ht="21" x14ac:dyDescent="0.35">
      <c r="B50" s="30">
        <v>698</v>
      </c>
    </row>
    <row r="51" spans="2:2" ht="21" x14ac:dyDescent="0.35">
      <c r="B51" s="30">
        <v>412</v>
      </c>
    </row>
    <row r="52" spans="2:2" ht="21" x14ac:dyDescent="0.35">
      <c r="B52" s="30">
        <v>852</v>
      </c>
    </row>
    <row r="53" spans="2:2" ht="21" x14ac:dyDescent="0.35">
      <c r="B53" s="30">
        <v>452</v>
      </c>
    </row>
    <row r="54" spans="2:2" ht="21" x14ac:dyDescent="0.35">
      <c r="B54" s="30">
        <v>256</v>
      </c>
    </row>
    <row r="55" spans="2:2" ht="21" x14ac:dyDescent="0.35">
      <c r="B55" s="30">
        <v>841</v>
      </c>
    </row>
    <row r="56" spans="2:2" ht="21" x14ac:dyDescent="0.35">
      <c r="B56" s="30">
        <v>258</v>
      </c>
    </row>
    <row r="57" spans="2:2" ht="21" x14ac:dyDescent="0.35">
      <c r="B57" s="30">
        <v>674</v>
      </c>
    </row>
    <row r="58" spans="2:2" ht="21" x14ac:dyDescent="0.35">
      <c r="B58" s="30">
        <v>354</v>
      </c>
    </row>
    <row r="59" spans="2:2" ht="21" x14ac:dyDescent="0.35">
      <c r="B59" s="30">
        <v>654</v>
      </c>
    </row>
    <row r="60" spans="2:2" ht="21" x14ac:dyDescent="0.35">
      <c r="B60" s="30">
        <v>984</v>
      </c>
    </row>
    <row r="61" spans="2:2" ht="21" x14ac:dyDescent="0.35">
      <c r="B61" s="30">
        <v>344</v>
      </c>
    </row>
    <row r="62" spans="2:2" ht="21" x14ac:dyDescent="0.35">
      <c r="B62" s="30">
        <v>798</v>
      </c>
    </row>
    <row r="63" spans="2:2" ht="21" x14ac:dyDescent="0.35">
      <c r="B63" s="30">
        <v>354</v>
      </c>
    </row>
    <row r="64" spans="2:2" ht="21" x14ac:dyDescent="0.35">
      <c r="B64" s="30">
        <v>642</v>
      </c>
    </row>
    <row r="65" spans="2:2" ht="21" x14ac:dyDescent="0.35">
      <c r="B65" s="30">
        <v>482</v>
      </c>
    </row>
    <row r="66" spans="2:2" ht="21" x14ac:dyDescent="0.35">
      <c r="B66" s="30">
        <v>544</v>
      </c>
    </row>
    <row r="67" spans="2:2" ht="21" x14ac:dyDescent="0.35">
      <c r="B67" s="30">
        <v>841</v>
      </c>
    </row>
    <row r="68" spans="2:2" ht="21" x14ac:dyDescent="0.35">
      <c r="B68" s="30">
        <v>369</v>
      </c>
    </row>
    <row r="69" spans="2:2" ht="21" x14ac:dyDescent="0.35">
      <c r="B69" s="30">
        <v>741</v>
      </c>
    </row>
    <row r="70" spans="2:2" ht="21" x14ac:dyDescent="0.35">
      <c r="B70" s="30">
        <v>382</v>
      </c>
    </row>
    <row r="71" spans="2:2" ht="21" x14ac:dyDescent="0.35">
      <c r="B71" s="30">
        <v>250</v>
      </c>
    </row>
    <row r="72" spans="2:2" ht="21" x14ac:dyDescent="0.35">
      <c r="B72" s="30">
        <v>168</v>
      </c>
    </row>
    <row r="73" spans="2:2" ht="21" x14ac:dyDescent="0.35">
      <c r="B73" s="30">
        <v>651</v>
      </c>
    </row>
    <row r="74" spans="2:2" ht="21" x14ac:dyDescent="0.35">
      <c r="B74" s="30">
        <v>155</v>
      </c>
    </row>
    <row r="75" spans="2:2" ht="21" x14ac:dyDescent="0.35">
      <c r="B75" s="30">
        <v>355</v>
      </c>
    </row>
    <row r="76" spans="2:2" ht="21" x14ac:dyDescent="0.35">
      <c r="B76" s="30">
        <v>852</v>
      </c>
    </row>
    <row r="77" spans="2:2" ht="21" x14ac:dyDescent="0.35">
      <c r="B77" s="30">
        <v>251</v>
      </c>
    </row>
    <row r="78" spans="2:2" ht="21" x14ac:dyDescent="0.35">
      <c r="B78" s="30">
        <v>962</v>
      </c>
    </row>
    <row r="79" spans="2:2" ht="21" x14ac:dyDescent="0.35">
      <c r="B79" s="30">
        <v>485</v>
      </c>
    </row>
    <row r="80" spans="2:2" ht="21" x14ac:dyDescent="0.35">
      <c r="B80" s="30">
        <v>840</v>
      </c>
    </row>
    <row r="81" spans="2:2" ht="21" x14ac:dyDescent="0.35">
      <c r="B81" s="30">
        <v>525</v>
      </c>
    </row>
    <row r="82" spans="2:2" ht="21" x14ac:dyDescent="0.35">
      <c r="B82" s="30">
        <v>682</v>
      </c>
    </row>
    <row r="83" spans="2:2" ht="21" x14ac:dyDescent="0.35">
      <c r="B83" s="30">
        <v>752</v>
      </c>
    </row>
    <row r="84" spans="2:2" ht="21" x14ac:dyDescent="0.35">
      <c r="B84" s="30">
        <v>780</v>
      </c>
    </row>
    <row r="85" spans="2:2" ht="21" x14ac:dyDescent="0.35">
      <c r="B85" s="30">
        <v>900</v>
      </c>
    </row>
    <row r="86" spans="2:2" ht="21" x14ac:dyDescent="0.35">
      <c r="B86" s="30">
        <v>120</v>
      </c>
    </row>
    <row r="87" spans="2:2" ht="21" x14ac:dyDescent="0.35">
      <c r="B87" s="30">
        <v>201</v>
      </c>
    </row>
    <row r="88" spans="2:2" ht="21" x14ac:dyDescent="0.35">
      <c r="B88" s="30">
        <v>320</v>
      </c>
    </row>
    <row r="89" spans="2:2" ht="21" x14ac:dyDescent="0.35">
      <c r="B89" s="30">
        <v>650</v>
      </c>
    </row>
    <row r="90" spans="2:2" ht="21" x14ac:dyDescent="0.35">
      <c r="B90" s="30">
        <v>950</v>
      </c>
    </row>
    <row r="91" spans="2:2" ht="21" x14ac:dyDescent="0.35">
      <c r="B91" s="30">
        <v>540</v>
      </c>
    </row>
    <row r="92" spans="2:2" ht="21" x14ac:dyDescent="0.35">
      <c r="B92" s="30">
        <v>353</v>
      </c>
    </row>
    <row r="93" spans="2:2" ht="21" x14ac:dyDescent="0.35">
      <c r="B93" s="30">
        <v>917</v>
      </c>
    </row>
    <row r="94" spans="2:2" ht="21" x14ac:dyDescent="0.35">
      <c r="B94" s="30">
        <v>530</v>
      </c>
    </row>
    <row r="95" spans="2:2" ht="21" x14ac:dyDescent="0.35">
      <c r="B95" s="30">
        <v>450</v>
      </c>
    </row>
    <row r="96" spans="2:2" ht="21" x14ac:dyDescent="0.35">
      <c r="B96" s="30">
        <v>650</v>
      </c>
    </row>
    <row r="97" spans="2:2" ht="21" x14ac:dyDescent="0.35">
      <c r="B97" s="30">
        <v>750</v>
      </c>
    </row>
    <row r="98" spans="2:2" ht="21" x14ac:dyDescent="0.35">
      <c r="B98" s="30">
        <v>950</v>
      </c>
    </row>
    <row r="99" spans="2:2" ht="21" x14ac:dyDescent="0.35">
      <c r="B99" s="30">
        <v>450</v>
      </c>
    </row>
    <row r="100" spans="2:2" ht="21" x14ac:dyDescent="0.35">
      <c r="B100" s="30">
        <v>120</v>
      </c>
    </row>
    <row r="101" spans="2:2" ht="21.75" thickBot="1" x14ac:dyDescent="0.4">
      <c r="B101" s="31">
        <v>800</v>
      </c>
    </row>
  </sheetData>
  <pageMargins left="0.7" right="0.7" top="0.75" bottom="0.75" header="0.3" footer="0.3"/>
  <ignoredErrors>
    <ignoredError sqref="F7 F11:F13 F5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8" sqref="F8"/>
    </sheetView>
  </sheetViews>
  <sheetFormatPr defaultRowHeight="15" x14ac:dyDescent="0.25"/>
  <cols>
    <col min="3" max="3" width="14.28515625" bestFit="1" customWidth="1"/>
  </cols>
  <sheetData>
    <row r="1" spans="1:4" ht="18.75" x14ac:dyDescent="0.3">
      <c r="A1" s="118">
        <v>10</v>
      </c>
    </row>
    <row r="2" spans="1:4" ht="18.75" x14ac:dyDescent="0.3">
      <c r="A2" s="118">
        <v>10</v>
      </c>
    </row>
    <row r="3" spans="1:4" ht="19.5" thickBot="1" x14ac:dyDescent="0.35">
      <c r="A3" s="118">
        <v>10</v>
      </c>
    </row>
    <row r="4" spans="1:4" ht="19.5" thickBot="1" x14ac:dyDescent="0.35">
      <c r="A4" s="118">
        <v>10</v>
      </c>
      <c r="C4" s="68" t="s">
        <v>0</v>
      </c>
    </row>
    <row r="5" spans="1:4" ht="18.75" x14ac:dyDescent="0.3">
      <c r="A5" s="118">
        <v>20</v>
      </c>
      <c r="C5" s="242" t="s">
        <v>1</v>
      </c>
      <c r="D5" s="99">
        <f>MEDIAN(A1:A7)</f>
        <v>10</v>
      </c>
    </row>
    <row r="6" spans="1:4" ht="18.75" x14ac:dyDescent="0.3">
      <c r="A6" s="118">
        <v>20</v>
      </c>
      <c r="C6" s="243" t="s">
        <v>2</v>
      </c>
      <c r="D6" s="100">
        <f>MEDIAN(A1:A15)</f>
        <v>30</v>
      </c>
    </row>
    <row r="7" spans="1:4" ht="19.5" thickBot="1" x14ac:dyDescent="0.35">
      <c r="A7" s="118">
        <v>20</v>
      </c>
      <c r="C7" s="244" t="s">
        <v>3</v>
      </c>
      <c r="D7" s="245">
        <f>MEDIAN(A9:A16)</f>
        <v>65</v>
      </c>
    </row>
    <row r="8" spans="1:4" ht="18.75" x14ac:dyDescent="0.3">
      <c r="A8" s="118">
        <v>30</v>
      </c>
    </row>
    <row r="9" spans="1:4" ht="19.5" thickBot="1" x14ac:dyDescent="0.35">
      <c r="A9" s="118">
        <v>30</v>
      </c>
    </row>
    <row r="10" spans="1:4" ht="19.5" thickBot="1" x14ac:dyDescent="0.35">
      <c r="A10" s="118">
        <v>40</v>
      </c>
      <c r="C10" s="241" t="s">
        <v>4</v>
      </c>
    </row>
    <row r="11" spans="1:4" ht="19.5" thickBot="1" x14ac:dyDescent="0.35">
      <c r="A11" s="118">
        <v>50</v>
      </c>
      <c r="C11" s="242" t="s">
        <v>35</v>
      </c>
      <c r="D11" s="99">
        <f>_xlfn.PERCENTILE.INC(A1:A15,10%)</f>
        <v>10</v>
      </c>
    </row>
    <row r="12" spans="1:4" ht="19.5" thickBot="1" x14ac:dyDescent="0.35">
      <c r="A12" s="118">
        <v>60</v>
      </c>
      <c r="C12" s="243" t="s">
        <v>36</v>
      </c>
      <c r="D12" s="99">
        <f>_xlfn.PERCENTILE.INC(A2:A16,50%)</f>
        <v>30</v>
      </c>
    </row>
    <row r="13" spans="1:4" ht="19.5" thickBot="1" x14ac:dyDescent="0.35">
      <c r="A13" s="118">
        <v>70</v>
      </c>
      <c r="C13" s="244" t="s">
        <v>37</v>
      </c>
      <c r="D13" s="99">
        <f>_xlfn.PERCENTILE.INC(A3:A17,85%)</f>
        <v>80.499999999999986</v>
      </c>
    </row>
    <row r="14" spans="1:4" ht="18.75" x14ac:dyDescent="0.3">
      <c r="A14" s="118">
        <v>80</v>
      </c>
    </row>
    <row r="15" spans="1:4" ht="18.75" x14ac:dyDescent="0.3">
      <c r="A15" s="118">
        <v>90</v>
      </c>
    </row>
    <row r="16" spans="1:4" ht="18.75" x14ac:dyDescent="0.3">
      <c r="A16" s="118">
        <v>100</v>
      </c>
    </row>
  </sheetData>
  <pageMargins left="0.7" right="0.7" top="0.75" bottom="0.75" header="0.3" footer="0.3"/>
  <ignoredErrors>
    <ignoredError sqref="D5:D7 D11:D13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I7" sqref="I7"/>
    </sheetView>
  </sheetViews>
  <sheetFormatPr defaultRowHeight="15" x14ac:dyDescent="0.25"/>
  <cols>
    <col min="1" max="1" width="10.28515625" bestFit="1" customWidth="1"/>
    <col min="4" max="4" width="29" bestFit="1" customWidth="1"/>
    <col min="5" max="5" width="18.140625" bestFit="1" customWidth="1"/>
  </cols>
  <sheetData>
    <row r="1" spans="1:5" ht="21.75" thickBot="1" x14ac:dyDescent="0.4">
      <c r="A1" s="175" t="s">
        <v>90</v>
      </c>
    </row>
    <row r="2" spans="1:5" ht="21.75" thickBot="1" x14ac:dyDescent="0.4">
      <c r="A2" s="172">
        <v>1</v>
      </c>
    </row>
    <row r="3" spans="1:5" ht="21" x14ac:dyDescent="0.35">
      <c r="A3" s="173">
        <v>1</v>
      </c>
      <c r="D3" s="297" t="s">
        <v>90</v>
      </c>
      <c r="E3" s="298"/>
    </row>
    <row r="4" spans="1:5" ht="21" x14ac:dyDescent="0.35">
      <c r="A4" s="173">
        <v>1</v>
      </c>
      <c r="D4" s="299"/>
      <c r="E4" s="300"/>
    </row>
    <row r="5" spans="1:5" ht="21" x14ac:dyDescent="0.35">
      <c r="A5" s="173">
        <v>1</v>
      </c>
      <c r="D5" s="158" t="s">
        <v>6</v>
      </c>
      <c r="E5" s="159">
        <v>4.75</v>
      </c>
    </row>
    <row r="6" spans="1:5" ht="21" x14ac:dyDescent="0.35">
      <c r="A6" s="173">
        <v>1</v>
      </c>
      <c r="D6" s="158" t="s">
        <v>38</v>
      </c>
      <c r="E6" s="159">
        <v>0.338501600193165</v>
      </c>
    </row>
    <row r="7" spans="1:5" ht="21" x14ac:dyDescent="0.35">
      <c r="A7" s="173">
        <v>1</v>
      </c>
      <c r="D7" s="158" t="s">
        <v>7</v>
      </c>
      <c r="E7" s="159">
        <v>5</v>
      </c>
    </row>
    <row r="8" spans="1:5" ht="21" x14ac:dyDescent="0.35">
      <c r="A8" s="173">
        <v>2</v>
      </c>
      <c r="D8" s="158" t="s">
        <v>8</v>
      </c>
      <c r="E8" s="159">
        <v>1</v>
      </c>
    </row>
    <row r="9" spans="1:5" ht="21" x14ac:dyDescent="0.35">
      <c r="A9" s="173">
        <v>2</v>
      </c>
      <c r="D9" s="158" t="s">
        <v>39</v>
      </c>
      <c r="E9" s="159">
        <v>2.70801280154532</v>
      </c>
    </row>
    <row r="10" spans="1:5" ht="21" x14ac:dyDescent="0.35">
      <c r="A10" s="173">
        <v>2</v>
      </c>
      <c r="D10" s="158" t="s">
        <v>40</v>
      </c>
      <c r="E10" s="159">
        <v>7.333333333333333</v>
      </c>
    </row>
    <row r="11" spans="1:5" ht="21" x14ac:dyDescent="0.35">
      <c r="A11" s="173">
        <v>2</v>
      </c>
      <c r="D11" s="158" t="s">
        <v>41</v>
      </c>
      <c r="E11" s="159">
        <v>-1.3192013745592888</v>
      </c>
    </row>
    <row r="12" spans="1:5" ht="21" x14ac:dyDescent="0.35">
      <c r="A12" s="173">
        <v>2</v>
      </c>
      <c r="D12" s="158" t="s">
        <v>42</v>
      </c>
      <c r="E12" s="159">
        <v>0.10024711288807002</v>
      </c>
    </row>
    <row r="13" spans="1:5" ht="21" x14ac:dyDescent="0.35">
      <c r="A13" s="173">
        <v>2</v>
      </c>
      <c r="D13" s="158" t="s">
        <v>29</v>
      </c>
      <c r="E13" s="159">
        <v>8</v>
      </c>
    </row>
    <row r="14" spans="1:5" ht="21" x14ac:dyDescent="0.35">
      <c r="A14" s="173">
        <v>3</v>
      </c>
      <c r="D14" s="158" t="s">
        <v>43</v>
      </c>
      <c r="E14" s="159">
        <v>1</v>
      </c>
    </row>
    <row r="15" spans="1:5" ht="21" x14ac:dyDescent="0.35">
      <c r="A15" s="173">
        <v>3</v>
      </c>
      <c r="D15" s="158" t="s">
        <v>44</v>
      </c>
      <c r="E15" s="159">
        <v>9</v>
      </c>
    </row>
    <row r="16" spans="1:5" ht="21" x14ac:dyDescent="0.35">
      <c r="A16" s="173">
        <v>3</v>
      </c>
      <c r="D16" s="158" t="s">
        <v>45</v>
      </c>
      <c r="E16" s="159">
        <v>304</v>
      </c>
    </row>
    <row r="17" spans="1:5" ht="21" x14ac:dyDescent="0.35">
      <c r="A17" s="173">
        <v>3</v>
      </c>
      <c r="D17" s="158" t="s">
        <v>46</v>
      </c>
      <c r="E17" s="159">
        <v>64</v>
      </c>
    </row>
    <row r="18" spans="1:5" ht="21" x14ac:dyDescent="0.35">
      <c r="A18" s="173">
        <v>3</v>
      </c>
      <c r="D18" s="158" t="s">
        <v>47</v>
      </c>
      <c r="E18" s="159">
        <v>9</v>
      </c>
    </row>
    <row r="19" spans="1:5" ht="21" x14ac:dyDescent="0.35">
      <c r="A19" s="173">
        <v>3</v>
      </c>
      <c r="D19" s="158" t="s">
        <v>48</v>
      </c>
      <c r="E19" s="159">
        <v>1</v>
      </c>
    </row>
    <row r="20" spans="1:5" ht="21.75" thickBot="1" x14ac:dyDescent="0.4">
      <c r="A20" s="173">
        <v>3</v>
      </c>
      <c r="D20" s="176" t="s">
        <v>49</v>
      </c>
      <c r="E20" s="177">
        <v>0.67644147137414834</v>
      </c>
    </row>
    <row r="21" spans="1:5" ht="21" x14ac:dyDescent="0.35">
      <c r="A21" s="173">
        <v>3</v>
      </c>
    </row>
    <row r="22" spans="1:5" ht="21" x14ac:dyDescent="0.35">
      <c r="A22" s="173">
        <v>4</v>
      </c>
    </row>
    <row r="23" spans="1:5" ht="21" x14ac:dyDescent="0.35">
      <c r="A23" s="173">
        <v>4</v>
      </c>
    </row>
    <row r="24" spans="1:5" ht="21" x14ac:dyDescent="0.35">
      <c r="A24" s="173">
        <v>4</v>
      </c>
    </row>
    <row r="25" spans="1:5" ht="21" x14ac:dyDescent="0.35">
      <c r="A25" s="173">
        <v>4</v>
      </c>
    </row>
    <row r="26" spans="1:5" ht="21" x14ac:dyDescent="0.35">
      <c r="A26" s="173">
        <v>5</v>
      </c>
    </row>
    <row r="27" spans="1:5" ht="21" x14ac:dyDescent="0.35">
      <c r="A27" s="173">
        <v>5</v>
      </c>
    </row>
    <row r="28" spans="1:5" ht="21" x14ac:dyDescent="0.35">
      <c r="A28" s="173">
        <v>5</v>
      </c>
    </row>
    <row r="29" spans="1:5" ht="21" x14ac:dyDescent="0.35">
      <c r="A29" s="173">
        <v>5</v>
      </c>
    </row>
    <row r="30" spans="1:5" ht="21" x14ac:dyDescent="0.35">
      <c r="A30" s="173">
        <v>5</v>
      </c>
    </row>
    <row r="31" spans="1:5" ht="21" x14ac:dyDescent="0.35">
      <c r="A31" s="173">
        <v>5</v>
      </c>
    </row>
    <row r="32" spans="1:5" ht="21" x14ac:dyDescent="0.35">
      <c r="A32" s="173">
        <v>5</v>
      </c>
    </row>
    <row r="33" spans="1:1" ht="21" x14ac:dyDescent="0.35">
      <c r="A33" s="173">
        <v>5</v>
      </c>
    </row>
    <row r="34" spans="1:1" ht="21" x14ac:dyDescent="0.35">
      <c r="A34" s="173">
        <v>6</v>
      </c>
    </row>
    <row r="35" spans="1:1" ht="21" x14ac:dyDescent="0.35">
      <c r="A35" s="173">
        <v>6</v>
      </c>
    </row>
    <row r="36" spans="1:1" ht="21" x14ac:dyDescent="0.35">
      <c r="A36" s="173">
        <v>6</v>
      </c>
    </row>
    <row r="37" spans="1:1" ht="21" x14ac:dyDescent="0.35">
      <c r="A37" s="173">
        <v>6</v>
      </c>
    </row>
    <row r="38" spans="1:1" ht="21" x14ac:dyDescent="0.35">
      <c r="A38" s="173">
        <v>6</v>
      </c>
    </row>
    <row r="39" spans="1:1" ht="21" x14ac:dyDescent="0.35">
      <c r="A39" s="173">
        <v>1</v>
      </c>
    </row>
    <row r="40" spans="1:1" ht="21" x14ac:dyDescent="0.35">
      <c r="A40" s="173">
        <v>1</v>
      </c>
    </row>
    <row r="41" spans="1:1" ht="21" x14ac:dyDescent="0.35">
      <c r="A41" s="173">
        <v>1</v>
      </c>
    </row>
    <row r="42" spans="1:1" ht="21" x14ac:dyDescent="0.35">
      <c r="A42" s="173">
        <v>1</v>
      </c>
    </row>
    <row r="43" spans="1:1" ht="21" x14ac:dyDescent="0.35">
      <c r="A43" s="173">
        <v>2</v>
      </c>
    </row>
    <row r="44" spans="1:1" ht="21" x14ac:dyDescent="0.35">
      <c r="A44" s="173">
        <v>3</v>
      </c>
    </row>
    <row r="45" spans="1:1" ht="21" x14ac:dyDescent="0.35">
      <c r="A45" s="173">
        <v>8</v>
      </c>
    </row>
    <row r="46" spans="1:1" ht="21" x14ac:dyDescent="0.35">
      <c r="A46" s="173">
        <v>9</v>
      </c>
    </row>
    <row r="47" spans="1:1" ht="21" x14ac:dyDescent="0.35">
      <c r="A47" s="173">
        <v>7</v>
      </c>
    </row>
    <row r="48" spans="1:1" ht="21" x14ac:dyDescent="0.35">
      <c r="A48" s="173">
        <v>8</v>
      </c>
    </row>
    <row r="49" spans="1:1" ht="21" x14ac:dyDescent="0.35">
      <c r="A49" s="173">
        <v>8</v>
      </c>
    </row>
    <row r="50" spans="1:1" ht="21" x14ac:dyDescent="0.35">
      <c r="A50" s="173">
        <v>8</v>
      </c>
    </row>
    <row r="51" spans="1:1" ht="21" x14ac:dyDescent="0.35">
      <c r="A51" s="173">
        <v>8</v>
      </c>
    </row>
    <row r="52" spans="1:1" ht="21" x14ac:dyDescent="0.35">
      <c r="A52" s="173">
        <v>8</v>
      </c>
    </row>
    <row r="53" spans="1:1" ht="21" x14ac:dyDescent="0.35">
      <c r="A53" s="173">
        <v>7</v>
      </c>
    </row>
    <row r="54" spans="1:1" ht="21" x14ac:dyDescent="0.35">
      <c r="A54" s="173">
        <v>7</v>
      </c>
    </row>
    <row r="55" spans="1:1" ht="21" x14ac:dyDescent="0.35">
      <c r="A55" s="173">
        <v>7</v>
      </c>
    </row>
    <row r="56" spans="1:1" ht="21" x14ac:dyDescent="0.35">
      <c r="A56" s="173">
        <v>7</v>
      </c>
    </row>
    <row r="57" spans="1:1" ht="21" x14ac:dyDescent="0.35">
      <c r="A57" s="173">
        <v>7</v>
      </c>
    </row>
    <row r="58" spans="1:1" ht="21" x14ac:dyDescent="0.35">
      <c r="A58" s="173">
        <v>7</v>
      </c>
    </row>
    <row r="59" spans="1:1" ht="21" x14ac:dyDescent="0.35">
      <c r="A59" s="173">
        <v>7</v>
      </c>
    </row>
    <row r="60" spans="1:1" ht="21" x14ac:dyDescent="0.35">
      <c r="A60" s="173">
        <v>9</v>
      </c>
    </row>
    <row r="61" spans="1:1" ht="21" x14ac:dyDescent="0.35">
      <c r="A61" s="173">
        <v>9</v>
      </c>
    </row>
    <row r="62" spans="1:1" ht="21" x14ac:dyDescent="0.35">
      <c r="A62" s="173">
        <v>9</v>
      </c>
    </row>
    <row r="63" spans="1:1" ht="21" x14ac:dyDescent="0.35">
      <c r="A63" s="173">
        <v>9</v>
      </c>
    </row>
    <row r="64" spans="1:1" ht="21" x14ac:dyDescent="0.35">
      <c r="A64" s="173">
        <v>9</v>
      </c>
    </row>
    <row r="65" spans="1:1" ht="21.75" thickBot="1" x14ac:dyDescent="0.4">
      <c r="A65" s="174">
        <v>9</v>
      </c>
    </row>
  </sheetData>
  <mergeCells count="1">
    <mergeCell ref="D3:E4"/>
  </mergeCells>
  <pageMargins left="0.7" right="0.7" top="0.75" bottom="0.75" header="0.3" footer="0.3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3" workbookViewId="0">
      <selection activeCell="B3" sqref="B3"/>
    </sheetView>
  </sheetViews>
  <sheetFormatPr defaultRowHeight="15" x14ac:dyDescent="0.25"/>
  <cols>
    <col min="1" max="1" width="11.7109375" bestFit="1" customWidth="1"/>
    <col min="4" max="4" width="29" bestFit="1" customWidth="1"/>
    <col min="5" max="5" width="18.140625" bestFit="1" customWidth="1"/>
  </cols>
  <sheetData>
    <row r="1" spans="1:5" ht="24" thickBot="1" x14ac:dyDescent="0.4">
      <c r="A1" s="80" t="s">
        <v>90</v>
      </c>
    </row>
    <row r="2" spans="1:5" ht="21.75" thickBot="1" x14ac:dyDescent="0.4">
      <c r="A2" s="169">
        <v>1</v>
      </c>
    </row>
    <row r="3" spans="1:5" ht="21" x14ac:dyDescent="0.35">
      <c r="A3" s="170">
        <v>1.5</v>
      </c>
      <c r="D3" s="301" t="s">
        <v>90</v>
      </c>
      <c r="E3" s="302"/>
    </row>
    <row r="4" spans="1:5" ht="21.75" thickBot="1" x14ac:dyDescent="0.4">
      <c r="A4" s="170">
        <v>2</v>
      </c>
      <c r="D4" s="303"/>
      <c r="E4" s="304"/>
    </row>
    <row r="5" spans="1:5" ht="21" x14ac:dyDescent="0.35">
      <c r="A5" s="170">
        <v>2.5</v>
      </c>
      <c r="D5" s="182" t="s">
        <v>6</v>
      </c>
      <c r="E5" s="183">
        <v>4.9611111111111121</v>
      </c>
    </row>
    <row r="6" spans="1:5" ht="21" x14ac:dyDescent="0.35">
      <c r="A6" s="170">
        <v>3</v>
      </c>
      <c r="D6" s="178" t="s">
        <v>38</v>
      </c>
      <c r="E6" s="179">
        <v>0.27356508235922766</v>
      </c>
    </row>
    <row r="7" spans="1:5" ht="21" x14ac:dyDescent="0.35">
      <c r="A7" s="170">
        <v>3.5</v>
      </c>
      <c r="D7" s="178" t="s">
        <v>7</v>
      </c>
      <c r="E7" s="179">
        <v>4.5</v>
      </c>
    </row>
    <row r="8" spans="1:5" ht="21" x14ac:dyDescent="0.35">
      <c r="A8" s="170">
        <v>4</v>
      </c>
      <c r="D8" s="178" t="s">
        <v>8</v>
      </c>
      <c r="E8" s="179">
        <v>3.4</v>
      </c>
    </row>
    <row r="9" spans="1:5" ht="21" x14ac:dyDescent="0.35">
      <c r="A9" s="170">
        <v>4.5</v>
      </c>
      <c r="D9" s="178" t="s">
        <v>39</v>
      </c>
      <c r="E9" s="179">
        <v>2.321276697984795</v>
      </c>
    </row>
    <row r="10" spans="1:5" ht="21" x14ac:dyDescent="0.35">
      <c r="A10" s="170">
        <v>5</v>
      </c>
      <c r="D10" s="178" t="s">
        <v>40</v>
      </c>
      <c r="E10" s="179">
        <v>5.3883255086071928</v>
      </c>
    </row>
    <row r="11" spans="1:5" ht="21" x14ac:dyDescent="0.35">
      <c r="A11" s="170">
        <v>5.5</v>
      </c>
      <c r="D11" s="178" t="s">
        <v>41</v>
      </c>
      <c r="E11" s="179">
        <v>-0.9483708120712202</v>
      </c>
    </row>
    <row r="12" spans="1:5" ht="21" x14ac:dyDescent="0.35">
      <c r="A12" s="170">
        <v>6</v>
      </c>
      <c r="D12" s="178" t="s">
        <v>42</v>
      </c>
      <c r="E12" s="179">
        <v>0.25596630181537711</v>
      </c>
    </row>
    <row r="13" spans="1:5" ht="21" x14ac:dyDescent="0.35">
      <c r="A13" s="170">
        <v>6.5</v>
      </c>
      <c r="D13" s="178" t="s">
        <v>29</v>
      </c>
      <c r="E13" s="179">
        <v>8.5</v>
      </c>
    </row>
    <row r="14" spans="1:5" ht="21" x14ac:dyDescent="0.35">
      <c r="A14" s="170">
        <v>7</v>
      </c>
      <c r="D14" s="178" t="s">
        <v>43</v>
      </c>
      <c r="E14" s="179">
        <v>1</v>
      </c>
    </row>
    <row r="15" spans="1:5" ht="21" x14ac:dyDescent="0.35">
      <c r="A15" s="170">
        <v>7.5</v>
      </c>
      <c r="D15" s="178" t="s">
        <v>44</v>
      </c>
      <c r="E15" s="179">
        <v>9.5</v>
      </c>
    </row>
    <row r="16" spans="1:5" ht="21" x14ac:dyDescent="0.35">
      <c r="A16" s="170">
        <v>8</v>
      </c>
      <c r="D16" s="178" t="s">
        <v>45</v>
      </c>
      <c r="E16" s="179">
        <v>357.20000000000005</v>
      </c>
    </row>
    <row r="17" spans="1:5" ht="21" x14ac:dyDescent="0.35">
      <c r="A17" s="170">
        <v>8.5</v>
      </c>
      <c r="D17" s="178" t="s">
        <v>46</v>
      </c>
      <c r="E17" s="179">
        <v>72</v>
      </c>
    </row>
    <row r="18" spans="1:5" ht="21" x14ac:dyDescent="0.35">
      <c r="A18" s="170">
        <v>9</v>
      </c>
      <c r="D18" s="178" t="s">
        <v>47</v>
      </c>
      <c r="E18" s="179">
        <v>9.5</v>
      </c>
    </row>
    <row r="19" spans="1:5" ht="21" x14ac:dyDescent="0.35">
      <c r="A19" s="170">
        <v>9.5</v>
      </c>
      <c r="D19" s="178" t="s">
        <v>48</v>
      </c>
      <c r="E19" s="179">
        <v>1</v>
      </c>
    </row>
    <row r="20" spans="1:5" ht="21.75" thickBot="1" x14ac:dyDescent="0.4">
      <c r="A20" s="170">
        <v>1</v>
      </c>
      <c r="D20" s="180" t="s">
        <v>49</v>
      </c>
      <c r="E20" s="181">
        <v>0.54547328164432463</v>
      </c>
    </row>
    <row r="21" spans="1:5" ht="21" x14ac:dyDescent="0.35">
      <c r="A21" s="170">
        <v>2.5</v>
      </c>
    </row>
    <row r="22" spans="1:5" ht="21" x14ac:dyDescent="0.35">
      <c r="A22" s="170">
        <v>3.5</v>
      </c>
    </row>
    <row r="23" spans="1:5" ht="21" x14ac:dyDescent="0.35">
      <c r="A23" s="170">
        <v>6.5</v>
      </c>
    </row>
    <row r="24" spans="1:5" ht="21" x14ac:dyDescent="0.35">
      <c r="A24" s="170">
        <v>7.5</v>
      </c>
    </row>
    <row r="25" spans="1:5" ht="21" x14ac:dyDescent="0.35">
      <c r="A25" s="170">
        <v>7.1</v>
      </c>
    </row>
    <row r="26" spans="1:5" ht="21" x14ac:dyDescent="0.35">
      <c r="A26" s="170">
        <v>8.1999999999999993</v>
      </c>
    </row>
    <row r="27" spans="1:5" ht="21" x14ac:dyDescent="0.35">
      <c r="A27" s="170">
        <v>9.5</v>
      </c>
    </row>
    <row r="28" spans="1:5" ht="21" x14ac:dyDescent="0.35">
      <c r="A28" s="170">
        <v>1.2</v>
      </c>
    </row>
    <row r="29" spans="1:5" ht="21" x14ac:dyDescent="0.35">
      <c r="A29" s="170">
        <v>3.4</v>
      </c>
    </row>
    <row r="30" spans="1:5" ht="21" x14ac:dyDescent="0.35">
      <c r="A30" s="170">
        <v>2.4</v>
      </c>
    </row>
    <row r="31" spans="1:5" ht="21" x14ac:dyDescent="0.35">
      <c r="A31" s="170">
        <v>6.5</v>
      </c>
    </row>
    <row r="32" spans="1:5" ht="21" x14ac:dyDescent="0.35">
      <c r="A32" s="170">
        <v>3.4</v>
      </c>
    </row>
    <row r="33" spans="1:1" ht="21" x14ac:dyDescent="0.35">
      <c r="A33" s="170">
        <v>2.4</v>
      </c>
    </row>
    <row r="34" spans="1:1" ht="21" x14ac:dyDescent="0.35">
      <c r="A34" s="170">
        <v>1.5</v>
      </c>
    </row>
    <row r="35" spans="1:1" ht="21" x14ac:dyDescent="0.35">
      <c r="A35" s="170">
        <v>8.1999999999999993</v>
      </c>
    </row>
    <row r="36" spans="1:1" ht="21" x14ac:dyDescent="0.35">
      <c r="A36" s="170">
        <v>9.5</v>
      </c>
    </row>
    <row r="37" spans="1:1" ht="21" x14ac:dyDescent="0.35">
      <c r="A37" s="170">
        <v>4.2</v>
      </c>
    </row>
    <row r="38" spans="1:1" ht="21" x14ac:dyDescent="0.35">
      <c r="A38" s="170">
        <v>3.1</v>
      </c>
    </row>
    <row r="39" spans="1:1" ht="21" x14ac:dyDescent="0.35">
      <c r="A39" s="170">
        <v>3.2</v>
      </c>
    </row>
    <row r="40" spans="1:1" ht="21" x14ac:dyDescent="0.35">
      <c r="A40" s="170">
        <v>3.4</v>
      </c>
    </row>
    <row r="41" spans="1:1" ht="21" x14ac:dyDescent="0.35">
      <c r="A41" s="170">
        <v>3.5</v>
      </c>
    </row>
    <row r="42" spans="1:1" ht="21" x14ac:dyDescent="0.35">
      <c r="A42" s="170">
        <v>3.6</v>
      </c>
    </row>
    <row r="43" spans="1:1" ht="21" x14ac:dyDescent="0.35">
      <c r="A43" s="170">
        <v>3.7</v>
      </c>
    </row>
    <row r="44" spans="1:1" ht="21" x14ac:dyDescent="0.35">
      <c r="A44" s="170">
        <v>3.8</v>
      </c>
    </row>
    <row r="45" spans="1:1" ht="21" x14ac:dyDescent="0.35">
      <c r="A45" s="170">
        <v>3.9</v>
      </c>
    </row>
    <row r="46" spans="1:1" ht="21" x14ac:dyDescent="0.35">
      <c r="A46" s="170">
        <v>5</v>
      </c>
    </row>
    <row r="47" spans="1:1" ht="21" x14ac:dyDescent="0.35">
      <c r="A47" s="170">
        <v>5.2</v>
      </c>
    </row>
    <row r="48" spans="1:1" ht="21" x14ac:dyDescent="0.35">
      <c r="A48" s="170">
        <v>5.0999999999999996</v>
      </c>
    </row>
    <row r="49" spans="1:1" ht="21" x14ac:dyDescent="0.35">
      <c r="A49" s="170">
        <v>5.8</v>
      </c>
    </row>
    <row r="50" spans="1:1" ht="21" x14ac:dyDescent="0.35">
      <c r="A50" s="170">
        <v>7.5</v>
      </c>
    </row>
    <row r="51" spans="1:1" ht="21" x14ac:dyDescent="0.35">
      <c r="A51" s="170">
        <v>7.1</v>
      </c>
    </row>
    <row r="52" spans="1:1" ht="21" x14ac:dyDescent="0.35">
      <c r="A52" s="170">
        <v>7.3</v>
      </c>
    </row>
    <row r="53" spans="1:1" ht="21" x14ac:dyDescent="0.35">
      <c r="A53" s="170">
        <v>7.9</v>
      </c>
    </row>
    <row r="54" spans="1:1" ht="21" x14ac:dyDescent="0.35">
      <c r="A54" s="170">
        <v>7.8</v>
      </c>
    </row>
    <row r="55" spans="1:1" ht="21" x14ac:dyDescent="0.35">
      <c r="A55" s="170">
        <v>4.0999999999999996</v>
      </c>
    </row>
    <row r="56" spans="1:1" ht="21" x14ac:dyDescent="0.35">
      <c r="A56" s="170">
        <v>4.2</v>
      </c>
    </row>
    <row r="57" spans="1:1" ht="21" x14ac:dyDescent="0.35">
      <c r="A57" s="170">
        <v>4.5999999999999996</v>
      </c>
    </row>
    <row r="58" spans="1:1" ht="21" x14ac:dyDescent="0.35">
      <c r="A58" s="170">
        <v>4.5</v>
      </c>
    </row>
    <row r="59" spans="1:1" ht="21" x14ac:dyDescent="0.35">
      <c r="A59" s="170">
        <v>4.4000000000000004</v>
      </c>
    </row>
    <row r="60" spans="1:1" ht="21" x14ac:dyDescent="0.35">
      <c r="A60" s="170">
        <v>2</v>
      </c>
    </row>
    <row r="61" spans="1:1" ht="21" x14ac:dyDescent="0.35">
      <c r="A61" s="170">
        <v>3.4</v>
      </c>
    </row>
    <row r="62" spans="1:1" ht="21" x14ac:dyDescent="0.35">
      <c r="A62" s="170">
        <v>3.1</v>
      </c>
    </row>
    <row r="63" spans="1:1" ht="21" x14ac:dyDescent="0.35">
      <c r="A63" s="170">
        <v>5.0999999999999996</v>
      </c>
    </row>
    <row r="64" spans="1:1" ht="21" x14ac:dyDescent="0.35">
      <c r="A64" s="170">
        <v>5</v>
      </c>
    </row>
    <row r="65" spans="1:1" ht="21" x14ac:dyDescent="0.35">
      <c r="A65" s="170">
        <v>5.6</v>
      </c>
    </row>
    <row r="66" spans="1:1" ht="21" x14ac:dyDescent="0.35">
      <c r="A66" s="170">
        <v>2</v>
      </c>
    </row>
    <row r="67" spans="1:1" ht="21" x14ac:dyDescent="0.35">
      <c r="A67" s="170">
        <v>7</v>
      </c>
    </row>
    <row r="68" spans="1:1" ht="21" x14ac:dyDescent="0.35">
      <c r="A68" s="170">
        <v>4.3</v>
      </c>
    </row>
    <row r="69" spans="1:1" ht="21" x14ac:dyDescent="0.35">
      <c r="A69" s="170">
        <v>6.5</v>
      </c>
    </row>
    <row r="70" spans="1:1" ht="21" x14ac:dyDescent="0.35">
      <c r="A70" s="170">
        <v>3.4</v>
      </c>
    </row>
    <row r="71" spans="1:1" ht="21" x14ac:dyDescent="0.35">
      <c r="A71" s="170">
        <v>2.1</v>
      </c>
    </row>
    <row r="72" spans="1:1" ht="21" x14ac:dyDescent="0.35">
      <c r="A72" s="170">
        <v>8.5</v>
      </c>
    </row>
    <row r="73" spans="1:1" ht="21.75" thickBot="1" x14ac:dyDescent="0.4">
      <c r="A73" s="171">
        <v>7.5</v>
      </c>
    </row>
  </sheetData>
  <mergeCells count="1">
    <mergeCell ref="D3:E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  <col min="4" max="4" width="29" bestFit="1" customWidth="1"/>
    <col min="5" max="5" width="18.140625" bestFit="1" customWidth="1"/>
    <col min="6" max="6" width="12.7109375" bestFit="1" customWidth="1"/>
  </cols>
  <sheetData>
    <row r="1" spans="1:5" ht="21.75" thickBot="1" x14ac:dyDescent="0.4">
      <c r="A1" s="130" t="s">
        <v>92</v>
      </c>
    </row>
    <row r="2" spans="1:5" ht="21.75" thickBot="1" x14ac:dyDescent="0.4">
      <c r="A2" s="160">
        <v>1</v>
      </c>
    </row>
    <row r="3" spans="1:5" ht="21" x14ac:dyDescent="0.35">
      <c r="A3" s="161">
        <v>2</v>
      </c>
      <c r="D3" s="305" t="s">
        <v>92</v>
      </c>
      <c r="E3" s="306"/>
    </row>
    <row r="4" spans="1:5" ht="21.75" thickBot="1" x14ac:dyDescent="0.4">
      <c r="A4" s="161">
        <v>3</v>
      </c>
      <c r="D4" s="307"/>
      <c r="E4" s="308"/>
    </row>
    <row r="5" spans="1:5" ht="21" x14ac:dyDescent="0.35">
      <c r="A5" s="161">
        <v>4</v>
      </c>
      <c r="D5" s="165" t="s">
        <v>6</v>
      </c>
      <c r="E5" s="166">
        <v>4.283018867924528</v>
      </c>
    </row>
    <row r="6" spans="1:5" ht="21" x14ac:dyDescent="0.35">
      <c r="A6" s="161">
        <v>5</v>
      </c>
      <c r="D6" s="163" t="s">
        <v>38</v>
      </c>
      <c r="E6" s="164">
        <v>0.2488986403141816</v>
      </c>
    </row>
    <row r="7" spans="1:5" ht="21" x14ac:dyDescent="0.35">
      <c r="A7" s="161">
        <v>6</v>
      </c>
      <c r="D7" s="163" t="s">
        <v>7</v>
      </c>
      <c r="E7" s="164">
        <v>4</v>
      </c>
    </row>
    <row r="8" spans="1:5" ht="21" x14ac:dyDescent="0.35">
      <c r="A8" s="161">
        <v>7</v>
      </c>
      <c r="D8" s="163" t="s">
        <v>8</v>
      </c>
      <c r="E8" s="164">
        <v>1</v>
      </c>
    </row>
    <row r="9" spans="1:5" ht="21" x14ac:dyDescent="0.35">
      <c r="A9" s="161">
        <v>8</v>
      </c>
      <c r="D9" s="163" t="s">
        <v>39</v>
      </c>
      <c r="E9" s="164">
        <v>2.5625683432693704</v>
      </c>
    </row>
    <row r="10" spans="1:5" ht="21" x14ac:dyDescent="0.35">
      <c r="A10" s="161">
        <v>9</v>
      </c>
      <c r="D10" s="163" t="s">
        <v>40</v>
      </c>
      <c r="E10" s="164">
        <v>6.5667565139263262</v>
      </c>
    </row>
    <row r="11" spans="1:5" ht="21" x14ac:dyDescent="0.35">
      <c r="A11" s="161">
        <v>1</v>
      </c>
      <c r="D11" s="163" t="s">
        <v>41</v>
      </c>
      <c r="E11" s="164">
        <v>-1.1710960757934656</v>
      </c>
    </row>
    <row r="12" spans="1:5" ht="21" x14ac:dyDescent="0.35">
      <c r="A12" s="161">
        <v>2</v>
      </c>
      <c r="D12" s="163" t="s">
        <v>42</v>
      </c>
      <c r="E12" s="164">
        <v>0.23544640055173466</v>
      </c>
    </row>
    <row r="13" spans="1:5" ht="21" x14ac:dyDescent="0.35">
      <c r="A13" s="161">
        <v>3</v>
      </c>
      <c r="D13" s="163" t="s">
        <v>29</v>
      </c>
      <c r="E13" s="164">
        <v>8</v>
      </c>
    </row>
    <row r="14" spans="1:5" ht="21" x14ac:dyDescent="0.35">
      <c r="A14" s="161">
        <v>4</v>
      </c>
      <c r="D14" s="163" t="s">
        <v>43</v>
      </c>
      <c r="E14" s="164">
        <v>1</v>
      </c>
    </row>
    <row r="15" spans="1:5" ht="21" x14ac:dyDescent="0.35">
      <c r="A15" s="161">
        <v>5</v>
      </c>
      <c r="D15" s="163" t="s">
        <v>44</v>
      </c>
      <c r="E15" s="164">
        <v>9</v>
      </c>
    </row>
    <row r="16" spans="1:5" ht="21" x14ac:dyDescent="0.35">
      <c r="A16" s="161">
        <v>6</v>
      </c>
      <c r="D16" s="163" t="s">
        <v>45</v>
      </c>
      <c r="E16" s="164">
        <v>454</v>
      </c>
    </row>
    <row r="17" spans="1:5" ht="21" x14ac:dyDescent="0.35">
      <c r="A17" s="161">
        <v>7</v>
      </c>
      <c r="D17" s="163" t="s">
        <v>46</v>
      </c>
      <c r="E17" s="164">
        <v>106</v>
      </c>
    </row>
    <row r="18" spans="1:5" ht="21" x14ac:dyDescent="0.35">
      <c r="A18" s="161">
        <v>8</v>
      </c>
      <c r="D18" s="163" t="s">
        <v>47</v>
      </c>
      <c r="E18" s="164">
        <v>9</v>
      </c>
    </row>
    <row r="19" spans="1:5" ht="21" x14ac:dyDescent="0.35">
      <c r="A19" s="161">
        <v>9</v>
      </c>
      <c r="D19" s="163" t="s">
        <v>48</v>
      </c>
      <c r="E19" s="164">
        <v>1</v>
      </c>
    </row>
    <row r="20" spans="1:5" ht="21.75" thickBot="1" x14ac:dyDescent="0.4">
      <c r="A20" s="161">
        <v>1</v>
      </c>
      <c r="D20" s="167" t="s">
        <v>49</v>
      </c>
      <c r="E20" s="168">
        <v>0.49352002564177877</v>
      </c>
    </row>
    <row r="21" spans="1:5" ht="21" x14ac:dyDescent="0.35">
      <c r="A21" s="161">
        <v>2</v>
      </c>
    </row>
    <row r="22" spans="1:5" ht="21" x14ac:dyDescent="0.35">
      <c r="A22" s="161">
        <v>3</v>
      </c>
    </row>
    <row r="23" spans="1:5" ht="21" x14ac:dyDescent="0.35">
      <c r="A23" s="161">
        <v>4</v>
      </c>
    </row>
    <row r="24" spans="1:5" ht="21" x14ac:dyDescent="0.35">
      <c r="A24" s="161">
        <v>5</v>
      </c>
    </row>
    <row r="25" spans="1:5" ht="21" x14ac:dyDescent="0.35">
      <c r="A25" s="161">
        <v>6</v>
      </c>
    </row>
    <row r="26" spans="1:5" ht="21" x14ac:dyDescent="0.35">
      <c r="A26" s="161">
        <v>7</v>
      </c>
    </row>
    <row r="27" spans="1:5" ht="21" x14ac:dyDescent="0.35">
      <c r="A27" s="161">
        <v>8</v>
      </c>
    </row>
    <row r="28" spans="1:5" ht="21" x14ac:dyDescent="0.35">
      <c r="A28" s="161">
        <v>9</v>
      </c>
    </row>
    <row r="29" spans="1:5" ht="21" x14ac:dyDescent="0.35">
      <c r="A29" s="161">
        <v>1</v>
      </c>
    </row>
    <row r="30" spans="1:5" ht="21" x14ac:dyDescent="0.35">
      <c r="A30" s="161">
        <v>2</v>
      </c>
    </row>
    <row r="31" spans="1:5" ht="21" x14ac:dyDescent="0.35">
      <c r="A31" s="161">
        <v>3</v>
      </c>
    </row>
    <row r="32" spans="1:5" ht="21" x14ac:dyDescent="0.35">
      <c r="A32" s="161">
        <v>4</v>
      </c>
    </row>
    <row r="33" spans="1:1" ht="21" x14ac:dyDescent="0.35">
      <c r="A33" s="161">
        <v>5</v>
      </c>
    </row>
    <row r="34" spans="1:1" ht="21" x14ac:dyDescent="0.35">
      <c r="A34" s="161">
        <v>6</v>
      </c>
    </row>
    <row r="35" spans="1:1" ht="21" x14ac:dyDescent="0.35">
      <c r="A35" s="161">
        <v>7</v>
      </c>
    </row>
    <row r="36" spans="1:1" ht="21" x14ac:dyDescent="0.35">
      <c r="A36" s="161">
        <v>8</v>
      </c>
    </row>
    <row r="37" spans="1:1" ht="21" x14ac:dyDescent="0.35">
      <c r="A37" s="161">
        <v>9</v>
      </c>
    </row>
    <row r="38" spans="1:1" ht="21" x14ac:dyDescent="0.35">
      <c r="A38" s="161">
        <v>4</v>
      </c>
    </row>
    <row r="39" spans="1:1" ht="21" x14ac:dyDescent="0.35">
      <c r="A39" s="161">
        <v>5</v>
      </c>
    </row>
    <row r="40" spans="1:1" ht="21" x14ac:dyDescent="0.35">
      <c r="A40" s="161">
        <v>2</v>
      </c>
    </row>
    <row r="41" spans="1:1" ht="21" x14ac:dyDescent="0.35">
      <c r="A41" s="161">
        <v>8</v>
      </c>
    </row>
    <row r="42" spans="1:1" ht="21" x14ac:dyDescent="0.35">
      <c r="A42" s="161">
        <v>4</v>
      </c>
    </row>
    <row r="43" spans="1:1" ht="21" x14ac:dyDescent="0.35">
      <c r="A43" s="161">
        <v>6</v>
      </c>
    </row>
    <row r="44" spans="1:1" ht="21" x14ac:dyDescent="0.35">
      <c r="A44" s="161">
        <v>9</v>
      </c>
    </row>
    <row r="45" spans="1:1" ht="21" x14ac:dyDescent="0.35">
      <c r="A45" s="161">
        <v>2</v>
      </c>
    </row>
    <row r="46" spans="1:1" ht="21" x14ac:dyDescent="0.35">
      <c r="A46" s="161">
        <v>1</v>
      </c>
    </row>
    <row r="47" spans="1:1" ht="21" x14ac:dyDescent="0.35">
      <c r="A47" s="161">
        <v>1</v>
      </c>
    </row>
    <row r="48" spans="1:1" ht="21" x14ac:dyDescent="0.35">
      <c r="A48" s="161">
        <v>1</v>
      </c>
    </row>
    <row r="49" spans="1:1" ht="21" x14ac:dyDescent="0.35">
      <c r="A49" s="161">
        <v>5</v>
      </c>
    </row>
    <row r="50" spans="1:1" ht="21" x14ac:dyDescent="0.35">
      <c r="A50" s="161">
        <v>5</v>
      </c>
    </row>
    <row r="51" spans="1:1" ht="21" x14ac:dyDescent="0.35">
      <c r="A51" s="161">
        <v>3</v>
      </c>
    </row>
    <row r="52" spans="1:1" ht="21" x14ac:dyDescent="0.35">
      <c r="A52" s="161">
        <v>3</v>
      </c>
    </row>
    <row r="53" spans="1:1" ht="21" x14ac:dyDescent="0.35">
      <c r="A53" s="161">
        <v>4</v>
      </c>
    </row>
    <row r="54" spans="1:1" ht="21" x14ac:dyDescent="0.35">
      <c r="A54" s="161">
        <v>4</v>
      </c>
    </row>
    <row r="55" spans="1:1" ht="21" x14ac:dyDescent="0.35">
      <c r="A55" s="161">
        <v>4</v>
      </c>
    </row>
    <row r="56" spans="1:1" ht="21" x14ac:dyDescent="0.35">
      <c r="A56" s="161">
        <v>8</v>
      </c>
    </row>
    <row r="57" spans="1:1" ht="21" x14ac:dyDescent="0.35">
      <c r="A57" s="161">
        <v>8</v>
      </c>
    </row>
    <row r="58" spans="1:1" ht="21" x14ac:dyDescent="0.35">
      <c r="A58" s="161">
        <v>8</v>
      </c>
    </row>
    <row r="59" spans="1:1" ht="21" x14ac:dyDescent="0.35">
      <c r="A59" s="161">
        <v>7</v>
      </c>
    </row>
    <row r="60" spans="1:1" ht="21" x14ac:dyDescent="0.35">
      <c r="A60" s="161">
        <v>7</v>
      </c>
    </row>
    <row r="61" spans="1:1" ht="21" x14ac:dyDescent="0.35">
      <c r="A61" s="161">
        <v>7</v>
      </c>
    </row>
    <row r="62" spans="1:1" ht="21" x14ac:dyDescent="0.35">
      <c r="A62" s="161">
        <v>7</v>
      </c>
    </row>
    <row r="63" spans="1:1" ht="21" x14ac:dyDescent="0.35">
      <c r="A63" s="161">
        <v>4</v>
      </c>
    </row>
    <row r="64" spans="1:1" ht="21" x14ac:dyDescent="0.35">
      <c r="A64" s="161">
        <v>5</v>
      </c>
    </row>
    <row r="65" spans="1:1" ht="21" x14ac:dyDescent="0.35">
      <c r="A65" s="161">
        <v>5</v>
      </c>
    </row>
    <row r="66" spans="1:1" ht="21" x14ac:dyDescent="0.35">
      <c r="A66" s="161">
        <v>5</v>
      </c>
    </row>
    <row r="67" spans="1:1" ht="21" x14ac:dyDescent="0.35">
      <c r="A67" s="161">
        <v>5</v>
      </c>
    </row>
    <row r="68" spans="1:1" ht="21" x14ac:dyDescent="0.35">
      <c r="A68" s="161">
        <v>5</v>
      </c>
    </row>
    <row r="69" spans="1:1" ht="21" x14ac:dyDescent="0.35">
      <c r="A69" s="161">
        <v>5</v>
      </c>
    </row>
    <row r="70" spans="1:1" ht="21" x14ac:dyDescent="0.35">
      <c r="A70" s="161">
        <v>2</v>
      </c>
    </row>
    <row r="71" spans="1:1" ht="21" x14ac:dyDescent="0.35">
      <c r="A71" s="161">
        <v>2</v>
      </c>
    </row>
    <row r="72" spans="1:1" ht="21" x14ac:dyDescent="0.35">
      <c r="A72" s="161">
        <v>2</v>
      </c>
    </row>
    <row r="73" spans="1:1" ht="21" x14ac:dyDescent="0.35">
      <c r="A73" s="161">
        <v>8</v>
      </c>
    </row>
    <row r="74" spans="1:1" ht="21" x14ac:dyDescent="0.35">
      <c r="A74" s="161">
        <v>2</v>
      </c>
    </row>
    <row r="75" spans="1:1" ht="21" x14ac:dyDescent="0.35">
      <c r="A75" s="161">
        <v>5</v>
      </c>
    </row>
    <row r="76" spans="1:1" ht="21" x14ac:dyDescent="0.35">
      <c r="A76" s="161">
        <v>8</v>
      </c>
    </row>
    <row r="77" spans="1:1" ht="21" x14ac:dyDescent="0.35">
      <c r="A77" s="161">
        <v>5</v>
      </c>
    </row>
    <row r="78" spans="1:1" ht="21" x14ac:dyDescent="0.35">
      <c r="A78" s="161">
        <v>8</v>
      </c>
    </row>
    <row r="79" spans="1:1" ht="21" x14ac:dyDescent="0.35">
      <c r="A79" s="161">
        <v>5</v>
      </c>
    </row>
    <row r="80" spans="1:1" ht="21" x14ac:dyDescent="0.35">
      <c r="A80" s="161">
        <v>7</v>
      </c>
    </row>
    <row r="81" spans="1:1" ht="21" x14ac:dyDescent="0.35">
      <c r="A81" s="161">
        <v>4</v>
      </c>
    </row>
    <row r="82" spans="1:1" ht="21" x14ac:dyDescent="0.35">
      <c r="A82" s="161">
        <v>8</v>
      </c>
    </row>
    <row r="83" spans="1:1" ht="21" x14ac:dyDescent="0.35">
      <c r="A83" s="161">
        <v>1</v>
      </c>
    </row>
    <row r="84" spans="1:1" ht="21" x14ac:dyDescent="0.35">
      <c r="A84" s="161">
        <v>1</v>
      </c>
    </row>
    <row r="85" spans="1:1" ht="21" x14ac:dyDescent="0.35">
      <c r="A85" s="161">
        <v>1</v>
      </c>
    </row>
    <row r="86" spans="1:1" ht="21" x14ac:dyDescent="0.35">
      <c r="A86" s="161">
        <v>1</v>
      </c>
    </row>
    <row r="87" spans="1:1" ht="21" x14ac:dyDescent="0.35">
      <c r="A87" s="161">
        <v>1</v>
      </c>
    </row>
    <row r="88" spans="1:1" ht="21" x14ac:dyDescent="0.35">
      <c r="A88" s="161">
        <v>1</v>
      </c>
    </row>
    <row r="89" spans="1:1" ht="21" x14ac:dyDescent="0.35">
      <c r="A89" s="161">
        <v>1</v>
      </c>
    </row>
    <row r="90" spans="1:1" ht="21" x14ac:dyDescent="0.35">
      <c r="A90" s="161">
        <v>1</v>
      </c>
    </row>
    <row r="91" spans="1:1" ht="21" x14ac:dyDescent="0.35">
      <c r="A91" s="161">
        <v>5</v>
      </c>
    </row>
    <row r="92" spans="1:1" ht="21" x14ac:dyDescent="0.35">
      <c r="A92" s="161">
        <v>5</v>
      </c>
    </row>
    <row r="93" spans="1:1" ht="21" x14ac:dyDescent="0.35">
      <c r="A93" s="161">
        <v>5</v>
      </c>
    </row>
    <row r="94" spans="1:1" ht="21" x14ac:dyDescent="0.35">
      <c r="A94" s="161">
        <v>2</v>
      </c>
    </row>
    <row r="95" spans="1:1" ht="21" x14ac:dyDescent="0.35">
      <c r="A95" s="161">
        <v>2</v>
      </c>
    </row>
    <row r="96" spans="1:1" ht="21" x14ac:dyDescent="0.35">
      <c r="A96" s="161">
        <v>2</v>
      </c>
    </row>
    <row r="97" spans="1:1" ht="21" x14ac:dyDescent="0.35">
      <c r="A97" s="161">
        <v>2</v>
      </c>
    </row>
    <row r="98" spans="1:1" ht="21" x14ac:dyDescent="0.35">
      <c r="A98" s="161">
        <v>2</v>
      </c>
    </row>
    <row r="99" spans="1:1" ht="21" x14ac:dyDescent="0.35">
      <c r="A99" s="161">
        <v>1</v>
      </c>
    </row>
    <row r="100" spans="1:1" ht="21" x14ac:dyDescent="0.35">
      <c r="A100" s="161">
        <v>1</v>
      </c>
    </row>
    <row r="101" spans="1:1" ht="21" x14ac:dyDescent="0.35">
      <c r="A101" s="161">
        <v>1</v>
      </c>
    </row>
    <row r="102" spans="1:1" ht="21" x14ac:dyDescent="0.35">
      <c r="A102" s="161">
        <v>1</v>
      </c>
    </row>
    <row r="103" spans="1:1" ht="21" x14ac:dyDescent="0.35">
      <c r="A103" s="161">
        <v>1</v>
      </c>
    </row>
    <row r="104" spans="1:1" ht="21" x14ac:dyDescent="0.35">
      <c r="A104" s="161">
        <v>1</v>
      </c>
    </row>
    <row r="105" spans="1:1" ht="21" x14ac:dyDescent="0.35">
      <c r="A105" s="161">
        <v>5</v>
      </c>
    </row>
    <row r="106" spans="1:1" ht="21" x14ac:dyDescent="0.35">
      <c r="A106" s="161">
        <v>2</v>
      </c>
    </row>
    <row r="107" spans="1:1" ht="21.75" thickBot="1" x14ac:dyDescent="0.4">
      <c r="A107" s="162">
        <v>5</v>
      </c>
    </row>
  </sheetData>
  <mergeCells count="1">
    <mergeCell ref="D3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1" sqref="B1"/>
    </sheetView>
  </sheetViews>
  <sheetFormatPr defaultRowHeight="15" x14ac:dyDescent="0.25"/>
  <cols>
    <col min="1" max="1" width="17.140625" bestFit="1" customWidth="1"/>
    <col min="4" max="4" width="29" bestFit="1" customWidth="1"/>
    <col min="5" max="5" width="18.140625" bestFit="1" customWidth="1"/>
  </cols>
  <sheetData>
    <row r="1" spans="1:5" ht="21" x14ac:dyDescent="0.35">
      <c r="A1" s="151" t="s">
        <v>91</v>
      </c>
      <c r="B1" s="32"/>
    </row>
    <row r="2" spans="1:5" ht="21.75" thickBot="1" x14ac:dyDescent="0.4">
      <c r="A2" s="152">
        <v>500</v>
      </c>
      <c r="B2" s="32"/>
    </row>
    <row r="3" spans="1:5" ht="21" x14ac:dyDescent="0.35">
      <c r="A3" s="152">
        <v>321</v>
      </c>
      <c r="B3" s="32"/>
      <c r="D3" s="309" t="s">
        <v>91</v>
      </c>
      <c r="E3" s="310"/>
    </row>
    <row r="4" spans="1:5" ht="21" x14ac:dyDescent="0.35">
      <c r="A4" s="152">
        <v>325</v>
      </c>
      <c r="B4" s="32"/>
      <c r="D4" s="311"/>
      <c r="E4" s="312"/>
    </row>
    <row r="5" spans="1:5" ht="21" x14ac:dyDescent="0.35">
      <c r="A5" s="152">
        <v>650</v>
      </c>
      <c r="B5" s="32"/>
      <c r="D5" s="154" t="s">
        <v>6</v>
      </c>
      <c r="E5" s="155">
        <v>469.40845070422534</v>
      </c>
    </row>
    <row r="6" spans="1:5" ht="21" x14ac:dyDescent="0.35">
      <c r="A6" s="152">
        <v>400</v>
      </c>
      <c r="B6" s="32"/>
      <c r="D6" s="154" t="s">
        <v>38</v>
      </c>
      <c r="E6" s="155">
        <v>26.265197401756474</v>
      </c>
    </row>
    <row r="7" spans="1:5" ht="21" x14ac:dyDescent="0.35">
      <c r="A7" s="152">
        <v>450</v>
      </c>
      <c r="B7" s="32"/>
      <c r="D7" s="154" t="s">
        <v>7</v>
      </c>
      <c r="E7" s="155">
        <v>382</v>
      </c>
    </row>
    <row r="8" spans="1:5" ht="21" x14ac:dyDescent="0.35">
      <c r="A8" s="152">
        <v>500</v>
      </c>
      <c r="B8" s="32"/>
      <c r="D8" s="154" t="s">
        <v>8</v>
      </c>
      <c r="E8" s="155">
        <v>650</v>
      </c>
    </row>
    <row r="9" spans="1:5" ht="21" x14ac:dyDescent="0.35">
      <c r="A9" s="152">
        <v>550</v>
      </c>
      <c r="B9" s="32"/>
      <c r="D9" s="154" t="s">
        <v>39</v>
      </c>
      <c r="E9" s="155">
        <v>221.31448712924262</v>
      </c>
    </row>
    <row r="10" spans="1:5" ht="21" x14ac:dyDescent="0.35">
      <c r="A10" s="152">
        <v>700</v>
      </c>
      <c r="B10" s="32"/>
      <c r="D10" s="154" t="s">
        <v>40</v>
      </c>
      <c r="E10" s="155">
        <v>48980.102213279693</v>
      </c>
    </row>
    <row r="11" spans="1:5" ht="21" x14ac:dyDescent="0.35">
      <c r="A11" s="152">
        <v>750</v>
      </c>
      <c r="B11" s="32"/>
      <c r="D11" s="154" t="s">
        <v>41</v>
      </c>
      <c r="E11" s="155">
        <v>-0.78038360089772452</v>
      </c>
    </row>
    <row r="12" spans="1:5" ht="21" x14ac:dyDescent="0.35">
      <c r="A12" s="152">
        <v>650</v>
      </c>
      <c r="B12" s="32"/>
      <c r="D12" s="154" t="s">
        <v>42</v>
      </c>
      <c r="E12" s="155">
        <v>0.39121885257291528</v>
      </c>
    </row>
    <row r="13" spans="1:5" ht="21" x14ac:dyDescent="0.35">
      <c r="A13" s="152">
        <v>125</v>
      </c>
      <c r="B13" s="32"/>
      <c r="D13" s="154" t="s">
        <v>29</v>
      </c>
      <c r="E13" s="155">
        <v>825</v>
      </c>
    </row>
    <row r="14" spans="1:5" ht="21" x14ac:dyDescent="0.35">
      <c r="A14" s="152">
        <v>350</v>
      </c>
      <c r="B14" s="32"/>
      <c r="D14" s="154" t="s">
        <v>43</v>
      </c>
      <c r="E14" s="155">
        <v>125</v>
      </c>
    </row>
    <row r="15" spans="1:5" ht="21" x14ac:dyDescent="0.35">
      <c r="A15" s="152">
        <v>368</v>
      </c>
      <c r="B15" s="32"/>
      <c r="D15" s="154" t="s">
        <v>44</v>
      </c>
      <c r="E15" s="155">
        <v>950</v>
      </c>
    </row>
    <row r="16" spans="1:5" ht="21" x14ac:dyDescent="0.35">
      <c r="A16" s="152">
        <v>390</v>
      </c>
      <c r="B16" s="32"/>
      <c r="D16" s="154" t="s">
        <v>45</v>
      </c>
      <c r="E16" s="155">
        <v>33328</v>
      </c>
    </row>
    <row r="17" spans="1:5" ht="21" x14ac:dyDescent="0.35">
      <c r="A17" s="152">
        <v>314</v>
      </c>
      <c r="B17" s="32"/>
      <c r="D17" s="154" t="s">
        <v>46</v>
      </c>
      <c r="E17" s="155">
        <v>71</v>
      </c>
    </row>
    <row r="18" spans="1:5" ht="21" x14ac:dyDescent="0.35">
      <c r="A18" s="152">
        <v>382</v>
      </c>
      <c r="B18" s="32"/>
      <c r="D18" s="154" t="s">
        <v>47</v>
      </c>
      <c r="E18" s="155">
        <v>950</v>
      </c>
    </row>
    <row r="19" spans="1:5" ht="21" x14ac:dyDescent="0.35">
      <c r="A19" s="152">
        <v>369</v>
      </c>
      <c r="B19" s="32"/>
      <c r="D19" s="154" t="s">
        <v>48</v>
      </c>
      <c r="E19" s="155">
        <v>125</v>
      </c>
    </row>
    <row r="20" spans="1:5" ht="21.75" thickBot="1" x14ac:dyDescent="0.4">
      <c r="A20" s="152">
        <v>358</v>
      </c>
      <c r="B20" s="32"/>
      <c r="D20" s="156" t="s">
        <v>49</v>
      </c>
      <c r="E20" s="157">
        <v>52.384284446059226</v>
      </c>
    </row>
    <row r="21" spans="1:5" ht="21" x14ac:dyDescent="0.35">
      <c r="A21" s="152">
        <v>159</v>
      </c>
      <c r="B21" s="32"/>
    </row>
    <row r="22" spans="1:5" ht="21" x14ac:dyDescent="0.35">
      <c r="A22" s="152">
        <v>450</v>
      </c>
      <c r="B22" s="32" t="s">
        <v>50</v>
      </c>
    </row>
    <row r="23" spans="1:5" ht="21" x14ac:dyDescent="0.35">
      <c r="A23" s="152">
        <v>125</v>
      </c>
      <c r="B23" s="32"/>
    </row>
    <row r="24" spans="1:5" ht="21" x14ac:dyDescent="0.35">
      <c r="A24" s="152">
        <v>250</v>
      </c>
      <c r="B24" s="32"/>
    </row>
    <row r="25" spans="1:5" ht="21" x14ac:dyDescent="0.35">
      <c r="A25" s="152">
        <v>150</v>
      </c>
      <c r="B25" s="32"/>
    </row>
    <row r="26" spans="1:5" ht="21" x14ac:dyDescent="0.35">
      <c r="A26" s="152">
        <v>350</v>
      </c>
      <c r="B26" s="32"/>
    </row>
    <row r="27" spans="1:5" ht="21" x14ac:dyDescent="0.35">
      <c r="A27" s="152">
        <v>450</v>
      </c>
      <c r="B27" s="32"/>
    </row>
    <row r="28" spans="1:5" ht="21" x14ac:dyDescent="0.35">
      <c r="A28" s="152">
        <v>550</v>
      </c>
      <c r="B28" s="32"/>
    </row>
    <row r="29" spans="1:5" ht="21" x14ac:dyDescent="0.35">
      <c r="A29" s="152">
        <v>650</v>
      </c>
      <c r="B29" s="32"/>
    </row>
    <row r="30" spans="1:5" ht="21" x14ac:dyDescent="0.35">
      <c r="A30" s="152">
        <v>750</v>
      </c>
      <c r="B30" s="32"/>
    </row>
    <row r="31" spans="1:5" ht="21" x14ac:dyDescent="0.35">
      <c r="A31" s="152">
        <v>850</v>
      </c>
      <c r="B31" s="32"/>
    </row>
    <row r="32" spans="1:5" ht="21" x14ac:dyDescent="0.35">
      <c r="A32" s="152">
        <v>950</v>
      </c>
      <c r="B32" s="32"/>
    </row>
    <row r="33" spans="1:2" ht="21" x14ac:dyDescent="0.35">
      <c r="A33" s="152">
        <v>314</v>
      </c>
      <c r="B33" s="32"/>
    </row>
    <row r="34" spans="1:2" ht="21" x14ac:dyDescent="0.35">
      <c r="A34" s="152">
        <v>369</v>
      </c>
      <c r="B34" s="32"/>
    </row>
    <row r="35" spans="1:2" ht="21" x14ac:dyDescent="0.35">
      <c r="A35" s="152">
        <v>354</v>
      </c>
      <c r="B35" s="32"/>
    </row>
    <row r="36" spans="1:2" ht="21" x14ac:dyDescent="0.35">
      <c r="A36" s="152">
        <v>358</v>
      </c>
      <c r="B36" s="32"/>
    </row>
    <row r="37" spans="1:2" ht="21" x14ac:dyDescent="0.35">
      <c r="A37" s="152">
        <v>258</v>
      </c>
      <c r="B37" s="32"/>
    </row>
    <row r="38" spans="1:2" ht="21" x14ac:dyDescent="0.35">
      <c r="A38" s="152">
        <v>159</v>
      </c>
      <c r="B38" s="32"/>
    </row>
    <row r="39" spans="1:2" ht="21" x14ac:dyDescent="0.35">
      <c r="A39" s="152">
        <v>357</v>
      </c>
      <c r="B39" s="32"/>
    </row>
    <row r="40" spans="1:2" ht="21" x14ac:dyDescent="0.35">
      <c r="A40" s="152">
        <v>158</v>
      </c>
      <c r="B40" s="32"/>
    </row>
    <row r="41" spans="1:2" ht="21" x14ac:dyDescent="0.35">
      <c r="A41" s="152">
        <v>259</v>
      </c>
      <c r="B41" s="32"/>
    </row>
    <row r="42" spans="1:2" ht="21" x14ac:dyDescent="0.35">
      <c r="A42" s="152">
        <v>317</v>
      </c>
      <c r="B42" s="32"/>
    </row>
    <row r="43" spans="1:2" ht="21" x14ac:dyDescent="0.35">
      <c r="A43" s="152">
        <v>349</v>
      </c>
      <c r="B43" s="32"/>
    </row>
    <row r="44" spans="1:2" ht="21" x14ac:dyDescent="0.35">
      <c r="A44" s="152">
        <v>382</v>
      </c>
      <c r="B44" s="32"/>
    </row>
    <row r="45" spans="1:2" ht="21" x14ac:dyDescent="0.35">
      <c r="A45" s="152">
        <v>312</v>
      </c>
      <c r="B45" s="32"/>
    </row>
    <row r="46" spans="1:2" ht="21" x14ac:dyDescent="0.35">
      <c r="A46" s="152">
        <v>357</v>
      </c>
      <c r="B46" s="32"/>
    </row>
    <row r="47" spans="1:2" ht="21" x14ac:dyDescent="0.35">
      <c r="A47" s="152">
        <v>250</v>
      </c>
      <c r="B47" s="32"/>
    </row>
    <row r="48" spans="1:2" ht="21" x14ac:dyDescent="0.35">
      <c r="A48" s="152">
        <v>520</v>
      </c>
      <c r="B48" s="32"/>
    </row>
    <row r="49" spans="1:2" ht="21" x14ac:dyDescent="0.35">
      <c r="A49" s="152">
        <v>320</v>
      </c>
      <c r="B49" s="32"/>
    </row>
    <row r="50" spans="1:2" ht="21" x14ac:dyDescent="0.35">
      <c r="A50" s="152">
        <v>650</v>
      </c>
      <c r="B50" s="32"/>
    </row>
    <row r="51" spans="1:2" ht="21" x14ac:dyDescent="0.35">
      <c r="A51" s="152">
        <v>128</v>
      </c>
      <c r="B51" s="32"/>
    </row>
    <row r="52" spans="1:2" ht="21" x14ac:dyDescent="0.35">
      <c r="A52" s="152">
        <v>650</v>
      </c>
      <c r="B52" s="32"/>
    </row>
    <row r="53" spans="1:2" ht="21" x14ac:dyDescent="0.35">
      <c r="A53" s="152">
        <v>852</v>
      </c>
      <c r="B53" s="32"/>
    </row>
    <row r="54" spans="1:2" ht="21" x14ac:dyDescent="0.35">
      <c r="A54" s="152">
        <v>571</v>
      </c>
      <c r="B54" s="32"/>
    </row>
    <row r="55" spans="1:2" ht="21" x14ac:dyDescent="0.35">
      <c r="A55" s="152">
        <v>652</v>
      </c>
      <c r="B55" s="32"/>
    </row>
    <row r="56" spans="1:2" ht="21" x14ac:dyDescent="0.35">
      <c r="A56" s="152">
        <v>752</v>
      </c>
      <c r="B56" s="32"/>
    </row>
    <row r="57" spans="1:2" ht="21" x14ac:dyDescent="0.35">
      <c r="A57" s="152">
        <v>241</v>
      </c>
      <c r="B57" s="32"/>
    </row>
    <row r="58" spans="1:2" ht="21" x14ac:dyDescent="0.35">
      <c r="A58" s="152">
        <v>652</v>
      </c>
      <c r="B58" s="32"/>
    </row>
    <row r="59" spans="1:2" ht="21" x14ac:dyDescent="0.35">
      <c r="A59" s="152">
        <v>852</v>
      </c>
      <c r="B59" s="32"/>
    </row>
    <row r="60" spans="1:2" ht="21" x14ac:dyDescent="0.35">
      <c r="A60" s="152">
        <v>369</v>
      </c>
      <c r="B60" s="32"/>
    </row>
    <row r="61" spans="1:2" ht="21" x14ac:dyDescent="0.35">
      <c r="A61" s="152">
        <v>682</v>
      </c>
      <c r="B61" s="32"/>
    </row>
    <row r="62" spans="1:2" ht="21" x14ac:dyDescent="0.35">
      <c r="A62" s="152">
        <v>692</v>
      </c>
      <c r="B62" s="32"/>
    </row>
    <row r="63" spans="1:2" ht="21" x14ac:dyDescent="0.35">
      <c r="A63" s="152">
        <v>852</v>
      </c>
      <c r="B63" s="32"/>
    </row>
    <row r="64" spans="1:2" ht="21" x14ac:dyDescent="0.35">
      <c r="A64" s="152">
        <v>642</v>
      </c>
      <c r="B64" s="32"/>
    </row>
    <row r="65" spans="1:2" ht="21" x14ac:dyDescent="0.35">
      <c r="A65" s="152">
        <v>374</v>
      </c>
      <c r="B65" s="32"/>
    </row>
    <row r="66" spans="1:2" ht="21" x14ac:dyDescent="0.35">
      <c r="A66" s="152">
        <v>852</v>
      </c>
      <c r="B66" s="32"/>
    </row>
    <row r="67" spans="1:2" ht="21" x14ac:dyDescent="0.35">
      <c r="A67" s="152">
        <v>941</v>
      </c>
      <c r="B67" s="32"/>
    </row>
    <row r="68" spans="1:2" ht="21" x14ac:dyDescent="0.35">
      <c r="A68" s="152">
        <v>745</v>
      </c>
      <c r="B68" s="32"/>
    </row>
    <row r="69" spans="1:2" ht="21" x14ac:dyDescent="0.35">
      <c r="A69" s="152">
        <v>352</v>
      </c>
      <c r="B69" s="32"/>
    </row>
    <row r="70" spans="1:2" ht="21" x14ac:dyDescent="0.35">
      <c r="A70" s="152">
        <v>125</v>
      </c>
      <c r="B70" s="32"/>
    </row>
    <row r="71" spans="1:2" ht="21" x14ac:dyDescent="0.35">
      <c r="A71" s="152">
        <v>521</v>
      </c>
      <c r="B71" s="32"/>
    </row>
    <row r="72" spans="1:2" ht="21.75" thickBot="1" x14ac:dyDescent="0.4">
      <c r="A72" s="153">
        <v>652</v>
      </c>
      <c r="B72" s="32"/>
    </row>
    <row r="73" spans="1:2" ht="15.75" x14ac:dyDescent="0.25">
      <c r="A73" s="32"/>
    </row>
    <row r="74" spans="1:2" ht="15.75" x14ac:dyDescent="0.25">
      <c r="A74" s="32"/>
    </row>
    <row r="75" spans="1:2" ht="15.75" x14ac:dyDescent="0.25">
      <c r="A75" s="32"/>
    </row>
    <row r="76" spans="1:2" ht="15.75" x14ac:dyDescent="0.25">
      <c r="A76" s="32"/>
    </row>
    <row r="77" spans="1:2" ht="15.75" x14ac:dyDescent="0.25">
      <c r="A77" s="32"/>
    </row>
    <row r="78" spans="1:2" ht="15.75" x14ac:dyDescent="0.25">
      <c r="A78" s="32"/>
    </row>
    <row r="79" spans="1:2" ht="15.75" x14ac:dyDescent="0.25">
      <c r="A79" s="32"/>
    </row>
    <row r="80" spans="1:2" ht="15.75" x14ac:dyDescent="0.25">
      <c r="A80" s="32"/>
    </row>
    <row r="81" spans="1:1" ht="15.75" x14ac:dyDescent="0.25">
      <c r="A81" s="32"/>
    </row>
    <row r="82" spans="1:1" ht="15.75" x14ac:dyDescent="0.25">
      <c r="A82" s="32"/>
    </row>
    <row r="83" spans="1:1" ht="15.75" x14ac:dyDescent="0.25">
      <c r="A83" s="32"/>
    </row>
    <row r="84" spans="1:1" ht="15.75" x14ac:dyDescent="0.25">
      <c r="A84" s="32"/>
    </row>
    <row r="85" spans="1:1" ht="15.75" x14ac:dyDescent="0.25">
      <c r="A85" s="32"/>
    </row>
    <row r="86" spans="1:1" ht="15.75" x14ac:dyDescent="0.25">
      <c r="A86" s="32"/>
    </row>
    <row r="87" spans="1:1" ht="15.75" x14ac:dyDescent="0.25">
      <c r="A87" s="32"/>
    </row>
    <row r="88" spans="1:1" ht="15.75" x14ac:dyDescent="0.25">
      <c r="A88" s="32"/>
    </row>
    <row r="89" spans="1:1" ht="15.75" x14ac:dyDescent="0.25">
      <c r="A89" s="32"/>
    </row>
    <row r="90" spans="1:1" ht="15.75" x14ac:dyDescent="0.25">
      <c r="A90" s="32"/>
    </row>
    <row r="91" spans="1:1" ht="15.75" x14ac:dyDescent="0.25">
      <c r="A91" s="32"/>
    </row>
    <row r="92" spans="1:1" ht="15.75" x14ac:dyDescent="0.25">
      <c r="A92" s="32"/>
    </row>
    <row r="93" spans="1:1" ht="15.75" x14ac:dyDescent="0.25">
      <c r="A93" s="32"/>
    </row>
    <row r="94" spans="1:1" ht="15.75" x14ac:dyDescent="0.25">
      <c r="A94" s="32"/>
    </row>
    <row r="95" spans="1:1" ht="15.75" x14ac:dyDescent="0.25">
      <c r="A95" s="32"/>
    </row>
    <row r="96" spans="1:1" ht="15.75" x14ac:dyDescent="0.25">
      <c r="A96" s="32"/>
    </row>
    <row r="97" spans="1:1" ht="15.75" x14ac:dyDescent="0.25">
      <c r="A97" s="32"/>
    </row>
    <row r="98" spans="1:1" ht="15.75" x14ac:dyDescent="0.25">
      <c r="A98" s="32"/>
    </row>
    <row r="99" spans="1:1" ht="15.75" x14ac:dyDescent="0.25">
      <c r="A99" s="32"/>
    </row>
    <row r="100" spans="1:1" ht="15.75" x14ac:dyDescent="0.25">
      <c r="A100" s="32"/>
    </row>
    <row r="101" spans="1:1" ht="15.75" x14ac:dyDescent="0.25">
      <c r="A101" s="32"/>
    </row>
  </sheetData>
  <mergeCells count="1">
    <mergeCell ref="D3:E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C1" sqref="C1"/>
    </sheetView>
  </sheetViews>
  <sheetFormatPr defaultRowHeight="15" x14ac:dyDescent="0.25"/>
  <cols>
    <col min="1" max="1" width="17.7109375" bestFit="1" customWidth="1"/>
    <col min="4" max="4" width="30" bestFit="1" customWidth="1"/>
    <col min="5" max="5" width="17.140625" bestFit="1" customWidth="1"/>
  </cols>
  <sheetData>
    <row r="1" spans="1:5" ht="19.5" thickBot="1" x14ac:dyDescent="0.35">
      <c r="A1" s="148" t="s">
        <v>90</v>
      </c>
    </row>
    <row r="2" spans="1:5" ht="19.5" thickBot="1" x14ac:dyDescent="0.35">
      <c r="A2" s="149">
        <v>10</v>
      </c>
    </row>
    <row r="3" spans="1:5" ht="21" customHeight="1" x14ac:dyDescent="0.3">
      <c r="A3" s="150">
        <v>12</v>
      </c>
      <c r="D3" s="313" t="s">
        <v>90</v>
      </c>
      <c r="E3" s="314"/>
    </row>
    <row r="4" spans="1:5" ht="18.75" x14ac:dyDescent="0.3">
      <c r="A4" s="150">
        <v>15</v>
      </c>
      <c r="D4" s="315"/>
      <c r="E4" s="316"/>
    </row>
    <row r="5" spans="1:5" ht="18.75" x14ac:dyDescent="0.3">
      <c r="A5" s="150">
        <v>20</v>
      </c>
      <c r="D5" s="138" t="s">
        <v>6</v>
      </c>
      <c r="E5" s="139">
        <v>26.779816513761467</v>
      </c>
    </row>
    <row r="6" spans="1:5" ht="18.75" x14ac:dyDescent="0.3">
      <c r="A6" s="150">
        <v>25</v>
      </c>
      <c r="D6" s="138" t="s">
        <v>38</v>
      </c>
      <c r="E6" s="139">
        <v>1.8478186806839381</v>
      </c>
    </row>
    <row r="7" spans="1:5" ht="18.75" x14ac:dyDescent="0.3">
      <c r="A7" s="150">
        <v>22</v>
      </c>
      <c r="D7" s="138" t="s">
        <v>7</v>
      </c>
      <c r="E7" s="139">
        <v>19</v>
      </c>
    </row>
    <row r="8" spans="1:5" ht="18.75" x14ac:dyDescent="0.3">
      <c r="A8" s="150">
        <v>21</v>
      </c>
      <c r="D8" s="138" t="s">
        <v>8</v>
      </c>
      <c r="E8" s="139">
        <v>15</v>
      </c>
    </row>
    <row r="9" spans="1:5" ht="18.75" x14ac:dyDescent="0.3">
      <c r="A9" s="150">
        <v>45</v>
      </c>
      <c r="D9" s="138" t="s">
        <v>39</v>
      </c>
      <c r="E9" s="139">
        <v>19.291793399231025</v>
      </c>
    </row>
    <row r="10" spans="1:5" ht="18.75" x14ac:dyDescent="0.3">
      <c r="A10" s="150">
        <v>25</v>
      </c>
      <c r="D10" s="138" t="s">
        <v>40</v>
      </c>
      <c r="E10" s="139">
        <v>372.1732925586137</v>
      </c>
    </row>
    <row r="11" spans="1:5" ht="18.75" x14ac:dyDescent="0.3">
      <c r="A11" s="150">
        <v>14</v>
      </c>
      <c r="D11" s="138" t="s">
        <v>41</v>
      </c>
      <c r="E11" s="139">
        <v>3.1572468153240867</v>
      </c>
    </row>
    <row r="12" spans="1:5" ht="18.75" x14ac:dyDescent="0.3">
      <c r="A12" s="150">
        <v>15</v>
      </c>
      <c r="D12" s="138" t="s">
        <v>42</v>
      </c>
      <c r="E12" s="139">
        <v>1.9314865865540731</v>
      </c>
    </row>
    <row r="13" spans="1:5" ht="18.75" x14ac:dyDescent="0.3">
      <c r="A13" s="150">
        <v>16</v>
      </c>
      <c r="D13" s="138" t="s">
        <v>29</v>
      </c>
      <c r="E13" s="139">
        <v>85</v>
      </c>
    </row>
    <row r="14" spans="1:5" ht="18.75" x14ac:dyDescent="0.3">
      <c r="A14" s="150">
        <v>17</v>
      </c>
      <c r="D14" s="138" t="s">
        <v>43</v>
      </c>
      <c r="E14" s="139">
        <v>10</v>
      </c>
    </row>
    <row r="15" spans="1:5" ht="18.75" x14ac:dyDescent="0.3">
      <c r="A15" s="150">
        <v>18</v>
      </c>
      <c r="D15" s="138" t="s">
        <v>44</v>
      </c>
      <c r="E15" s="139">
        <v>95</v>
      </c>
    </row>
    <row r="16" spans="1:5" ht="18.75" x14ac:dyDescent="0.3">
      <c r="A16" s="150">
        <v>16</v>
      </c>
      <c r="D16" s="138" t="s">
        <v>45</v>
      </c>
      <c r="E16" s="139">
        <v>2919</v>
      </c>
    </row>
    <row r="17" spans="1:5" ht="18.75" x14ac:dyDescent="0.3">
      <c r="A17" s="150">
        <v>20</v>
      </c>
      <c r="D17" s="138" t="s">
        <v>46</v>
      </c>
      <c r="E17" s="139">
        <v>109</v>
      </c>
    </row>
    <row r="18" spans="1:5" ht="18.75" x14ac:dyDescent="0.3">
      <c r="A18" s="150">
        <v>25</v>
      </c>
      <c r="D18" s="138" t="s">
        <v>47</v>
      </c>
      <c r="E18" s="139">
        <v>95</v>
      </c>
    </row>
    <row r="19" spans="1:5" ht="18.75" x14ac:dyDescent="0.3">
      <c r="A19" s="150">
        <v>28</v>
      </c>
      <c r="D19" s="138" t="s">
        <v>48</v>
      </c>
      <c r="E19" s="139">
        <v>10</v>
      </c>
    </row>
    <row r="20" spans="1:5" ht="19.5" thickBot="1" x14ac:dyDescent="0.35">
      <c r="A20" s="150">
        <v>29</v>
      </c>
      <c r="D20" s="140" t="s">
        <v>49</v>
      </c>
      <c r="E20" s="141">
        <v>3.6626971908123718</v>
      </c>
    </row>
    <row r="21" spans="1:5" ht="18.75" x14ac:dyDescent="0.3">
      <c r="A21" s="150">
        <v>30</v>
      </c>
    </row>
    <row r="22" spans="1:5" ht="18.75" x14ac:dyDescent="0.3">
      <c r="A22" s="150">
        <v>32</v>
      </c>
    </row>
    <row r="23" spans="1:5" ht="18.75" x14ac:dyDescent="0.3">
      <c r="A23" s="150">
        <v>35</v>
      </c>
    </row>
    <row r="24" spans="1:5" ht="18.75" x14ac:dyDescent="0.3">
      <c r="A24" s="150">
        <v>12</v>
      </c>
    </row>
    <row r="25" spans="1:5" ht="18.75" x14ac:dyDescent="0.3">
      <c r="A25" s="150">
        <v>10</v>
      </c>
    </row>
    <row r="26" spans="1:5" ht="18.75" x14ac:dyDescent="0.3">
      <c r="A26" s="150">
        <v>20</v>
      </c>
    </row>
    <row r="27" spans="1:5" ht="18.75" x14ac:dyDescent="0.3">
      <c r="A27" s="150">
        <v>30</v>
      </c>
    </row>
    <row r="28" spans="1:5" ht="18.75" x14ac:dyDescent="0.3">
      <c r="A28" s="150">
        <v>40</v>
      </c>
    </row>
    <row r="29" spans="1:5" ht="18.75" x14ac:dyDescent="0.3">
      <c r="A29" s="150">
        <v>12</v>
      </c>
    </row>
    <row r="30" spans="1:5" ht="18.75" x14ac:dyDescent="0.3">
      <c r="A30" s="150">
        <v>13</v>
      </c>
    </row>
    <row r="31" spans="1:5" ht="18.75" x14ac:dyDescent="0.3">
      <c r="A31" s="150">
        <v>14</v>
      </c>
    </row>
    <row r="32" spans="1:5" ht="18.75" x14ac:dyDescent="0.3">
      <c r="A32" s="150">
        <v>15</v>
      </c>
    </row>
    <row r="33" spans="1:1" ht="18.75" x14ac:dyDescent="0.3">
      <c r="A33" s="150">
        <v>16</v>
      </c>
    </row>
    <row r="34" spans="1:1" ht="18.75" x14ac:dyDescent="0.3">
      <c r="A34" s="150">
        <v>17</v>
      </c>
    </row>
    <row r="35" spans="1:1" ht="18.75" x14ac:dyDescent="0.3">
      <c r="A35" s="150">
        <v>18</v>
      </c>
    </row>
    <row r="36" spans="1:1" ht="18.75" x14ac:dyDescent="0.3">
      <c r="A36" s="150">
        <v>19</v>
      </c>
    </row>
    <row r="37" spans="1:1" ht="18.75" x14ac:dyDescent="0.3">
      <c r="A37" s="150">
        <v>20</v>
      </c>
    </row>
    <row r="38" spans="1:1" ht="18.75" x14ac:dyDescent="0.3">
      <c r="A38" s="150">
        <v>21</v>
      </c>
    </row>
    <row r="39" spans="1:1" ht="18.75" x14ac:dyDescent="0.3">
      <c r="A39" s="150">
        <v>22</v>
      </c>
    </row>
    <row r="40" spans="1:1" ht="18.75" x14ac:dyDescent="0.3">
      <c r="A40" s="150">
        <v>23</v>
      </c>
    </row>
    <row r="41" spans="1:1" ht="18.75" x14ac:dyDescent="0.3">
      <c r="A41" s="150">
        <v>24</v>
      </c>
    </row>
    <row r="42" spans="1:1" ht="18.75" x14ac:dyDescent="0.3">
      <c r="A42" s="150">
        <v>25</v>
      </c>
    </row>
    <row r="43" spans="1:1" ht="18.75" x14ac:dyDescent="0.3">
      <c r="A43" s="150">
        <v>26</v>
      </c>
    </row>
    <row r="44" spans="1:1" ht="18.75" x14ac:dyDescent="0.3">
      <c r="A44" s="150">
        <v>28</v>
      </c>
    </row>
    <row r="45" spans="1:1" ht="18.75" x14ac:dyDescent="0.3">
      <c r="A45" s="150">
        <v>27</v>
      </c>
    </row>
    <row r="46" spans="1:1" ht="18.75" x14ac:dyDescent="0.3">
      <c r="A46" s="150">
        <v>11</v>
      </c>
    </row>
    <row r="47" spans="1:1" ht="18.75" x14ac:dyDescent="0.3">
      <c r="A47" s="150">
        <v>15</v>
      </c>
    </row>
    <row r="48" spans="1:1" ht="18.75" x14ac:dyDescent="0.3">
      <c r="A48" s="150">
        <v>18</v>
      </c>
    </row>
    <row r="49" spans="1:1" ht="18.75" x14ac:dyDescent="0.3">
      <c r="A49" s="150">
        <v>19</v>
      </c>
    </row>
    <row r="50" spans="1:1" ht="18.75" x14ac:dyDescent="0.3">
      <c r="A50" s="150">
        <v>17</v>
      </c>
    </row>
    <row r="51" spans="1:1" ht="18.75" x14ac:dyDescent="0.3">
      <c r="A51" s="150">
        <v>15</v>
      </c>
    </row>
    <row r="52" spans="1:1" ht="18.75" x14ac:dyDescent="0.3">
      <c r="A52" s="150">
        <v>14</v>
      </c>
    </row>
    <row r="53" spans="1:1" ht="18.75" x14ac:dyDescent="0.3">
      <c r="A53" s="150">
        <v>16</v>
      </c>
    </row>
    <row r="54" spans="1:1" ht="18.75" x14ac:dyDescent="0.3">
      <c r="A54" s="150">
        <v>12</v>
      </c>
    </row>
    <row r="55" spans="1:1" ht="18.75" x14ac:dyDescent="0.3">
      <c r="A55" s="150">
        <v>13</v>
      </c>
    </row>
    <row r="56" spans="1:1" ht="18.75" x14ac:dyDescent="0.3">
      <c r="A56" s="150">
        <v>17</v>
      </c>
    </row>
    <row r="57" spans="1:1" ht="18.75" x14ac:dyDescent="0.3">
      <c r="A57" s="150">
        <v>15</v>
      </c>
    </row>
    <row r="58" spans="1:1" ht="18.75" x14ac:dyDescent="0.3">
      <c r="A58" s="150">
        <v>12</v>
      </c>
    </row>
    <row r="59" spans="1:1" ht="18.75" x14ac:dyDescent="0.3">
      <c r="A59" s="150">
        <v>13</v>
      </c>
    </row>
    <row r="60" spans="1:1" ht="18.75" x14ac:dyDescent="0.3">
      <c r="A60" s="150">
        <v>14</v>
      </c>
    </row>
    <row r="61" spans="1:1" ht="18.75" x14ac:dyDescent="0.3">
      <c r="A61" s="150">
        <v>17</v>
      </c>
    </row>
    <row r="62" spans="1:1" ht="18.75" x14ac:dyDescent="0.3">
      <c r="A62" s="150">
        <v>18</v>
      </c>
    </row>
    <row r="63" spans="1:1" ht="18.75" x14ac:dyDescent="0.3">
      <c r="A63" s="150">
        <v>45</v>
      </c>
    </row>
    <row r="64" spans="1:1" ht="18.75" x14ac:dyDescent="0.3">
      <c r="A64" s="150">
        <v>85</v>
      </c>
    </row>
    <row r="65" spans="1:1" ht="18.75" x14ac:dyDescent="0.3">
      <c r="A65" s="150">
        <v>14</v>
      </c>
    </row>
    <row r="66" spans="1:1" ht="18.75" x14ac:dyDescent="0.3">
      <c r="A66" s="150">
        <v>17</v>
      </c>
    </row>
    <row r="67" spans="1:1" ht="18.75" x14ac:dyDescent="0.3">
      <c r="A67" s="150">
        <v>18</v>
      </c>
    </row>
    <row r="68" spans="1:1" ht="18.75" x14ac:dyDescent="0.3">
      <c r="A68" s="150">
        <v>19</v>
      </c>
    </row>
    <row r="69" spans="1:1" ht="18.75" x14ac:dyDescent="0.3">
      <c r="A69" s="150">
        <v>12</v>
      </c>
    </row>
    <row r="70" spans="1:1" ht="18.75" x14ac:dyDescent="0.3">
      <c r="A70" s="150">
        <v>15</v>
      </c>
    </row>
    <row r="71" spans="1:1" ht="18.75" x14ac:dyDescent="0.3">
      <c r="A71" s="150">
        <v>25</v>
      </c>
    </row>
    <row r="72" spans="1:1" ht="18.75" x14ac:dyDescent="0.3">
      <c r="A72" s="150">
        <v>24</v>
      </c>
    </row>
    <row r="73" spans="1:1" ht="18.75" x14ac:dyDescent="0.3">
      <c r="A73" s="150">
        <v>21</v>
      </c>
    </row>
    <row r="74" spans="1:1" ht="18.75" x14ac:dyDescent="0.3">
      <c r="A74" s="150">
        <v>20</v>
      </c>
    </row>
    <row r="75" spans="1:1" ht="18.75" x14ac:dyDescent="0.3">
      <c r="A75" s="150">
        <v>13</v>
      </c>
    </row>
    <row r="76" spans="1:1" ht="18.75" x14ac:dyDescent="0.3">
      <c r="A76" s="150">
        <v>14</v>
      </c>
    </row>
    <row r="77" spans="1:1" ht="18.75" x14ac:dyDescent="0.3">
      <c r="A77" s="150">
        <v>12</v>
      </c>
    </row>
    <row r="78" spans="1:1" ht="18.75" x14ac:dyDescent="0.3">
      <c r="A78" s="150">
        <v>16</v>
      </c>
    </row>
    <row r="79" spans="1:1" ht="18.75" x14ac:dyDescent="0.3">
      <c r="A79" s="150">
        <v>14</v>
      </c>
    </row>
    <row r="80" spans="1:1" ht="18.75" x14ac:dyDescent="0.3">
      <c r="A80" s="150">
        <v>15</v>
      </c>
    </row>
    <row r="81" spans="1:1" ht="18.75" x14ac:dyDescent="0.3">
      <c r="A81" s="150">
        <v>18</v>
      </c>
    </row>
    <row r="82" spans="1:1" ht="18.75" x14ac:dyDescent="0.3">
      <c r="A82" s="150">
        <v>19</v>
      </c>
    </row>
    <row r="83" spans="1:1" ht="18.75" x14ac:dyDescent="0.3">
      <c r="A83" s="150">
        <v>20</v>
      </c>
    </row>
    <row r="84" spans="1:1" ht="18.75" x14ac:dyDescent="0.3">
      <c r="A84" s="150">
        <v>15</v>
      </c>
    </row>
    <row r="85" spans="1:1" ht="18.75" x14ac:dyDescent="0.3">
      <c r="A85" s="150">
        <v>12</v>
      </c>
    </row>
    <row r="86" spans="1:1" ht="18.75" x14ac:dyDescent="0.3">
      <c r="A86" s="150">
        <v>17</v>
      </c>
    </row>
    <row r="87" spans="1:1" ht="18.75" x14ac:dyDescent="0.3">
      <c r="A87" s="150">
        <v>18</v>
      </c>
    </row>
    <row r="88" spans="1:1" ht="18.75" x14ac:dyDescent="0.3">
      <c r="A88" s="150">
        <v>19</v>
      </c>
    </row>
    <row r="89" spans="1:1" ht="18.75" x14ac:dyDescent="0.3">
      <c r="A89" s="150">
        <v>52</v>
      </c>
    </row>
    <row r="90" spans="1:1" ht="18.75" x14ac:dyDescent="0.3">
      <c r="A90" s="150">
        <v>41</v>
      </c>
    </row>
    <row r="91" spans="1:1" ht="18.75" x14ac:dyDescent="0.3">
      <c r="A91" s="150">
        <v>52</v>
      </c>
    </row>
    <row r="92" spans="1:1" ht="18.75" x14ac:dyDescent="0.3">
      <c r="A92" s="150">
        <v>14</v>
      </c>
    </row>
    <row r="93" spans="1:1" ht="18.75" x14ac:dyDescent="0.3">
      <c r="A93" s="150">
        <v>17</v>
      </c>
    </row>
    <row r="94" spans="1:1" ht="18.75" x14ac:dyDescent="0.3">
      <c r="A94" s="150">
        <v>16</v>
      </c>
    </row>
    <row r="95" spans="1:1" ht="18.75" x14ac:dyDescent="0.3">
      <c r="A95" s="150">
        <v>95</v>
      </c>
    </row>
    <row r="96" spans="1:1" ht="18.75" x14ac:dyDescent="0.3">
      <c r="A96" s="150">
        <v>85</v>
      </c>
    </row>
    <row r="97" spans="1:1" ht="18.75" x14ac:dyDescent="0.3">
      <c r="A97" s="150">
        <v>52</v>
      </c>
    </row>
    <row r="98" spans="1:1" ht="18.75" x14ac:dyDescent="0.3">
      <c r="A98" s="150">
        <v>54</v>
      </c>
    </row>
    <row r="99" spans="1:1" ht="18.75" x14ac:dyDescent="0.3">
      <c r="A99" s="150">
        <v>52</v>
      </c>
    </row>
    <row r="100" spans="1:1" ht="18.75" x14ac:dyDescent="0.3">
      <c r="A100" s="150">
        <v>57</v>
      </c>
    </row>
    <row r="101" spans="1:1" ht="18.75" x14ac:dyDescent="0.3">
      <c r="A101" s="150">
        <v>58</v>
      </c>
    </row>
    <row r="102" spans="1:1" ht="18.75" x14ac:dyDescent="0.3">
      <c r="A102" s="150">
        <v>51</v>
      </c>
    </row>
    <row r="103" spans="1:1" ht="18.75" x14ac:dyDescent="0.3">
      <c r="A103" s="150">
        <v>25</v>
      </c>
    </row>
    <row r="104" spans="1:1" ht="18.75" x14ac:dyDescent="0.3">
      <c r="A104" s="150">
        <v>56</v>
      </c>
    </row>
    <row r="105" spans="1:1" ht="18.75" x14ac:dyDescent="0.3">
      <c r="A105" s="150">
        <v>65</v>
      </c>
    </row>
    <row r="106" spans="1:1" ht="18.75" x14ac:dyDescent="0.3">
      <c r="A106" s="150">
        <v>52</v>
      </c>
    </row>
    <row r="107" spans="1:1" ht="18.75" x14ac:dyDescent="0.3">
      <c r="A107" s="150">
        <v>85</v>
      </c>
    </row>
    <row r="108" spans="1:1" ht="18.75" x14ac:dyDescent="0.3">
      <c r="A108" s="150">
        <v>35</v>
      </c>
    </row>
    <row r="109" spans="1:1" ht="18.75" x14ac:dyDescent="0.3">
      <c r="A109" s="150">
        <v>85</v>
      </c>
    </row>
    <row r="110" spans="1:1" ht="19.5" thickBot="1" x14ac:dyDescent="0.35">
      <c r="A110" s="101">
        <v>85</v>
      </c>
    </row>
  </sheetData>
  <mergeCells count="1">
    <mergeCell ref="D3:E4"/>
  </mergeCells>
  <pageMargins left="0.7" right="0.7" top="0.75" bottom="0.75" header="0.3" footer="0.3"/>
  <pageSetup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3" sqref="K13"/>
    </sheetView>
  </sheetViews>
  <sheetFormatPr defaultRowHeight="15" x14ac:dyDescent="0.25"/>
  <cols>
    <col min="1" max="1" width="19.42578125" bestFit="1" customWidth="1"/>
    <col min="4" max="4" width="14.5703125" bestFit="1" customWidth="1"/>
    <col min="5" max="5" width="14.42578125" bestFit="1" customWidth="1"/>
    <col min="8" max="8" width="13.5703125" bestFit="1" customWidth="1"/>
    <col min="10" max="10" width="10.5703125" bestFit="1" customWidth="1"/>
    <col min="11" max="11" width="13.5703125" bestFit="1" customWidth="1"/>
  </cols>
  <sheetData>
    <row r="1" spans="1:11" ht="21.75" thickBot="1" x14ac:dyDescent="0.4">
      <c r="A1" s="131" t="s">
        <v>77</v>
      </c>
      <c r="B1" s="131" t="s">
        <v>98</v>
      </c>
      <c r="D1" s="276" t="s">
        <v>82</v>
      </c>
      <c r="E1" s="280" t="s">
        <v>30</v>
      </c>
    </row>
    <row r="2" spans="1:11" ht="18.75" x14ac:dyDescent="0.3">
      <c r="A2" s="142" t="s">
        <v>78</v>
      </c>
      <c r="B2" s="143">
        <v>85</v>
      </c>
      <c r="D2" s="277">
        <v>15</v>
      </c>
      <c r="E2" s="281">
        <f t="array" ref="E2:E9">FREQUENCY($B$2:$B$11,$D$2:$D$9)</f>
        <v>0</v>
      </c>
      <c r="F2" s="284" t="s">
        <v>97</v>
      </c>
      <c r="G2" s="285" t="s">
        <v>30</v>
      </c>
      <c r="H2" s="285" t="s">
        <v>96</v>
      </c>
      <c r="I2" s="285" t="s">
        <v>97</v>
      </c>
      <c r="J2" s="285" t="s">
        <v>30</v>
      </c>
      <c r="K2" s="286" t="s">
        <v>96</v>
      </c>
    </row>
    <row r="3" spans="1:11" ht="18.75" x14ac:dyDescent="0.3">
      <c r="A3" s="144" t="s">
        <v>79</v>
      </c>
      <c r="B3" s="145">
        <v>80</v>
      </c>
      <c r="D3" s="278">
        <v>25</v>
      </c>
      <c r="E3" s="282">
        <v>0</v>
      </c>
      <c r="F3" s="287">
        <v>25</v>
      </c>
      <c r="G3" s="288">
        <v>0</v>
      </c>
      <c r="H3" s="289">
        <v>0</v>
      </c>
      <c r="I3" s="290">
        <v>75</v>
      </c>
      <c r="J3" s="288">
        <v>3</v>
      </c>
      <c r="K3" s="291">
        <v>0.33333333333333331</v>
      </c>
    </row>
    <row r="4" spans="1:11" ht="18.75" x14ac:dyDescent="0.3">
      <c r="A4" s="144" t="s">
        <v>80</v>
      </c>
      <c r="B4" s="145">
        <v>75</v>
      </c>
      <c r="D4" s="278">
        <v>45</v>
      </c>
      <c r="E4" s="282">
        <v>1</v>
      </c>
      <c r="F4" s="287">
        <v>45</v>
      </c>
      <c r="G4" s="288">
        <v>1</v>
      </c>
      <c r="H4" s="289">
        <v>0.1111111111111111</v>
      </c>
      <c r="I4" s="290">
        <v>65</v>
      </c>
      <c r="J4" s="288">
        <v>2</v>
      </c>
      <c r="K4" s="291">
        <v>0.55555555555555558</v>
      </c>
    </row>
    <row r="5" spans="1:11" ht="18.75" x14ac:dyDescent="0.3">
      <c r="A5" s="144" t="s">
        <v>83</v>
      </c>
      <c r="B5" s="145">
        <v>70</v>
      </c>
      <c r="D5" s="278">
        <v>55</v>
      </c>
      <c r="E5" s="282">
        <v>1</v>
      </c>
      <c r="F5" s="287">
        <v>55</v>
      </c>
      <c r="G5" s="288">
        <v>1</v>
      </c>
      <c r="H5" s="289">
        <v>0.22222222222222221</v>
      </c>
      <c r="I5" s="290">
        <v>45</v>
      </c>
      <c r="J5" s="288">
        <v>1</v>
      </c>
      <c r="K5" s="291">
        <v>0.66666666666666663</v>
      </c>
    </row>
    <row r="6" spans="1:11" ht="18.75" x14ac:dyDescent="0.3">
      <c r="A6" s="144" t="s">
        <v>84</v>
      </c>
      <c r="B6" s="145">
        <v>65</v>
      </c>
      <c r="D6" s="278">
        <v>65</v>
      </c>
      <c r="E6" s="282">
        <v>2</v>
      </c>
      <c r="F6" s="287">
        <v>65</v>
      </c>
      <c r="G6" s="288">
        <v>2</v>
      </c>
      <c r="H6" s="289">
        <v>0.44444444444444442</v>
      </c>
      <c r="I6" s="290">
        <v>55</v>
      </c>
      <c r="J6" s="288">
        <v>1</v>
      </c>
      <c r="K6" s="291">
        <v>0.77777777777777779</v>
      </c>
    </row>
    <row r="7" spans="1:11" ht="18.75" x14ac:dyDescent="0.3">
      <c r="A7" s="144" t="s">
        <v>85</v>
      </c>
      <c r="B7" s="145">
        <v>60</v>
      </c>
      <c r="D7" s="278">
        <v>75</v>
      </c>
      <c r="E7" s="282">
        <v>3</v>
      </c>
      <c r="F7" s="287">
        <v>75</v>
      </c>
      <c r="G7" s="288">
        <v>3</v>
      </c>
      <c r="H7" s="289">
        <v>0.77777777777777779</v>
      </c>
      <c r="I7" s="290">
        <v>85</v>
      </c>
      <c r="J7" s="288">
        <v>1</v>
      </c>
      <c r="K7" s="291">
        <v>0.88888888888888884</v>
      </c>
    </row>
    <row r="8" spans="1:11" ht="18.75" x14ac:dyDescent="0.3">
      <c r="A8" s="144" t="s">
        <v>86</v>
      </c>
      <c r="B8" s="145">
        <v>55</v>
      </c>
      <c r="D8" s="278">
        <v>85</v>
      </c>
      <c r="E8" s="282">
        <v>2</v>
      </c>
      <c r="F8" s="287">
        <v>85</v>
      </c>
      <c r="G8" s="288">
        <v>1</v>
      </c>
      <c r="H8" s="289">
        <v>0.88888888888888884</v>
      </c>
      <c r="I8" s="290">
        <v>95</v>
      </c>
      <c r="J8" s="288">
        <v>1</v>
      </c>
      <c r="K8" s="291">
        <v>1</v>
      </c>
    </row>
    <row r="9" spans="1:11" ht="19.5" thickBot="1" x14ac:dyDescent="0.35">
      <c r="A9" s="144" t="s">
        <v>87</v>
      </c>
      <c r="B9" s="145">
        <v>45</v>
      </c>
      <c r="D9" s="279">
        <v>95</v>
      </c>
      <c r="E9" s="283">
        <v>1</v>
      </c>
      <c r="F9" s="287">
        <v>95</v>
      </c>
      <c r="G9" s="288">
        <v>1</v>
      </c>
      <c r="H9" s="289">
        <v>1</v>
      </c>
      <c r="I9" s="290">
        <v>25</v>
      </c>
      <c r="J9" s="288">
        <v>0</v>
      </c>
      <c r="K9" s="291">
        <v>1</v>
      </c>
    </row>
    <row r="10" spans="1:11" ht="16.5" thickBot="1" x14ac:dyDescent="0.3">
      <c r="A10" s="144" t="s">
        <v>88</v>
      </c>
      <c r="B10" s="145">
        <v>90</v>
      </c>
      <c r="F10" s="292" t="s">
        <v>95</v>
      </c>
      <c r="G10" s="293">
        <v>0</v>
      </c>
      <c r="H10" s="294">
        <v>1</v>
      </c>
      <c r="I10" s="295" t="s">
        <v>95</v>
      </c>
      <c r="J10" s="293">
        <v>0</v>
      </c>
      <c r="K10" s="296">
        <v>1</v>
      </c>
    </row>
    <row r="11" spans="1:11" ht="16.5" thickBot="1" x14ac:dyDescent="0.3">
      <c r="A11" s="146" t="s">
        <v>89</v>
      </c>
      <c r="B11" s="147">
        <v>72</v>
      </c>
    </row>
  </sheetData>
  <sortState ref="I3:J10">
    <sortCondition descending="1" ref="J3"/>
  </sortState>
  <pageMargins left="0.7" right="0.7" top="0.75" bottom="0.75" header="0.3" footer="0.3"/>
  <pageSetup orientation="portrait" horizontalDpi="4294967293" verticalDpi="0" r:id="rId1"/>
  <ignoredErrors>
    <ignoredError sqref="F2:K1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2024-01-16T12:15:48Z</dcterms:created>
  <dcterms:modified xsi:type="dcterms:W3CDTF">2024-02-02T09:52:37Z</dcterms:modified>
</cp:coreProperties>
</file>