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25" firstSheet="12" activeTab="2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3" l="1"/>
  <c r="D3" i="13"/>
  <c r="F3" i="12"/>
  <c r="F4" i="12"/>
  <c r="F5" i="12"/>
  <c r="F2" i="12"/>
  <c r="E13" i="16" l="1"/>
  <c r="E12" i="16"/>
  <c r="E11" i="16"/>
  <c r="E7" i="16"/>
  <c r="E6" i="16"/>
  <c r="E5" i="16"/>
  <c r="E13" i="15"/>
  <c r="E12" i="15"/>
  <c r="E11" i="15"/>
  <c r="E7" i="15"/>
  <c r="E6" i="15"/>
  <c r="E5" i="15"/>
  <c r="F13" i="14"/>
  <c r="F12" i="14"/>
  <c r="F11" i="14"/>
  <c r="F10" i="14"/>
  <c r="F7" i="14"/>
  <c r="F6" i="14"/>
  <c r="F5" i="14"/>
  <c r="B105" i="13"/>
  <c r="B104" i="13"/>
  <c r="B103" i="13"/>
  <c r="B14" i="5"/>
  <c r="B36" i="6"/>
  <c r="B56" i="7"/>
  <c r="B106" i="10"/>
  <c r="B18" i="8"/>
  <c r="N18" i="11"/>
  <c r="K18" i="11"/>
  <c r="H18" i="11"/>
  <c r="E18" i="11"/>
  <c r="B18" i="11"/>
  <c r="B55" i="12"/>
  <c r="B54" i="12"/>
  <c r="B53" i="12"/>
  <c r="N17" i="11" l="1"/>
  <c r="N16" i="11"/>
  <c r="O9" i="11" s="1"/>
  <c r="P9" i="11" s="1"/>
  <c r="K17" i="11"/>
  <c r="K16" i="11"/>
  <c r="L14" i="11" s="1"/>
  <c r="M14" i="11" s="1"/>
  <c r="H17" i="11"/>
  <c r="H16" i="11"/>
  <c r="I6" i="11" s="1"/>
  <c r="J6" i="11" s="1"/>
  <c r="E17" i="11"/>
  <c r="E16" i="11"/>
  <c r="F8" i="11" s="1"/>
  <c r="G8" i="11" s="1"/>
  <c r="B17" i="11"/>
  <c r="B16" i="11"/>
  <c r="C8" i="11" s="1"/>
  <c r="D8" i="11" s="1"/>
  <c r="E48" i="10"/>
  <c r="E56" i="10"/>
  <c r="E64" i="10"/>
  <c r="E68" i="10"/>
  <c r="E72" i="10"/>
  <c r="E76" i="10"/>
  <c r="E80" i="10"/>
  <c r="E84" i="10"/>
  <c r="E88" i="10"/>
  <c r="E92" i="10"/>
  <c r="E96" i="10"/>
  <c r="E100" i="10"/>
  <c r="C68" i="10"/>
  <c r="C69" i="10"/>
  <c r="E69" i="10" s="1"/>
  <c r="C72" i="10"/>
  <c r="C73" i="10"/>
  <c r="E73" i="10" s="1"/>
  <c r="C76" i="10"/>
  <c r="C77" i="10"/>
  <c r="E77" i="10" s="1"/>
  <c r="C80" i="10"/>
  <c r="C81" i="10"/>
  <c r="E81" i="10" s="1"/>
  <c r="C84" i="10"/>
  <c r="C85" i="10"/>
  <c r="E85" i="10" s="1"/>
  <c r="C88" i="10"/>
  <c r="C89" i="10"/>
  <c r="E89" i="10" s="1"/>
  <c r="C92" i="10"/>
  <c r="C93" i="10"/>
  <c r="E93" i="10" s="1"/>
  <c r="C96" i="10"/>
  <c r="C97" i="10"/>
  <c r="E97" i="10" s="1"/>
  <c r="C100" i="10"/>
  <c r="C101" i="10"/>
  <c r="E101" i="10" s="1"/>
  <c r="C67" i="10"/>
  <c r="E67" i="10" s="1"/>
  <c r="C64" i="10"/>
  <c r="C61" i="10"/>
  <c r="E61" i="10" s="1"/>
  <c r="C60" i="10"/>
  <c r="E60" i="10" s="1"/>
  <c r="C57" i="10"/>
  <c r="E57" i="10" s="1"/>
  <c r="C56" i="10"/>
  <c r="C53" i="10"/>
  <c r="E53" i="10" s="1"/>
  <c r="C52" i="10"/>
  <c r="E52" i="10" s="1"/>
  <c r="C49" i="10"/>
  <c r="E49" i="10" s="1"/>
  <c r="C48" i="10"/>
  <c r="C45" i="10"/>
  <c r="E45" i="10" s="1"/>
  <c r="C44" i="10"/>
  <c r="E44" i="10" s="1"/>
  <c r="C41" i="10"/>
  <c r="E41" i="10" s="1"/>
  <c r="C40" i="10"/>
  <c r="E40" i="10" s="1"/>
  <c r="C37" i="10"/>
  <c r="E37" i="10" s="1"/>
  <c r="C36" i="10"/>
  <c r="E36" i="10" s="1"/>
  <c r="C33" i="10"/>
  <c r="E33" i="10" s="1"/>
  <c r="C32" i="10"/>
  <c r="E32" i="10" s="1"/>
  <c r="C29" i="10"/>
  <c r="E29" i="10" s="1"/>
  <c r="C28" i="10"/>
  <c r="E28" i="10" s="1"/>
  <c r="C25" i="10"/>
  <c r="E25" i="10" s="1"/>
  <c r="C24" i="10"/>
  <c r="E24" i="10" s="1"/>
  <c r="C21" i="10"/>
  <c r="E21" i="10" s="1"/>
  <c r="C20" i="10"/>
  <c r="E20" i="10" s="1"/>
  <c r="C17" i="10"/>
  <c r="E17" i="10" s="1"/>
  <c r="C16" i="10"/>
  <c r="E16" i="10" s="1"/>
  <c r="C13" i="10"/>
  <c r="E13" i="10" s="1"/>
  <c r="C12" i="10"/>
  <c r="E12" i="10" s="1"/>
  <c r="C9" i="10"/>
  <c r="E9" i="10" s="1"/>
  <c r="C8" i="10"/>
  <c r="E8" i="10" s="1"/>
  <c r="C5" i="10"/>
  <c r="E5" i="10" s="1"/>
  <c r="C4" i="10"/>
  <c r="E4" i="10" s="1"/>
  <c r="B105" i="10"/>
  <c r="B104" i="10"/>
  <c r="B103" i="10"/>
  <c r="C70" i="10" s="1"/>
  <c r="E70" i="10" s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3" i="9"/>
  <c r="E4" i="9"/>
  <c r="E5" i="9"/>
  <c r="E6" i="9"/>
  <c r="E7" i="9"/>
  <c r="E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55" i="9"/>
  <c r="B54" i="9"/>
  <c r="B53" i="9"/>
  <c r="B17" i="8"/>
  <c r="C49" i="7"/>
  <c r="E49" i="7" s="1"/>
  <c r="C45" i="7"/>
  <c r="E45" i="7" s="1"/>
  <c r="C41" i="7"/>
  <c r="E41" i="7" s="1"/>
  <c r="C37" i="7"/>
  <c r="E37" i="7" s="1"/>
  <c r="C33" i="7"/>
  <c r="E33" i="7" s="1"/>
  <c r="C29" i="7"/>
  <c r="E29" i="7" s="1"/>
  <c r="C25" i="7"/>
  <c r="E25" i="7" s="1"/>
  <c r="C21" i="7"/>
  <c r="E21" i="7" s="1"/>
  <c r="C17" i="7"/>
  <c r="E17" i="7" s="1"/>
  <c r="C13" i="7"/>
  <c r="E13" i="7" s="1"/>
  <c r="C9" i="7"/>
  <c r="E9" i="7" s="1"/>
  <c r="C5" i="7"/>
  <c r="E5" i="7" s="1"/>
  <c r="B55" i="7"/>
  <c r="B54" i="7"/>
  <c r="B53" i="7"/>
  <c r="C48" i="7" s="1"/>
  <c r="E48" i="7" s="1"/>
  <c r="E26" i="6"/>
  <c r="E22" i="6"/>
  <c r="E18" i="6"/>
  <c r="E14" i="6"/>
  <c r="E10" i="6"/>
  <c r="E6" i="6"/>
  <c r="E2" i="6"/>
  <c r="C29" i="6"/>
  <c r="E29" i="6" s="1"/>
  <c r="C28" i="6"/>
  <c r="E28" i="6" s="1"/>
  <c r="C26" i="6"/>
  <c r="C25" i="6"/>
  <c r="E25" i="6" s="1"/>
  <c r="C24" i="6"/>
  <c r="E24" i="6" s="1"/>
  <c r="C22" i="6"/>
  <c r="C21" i="6"/>
  <c r="E21" i="6" s="1"/>
  <c r="C20" i="6"/>
  <c r="E20" i="6" s="1"/>
  <c r="C18" i="6"/>
  <c r="C17" i="6"/>
  <c r="E17" i="6" s="1"/>
  <c r="C16" i="6"/>
  <c r="E16" i="6" s="1"/>
  <c r="C14" i="6"/>
  <c r="C13" i="6"/>
  <c r="E13" i="6" s="1"/>
  <c r="C12" i="6"/>
  <c r="E12" i="6" s="1"/>
  <c r="C10" i="6"/>
  <c r="C9" i="6"/>
  <c r="E9" i="6" s="1"/>
  <c r="C8" i="6"/>
  <c r="E8" i="6" s="1"/>
  <c r="C6" i="6"/>
  <c r="C5" i="6"/>
  <c r="E5" i="6" s="1"/>
  <c r="C4" i="6"/>
  <c r="E4" i="6" s="1"/>
  <c r="C2" i="6"/>
  <c r="B35" i="6"/>
  <c r="B34" i="6"/>
  <c r="B33" i="6"/>
  <c r="C31" i="6" s="1"/>
  <c r="E31" i="6" s="1"/>
  <c r="B16" i="5"/>
  <c r="B15" i="5"/>
  <c r="B13" i="5"/>
  <c r="D10" i="5" s="1"/>
  <c r="F10" i="5" s="1"/>
  <c r="D6" i="4"/>
  <c r="D5" i="4"/>
  <c r="D4" i="4"/>
  <c r="E6" i="3"/>
  <c r="E5" i="3"/>
  <c r="E4" i="3"/>
  <c r="B11" i="2"/>
  <c r="B10" i="2"/>
  <c r="B9" i="2"/>
  <c r="E13" i="1"/>
  <c r="E12" i="1"/>
  <c r="E11" i="1"/>
  <c r="E7" i="1"/>
  <c r="E6" i="1"/>
  <c r="E5" i="1"/>
  <c r="D4" i="5" l="1"/>
  <c r="F4" i="5" s="1"/>
  <c r="D8" i="5"/>
  <c r="F8" i="5" s="1"/>
  <c r="D5" i="5"/>
  <c r="F5" i="5" s="1"/>
  <c r="D9" i="5"/>
  <c r="F9" i="5" s="1"/>
  <c r="D3" i="5"/>
  <c r="F3" i="5" s="1"/>
  <c r="D7" i="5"/>
  <c r="F7" i="5" s="1"/>
  <c r="D11" i="5"/>
  <c r="F11" i="5" s="1"/>
  <c r="D2" i="5"/>
  <c r="F2" i="5" s="1"/>
  <c r="D6" i="5"/>
  <c r="F6" i="5" s="1"/>
  <c r="C30" i="6"/>
  <c r="E30" i="6" s="1"/>
  <c r="C3" i="6"/>
  <c r="E3" i="6" s="1"/>
  <c r="C7" i="6"/>
  <c r="E7" i="6" s="1"/>
  <c r="C11" i="6"/>
  <c r="E11" i="6" s="1"/>
  <c r="C15" i="6"/>
  <c r="E15" i="6" s="1"/>
  <c r="C19" i="6"/>
  <c r="E19" i="6" s="1"/>
  <c r="C23" i="6"/>
  <c r="E23" i="6" s="1"/>
  <c r="C27" i="6"/>
  <c r="E27" i="6" s="1"/>
  <c r="C2" i="7"/>
  <c r="E2" i="7" s="1"/>
  <c r="C6" i="7"/>
  <c r="E6" i="7" s="1"/>
  <c r="C10" i="7"/>
  <c r="E10" i="7" s="1"/>
  <c r="C14" i="7"/>
  <c r="E14" i="7" s="1"/>
  <c r="C18" i="7"/>
  <c r="E18" i="7" s="1"/>
  <c r="C22" i="7"/>
  <c r="E22" i="7" s="1"/>
  <c r="C26" i="7"/>
  <c r="E26" i="7" s="1"/>
  <c r="C30" i="7"/>
  <c r="E30" i="7" s="1"/>
  <c r="C34" i="7"/>
  <c r="E34" i="7" s="1"/>
  <c r="C38" i="7"/>
  <c r="E38" i="7" s="1"/>
  <c r="C42" i="7"/>
  <c r="E42" i="7" s="1"/>
  <c r="C46" i="7"/>
  <c r="E46" i="7" s="1"/>
  <c r="C50" i="7"/>
  <c r="E50" i="7" s="1"/>
  <c r="C3" i="7"/>
  <c r="E3" i="7" s="1"/>
  <c r="C7" i="7"/>
  <c r="E7" i="7" s="1"/>
  <c r="C11" i="7"/>
  <c r="E11" i="7" s="1"/>
  <c r="C15" i="7"/>
  <c r="E15" i="7" s="1"/>
  <c r="C19" i="7"/>
  <c r="E19" i="7" s="1"/>
  <c r="C23" i="7"/>
  <c r="E23" i="7" s="1"/>
  <c r="C27" i="7"/>
  <c r="E27" i="7" s="1"/>
  <c r="C31" i="7"/>
  <c r="E31" i="7" s="1"/>
  <c r="C35" i="7"/>
  <c r="E35" i="7" s="1"/>
  <c r="C39" i="7"/>
  <c r="E39" i="7" s="1"/>
  <c r="C43" i="7"/>
  <c r="E43" i="7" s="1"/>
  <c r="C47" i="7"/>
  <c r="E47" i="7" s="1"/>
  <c r="C51" i="7"/>
  <c r="E51" i="7" s="1"/>
  <c r="C4" i="7"/>
  <c r="E4" i="7" s="1"/>
  <c r="C8" i="7"/>
  <c r="E8" i="7" s="1"/>
  <c r="C12" i="7"/>
  <c r="E12" i="7" s="1"/>
  <c r="C16" i="7"/>
  <c r="E16" i="7" s="1"/>
  <c r="C20" i="7"/>
  <c r="E20" i="7" s="1"/>
  <c r="C24" i="7"/>
  <c r="E24" i="7" s="1"/>
  <c r="C28" i="7"/>
  <c r="E28" i="7" s="1"/>
  <c r="C32" i="7"/>
  <c r="E32" i="7" s="1"/>
  <c r="C36" i="7"/>
  <c r="E36" i="7" s="1"/>
  <c r="C40" i="7"/>
  <c r="E40" i="7" s="1"/>
  <c r="C44" i="7"/>
  <c r="E44" i="7" s="1"/>
  <c r="C2" i="10"/>
  <c r="E2" i="10" s="1"/>
  <c r="C6" i="10"/>
  <c r="E6" i="10" s="1"/>
  <c r="C10" i="10"/>
  <c r="E10" i="10" s="1"/>
  <c r="C14" i="10"/>
  <c r="E14" i="10" s="1"/>
  <c r="C18" i="10"/>
  <c r="E18" i="10" s="1"/>
  <c r="C22" i="10"/>
  <c r="E22" i="10" s="1"/>
  <c r="C26" i="10"/>
  <c r="E26" i="10" s="1"/>
  <c r="C30" i="10"/>
  <c r="E30" i="10" s="1"/>
  <c r="C34" i="10"/>
  <c r="E34" i="10" s="1"/>
  <c r="C38" i="10"/>
  <c r="E38" i="10" s="1"/>
  <c r="C42" i="10"/>
  <c r="E42" i="10" s="1"/>
  <c r="C46" i="10"/>
  <c r="E46" i="10" s="1"/>
  <c r="C50" i="10"/>
  <c r="E50" i="10" s="1"/>
  <c r="C54" i="10"/>
  <c r="E54" i="10" s="1"/>
  <c r="C58" i="10"/>
  <c r="E58" i="10" s="1"/>
  <c r="C62" i="10"/>
  <c r="E62" i="10" s="1"/>
  <c r="C66" i="10"/>
  <c r="E66" i="10" s="1"/>
  <c r="C99" i="10"/>
  <c r="E99" i="10" s="1"/>
  <c r="C95" i="10"/>
  <c r="E95" i="10" s="1"/>
  <c r="C91" i="10"/>
  <c r="E91" i="10" s="1"/>
  <c r="C87" i="10"/>
  <c r="E87" i="10" s="1"/>
  <c r="C83" i="10"/>
  <c r="E83" i="10" s="1"/>
  <c r="C79" i="10"/>
  <c r="E79" i="10" s="1"/>
  <c r="C75" i="10"/>
  <c r="E75" i="10" s="1"/>
  <c r="C71" i="10"/>
  <c r="E71" i="10" s="1"/>
  <c r="C3" i="10"/>
  <c r="E3" i="10" s="1"/>
  <c r="C7" i="10"/>
  <c r="E7" i="10" s="1"/>
  <c r="C11" i="10"/>
  <c r="E11" i="10" s="1"/>
  <c r="C15" i="10"/>
  <c r="E15" i="10" s="1"/>
  <c r="C19" i="10"/>
  <c r="E19" i="10" s="1"/>
  <c r="C23" i="10"/>
  <c r="E23" i="10" s="1"/>
  <c r="C27" i="10"/>
  <c r="E27" i="10" s="1"/>
  <c r="C31" i="10"/>
  <c r="E31" i="10" s="1"/>
  <c r="C35" i="10"/>
  <c r="E35" i="10" s="1"/>
  <c r="C39" i="10"/>
  <c r="E39" i="10" s="1"/>
  <c r="C43" i="10"/>
  <c r="E43" i="10" s="1"/>
  <c r="C47" i="10"/>
  <c r="E47" i="10" s="1"/>
  <c r="C51" i="10"/>
  <c r="E51" i="10" s="1"/>
  <c r="C55" i="10"/>
  <c r="E55" i="10" s="1"/>
  <c r="C59" i="10"/>
  <c r="E59" i="10" s="1"/>
  <c r="C63" i="10"/>
  <c r="E63" i="10" s="1"/>
  <c r="C65" i="10"/>
  <c r="E65" i="10" s="1"/>
  <c r="C98" i="10"/>
  <c r="E98" i="10" s="1"/>
  <c r="C94" i="10"/>
  <c r="E94" i="10" s="1"/>
  <c r="C90" i="10"/>
  <c r="E90" i="10" s="1"/>
  <c r="C86" i="10"/>
  <c r="E86" i="10" s="1"/>
  <c r="C82" i="10"/>
  <c r="E82" i="10" s="1"/>
  <c r="C78" i="10"/>
  <c r="E78" i="10" s="1"/>
  <c r="C74" i="10"/>
  <c r="E74" i="10" s="1"/>
  <c r="F11" i="11"/>
  <c r="G11" i="11" s="1"/>
  <c r="L8" i="11"/>
  <c r="M8" i="11" s="1"/>
  <c r="L5" i="11"/>
  <c r="M5" i="11" s="1"/>
  <c r="L12" i="11"/>
  <c r="M12" i="11" s="1"/>
  <c r="L7" i="11"/>
  <c r="M7" i="11" s="1"/>
  <c r="O11" i="11"/>
  <c r="P11" i="11" s="1"/>
  <c r="L11" i="11"/>
  <c r="M11" i="11" s="1"/>
  <c r="L6" i="11"/>
  <c r="M6" i="11" s="1"/>
  <c r="O8" i="11"/>
  <c r="P8" i="11" s="1"/>
  <c r="O12" i="11"/>
  <c r="P12" i="11" s="1"/>
  <c r="F7" i="11"/>
  <c r="G7" i="11" s="1"/>
  <c r="F5" i="11"/>
  <c r="G5" i="11" s="1"/>
  <c r="L10" i="11"/>
  <c r="M10" i="11" s="1"/>
  <c r="O5" i="11"/>
  <c r="P5" i="11" s="1"/>
  <c r="O7" i="11"/>
  <c r="P7" i="11" s="1"/>
  <c r="I10" i="11"/>
  <c r="J10" i="11" s="1"/>
  <c r="F14" i="11"/>
  <c r="G14" i="11" s="1"/>
  <c r="F10" i="11"/>
  <c r="G10" i="11" s="1"/>
  <c r="F6" i="11"/>
  <c r="G6" i="11" s="1"/>
  <c r="I13" i="11"/>
  <c r="J13" i="11" s="1"/>
  <c r="I9" i="11"/>
  <c r="J9" i="11" s="1"/>
  <c r="F13" i="11"/>
  <c r="G13" i="11" s="1"/>
  <c r="F9" i="11"/>
  <c r="G9" i="11" s="1"/>
  <c r="I12" i="11"/>
  <c r="J12" i="11" s="1"/>
  <c r="I8" i="11"/>
  <c r="J8" i="11" s="1"/>
  <c r="O14" i="11"/>
  <c r="P14" i="11" s="1"/>
  <c r="O10" i="11"/>
  <c r="P10" i="11" s="1"/>
  <c r="O6" i="11"/>
  <c r="P6" i="11" s="1"/>
  <c r="F12" i="11"/>
  <c r="G12" i="11" s="1"/>
  <c r="I5" i="11"/>
  <c r="J5" i="11" s="1"/>
  <c r="I11" i="11"/>
  <c r="J11" i="11" s="1"/>
  <c r="I7" i="11"/>
  <c r="J7" i="11" s="1"/>
  <c r="L13" i="11"/>
  <c r="M13" i="11" s="1"/>
  <c r="L9" i="11"/>
  <c r="M9" i="11" s="1"/>
  <c r="O13" i="11"/>
  <c r="P13" i="11" s="1"/>
  <c r="I14" i="11"/>
  <c r="J14" i="11" s="1"/>
  <c r="C5" i="11"/>
  <c r="D5" i="11" s="1"/>
  <c r="C11" i="11"/>
  <c r="D11" i="11" s="1"/>
  <c r="C7" i="11"/>
  <c r="D7" i="11" s="1"/>
  <c r="C14" i="11"/>
  <c r="D14" i="11" s="1"/>
  <c r="C10" i="11"/>
  <c r="D10" i="11" s="1"/>
  <c r="C6" i="11"/>
  <c r="D6" i="11" s="1"/>
  <c r="C13" i="11"/>
  <c r="D13" i="11" s="1"/>
  <c r="C9" i="11"/>
  <c r="D9" i="11" s="1"/>
  <c r="C12" i="11"/>
  <c r="D12" i="11" s="1"/>
</calcChain>
</file>

<file path=xl/sharedStrings.xml><?xml version="1.0" encoding="utf-8"?>
<sst xmlns="http://schemas.openxmlformats.org/spreadsheetml/2006/main" count="212" uniqueCount="77">
  <si>
    <t>Quartiles</t>
  </si>
  <si>
    <t>Q1</t>
  </si>
  <si>
    <t>Q2</t>
  </si>
  <si>
    <t>Q3</t>
  </si>
  <si>
    <t>Percentiles</t>
  </si>
  <si>
    <t>30th</t>
  </si>
  <si>
    <t>50th</t>
  </si>
  <si>
    <t>70th</t>
  </si>
  <si>
    <t>X</t>
  </si>
  <si>
    <t>Mean</t>
  </si>
  <si>
    <t>Median</t>
  </si>
  <si>
    <t>Mode</t>
  </si>
  <si>
    <t>X - X^</t>
  </si>
  <si>
    <t>(X-X^)2</t>
  </si>
  <si>
    <t>MEAN</t>
  </si>
  <si>
    <t>RANGE</t>
  </si>
  <si>
    <t>Variance</t>
  </si>
  <si>
    <t>S.D</t>
  </si>
  <si>
    <t>(x-x^)</t>
  </si>
  <si>
    <t>(X -X^)2</t>
  </si>
  <si>
    <t>(X-X^)</t>
  </si>
  <si>
    <t>VARIANCE</t>
  </si>
  <si>
    <t>(A-A^)</t>
  </si>
  <si>
    <t>(A-A^)2</t>
  </si>
  <si>
    <t>(B-B^)</t>
  </si>
  <si>
    <t>(B-B^)2</t>
  </si>
  <si>
    <t>(C-C^)</t>
  </si>
  <si>
    <t>(C-C^)2</t>
  </si>
  <si>
    <t>(D-D^)</t>
  </si>
  <si>
    <t>(D-D^)2</t>
  </si>
  <si>
    <t>(E-E^)</t>
  </si>
  <si>
    <t>(E-E^)2</t>
  </si>
  <si>
    <t>Range</t>
  </si>
  <si>
    <t>Frequency</t>
  </si>
  <si>
    <t xml:space="preserve">MODEL A </t>
  </si>
  <si>
    <t xml:space="preserve">MODEL B </t>
  </si>
  <si>
    <t xml:space="preserve">MODEL C </t>
  </si>
  <si>
    <t xml:space="preserve">MODEL D </t>
  </si>
  <si>
    <t xml:space="preserve">MODEL E </t>
  </si>
  <si>
    <t>Salaries</t>
  </si>
  <si>
    <t>10th</t>
  </si>
  <si>
    <t>25th</t>
  </si>
  <si>
    <t>75th</t>
  </si>
  <si>
    <t xml:space="preserve">76th </t>
  </si>
  <si>
    <t>Weights</t>
  </si>
  <si>
    <t xml:space="preserve">15th </t>
  </si>
  <si>
    <t xml:space="preserve">50th </t>
  </si>
  <si>
    <t xml:space="preserve">85th </t>
  </si>
  <si>
    <t>Purchase Amount</t>
  </si>
  <si>
    <t xml:space="preserve">20th </t>
  </si>
  <si>
    <t>40th</t>
  </si>
  <si>
    <t>80th</t>
  </si>
  <si>
    <t>Returns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</si>
  <si>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</si>
  <si>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</si>
  <si>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</si>
  <si>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</si>
  <si>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</si>
  <si>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</si>
  <si>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</si>
  <si>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</si>
  <si>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</si>
  <si>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</si>
  <si>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</si>
  <si>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</si>
  <si>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Incomes</t>
  </si>
  <si>
    <t>Ratings</t>
  </si>
  <si>
    <t>House Prices</t>
  </si>
  <si>
    <t xml:space="preserve"> </t>
  </si>
  <si>
    <t>Waiting Times</t>
  </si>
  <si>
    <t>20-40</t>
  </si>
  <si>
    <t>40-60</t>
  </si>
  <si>
    <t>60-80</t>
  </si>
  <si>
    <t>80-100</t>
  </si>
  <si>
    <t>BIN ARRRY</t>
  </si>
  <si>
    <t>25-35</t>
  </si>
  <si>
    <t>35-45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</si>
</sst>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8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8" borderId="3" xfId="0" applyFont="1" applyFill="1" applyBorder="1"/>
    <xf numFmtId="0" fontId="10" fillId="8" borderId="4" xfId="0" applyFont="1" applyFill="1" applyBorder="1"/>
    <xf numFmtId="0" fontId="7" fillId="8" borderId="7" xfId="0" applyFont="1" applyFill="1" applyBorder="1"/>
    <xf numFmtId="0" fontId="10" fillId="8" borderId="8" xfId="0" applyFont="1" applyFill="1" applyBorder="1"/>
    <xf numFmtId="0" fontId="3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3" fillId="6" borderId="3" xfId="0" applyFont="1" applyFill="1" applyBorder="1"/>
    <xf numFmtId="0" fontId="9" fillId="6" borderId="4" xfId="0" applyFont="1" applyFill="1" applyBorder="1" applyAlignment="1">
      <alignment horizontal="center"/>
    </xf>
    <xf numFmtId="0" fontId="3" fillId="6" borderId="5" xfId="0" applyFont="1" applyFill="1" applyBorder="1"/>
    <xf numFmtId="0" fontId="9" fillId="6" borderId="6" xfId="0" applyFont="1" applyFill="1" applyBorder="1" applyAlignment="1">
      <alignment horizontal="center"/>
    </xf>
    <xf numFmtId="0" fontId="3" fillId="6" borderId="7" xfId="0" applyFont="1" applyFill="1" applyBorder="1"/>
    <xf numFmtId="0" fontId="9" fillId="6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4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0" xfId="0" applyFont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4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" sqref="D2"/>
    </sheetView>
  </sheetViews>
  <sheetFormatPr defaultRowHeight="15" x14ac:dyDescent="0.25"/>
  <cols>
    <col min="1" max="1" width="10" bestFit="1" customWidth="1"/>
  </cols>
  <sheetData>
    <row r="1" spans="1:2" ht="15.75" thickBot="1" x14ac:dyDescent="0.3"/>
    <row r="2" spans="1:2" ht="19.5" thickBot="1" x14ac:dyDescent="0.35">
      <c r="B2" s="3" t="s">
        <v>8</v>
      </c>
    </row>
    <row r="3" spans="1:2" x14ac:dyDescent="0.25">
      <c r="B3" s="21">
        <v>50</v>
      </c>
    </row>
    <row r="4" spans="1:2" x14ac:dyDescent="0.25">
      <c r="B4" s="22">
        <v>60</v>
      </c>
    </row>
    <row r="5" spans="1:2" x14ac:dyDescent="0.25">
      <c r="B5" s="22">
        <v>55</v>
      </c>
    </row>
    <row r="6" spans="1:2" ht="15.75" thickBot="1" x14ac:dyDescent="0.3">
      <c r="B6" s="23">
        <v>70</v>
      </c>
    </row>
    <row r="8" spans="1:2" ht="15.75" thickBot="1" x14ac:dyDescent="0.3"/>
    <row r="9" spans="1:2" ht="18.75" x14ac:dyDescent="0.3">
      <c r="A9" s="64" t="s">
        <v>9</v>
      </c>
      <c r="B9" s="65">
        <f>AVERAGE(B3:B6)</f>
        <v>58.75</v>
      </c>
    </row>
    <row r="10" spans="1:2" ht="18.75" x14ac:dyDescent="0.3">
      <c r="A10" s="66" t="s">
        <v>10</v>
      </c>
      <c r="B10" s="67">
        <f>MEDIAN(B3:B6)</f>
        <v>57.5</v>
      </c>
    </row>
    <row r="11" spans="1:2" ht="19.5" thickBot="1" x14ac:dyDescent="0.35">
      <c r="A11" s="68" t="s">
        <v>11</v>
      </c>
      <c r="B11" s="69" t="e">
        <f>MODE(B3:B6)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B3" sqref="B3:B22"/>
    </sheetView>
  </sheetViews>
  <sheetFormatPr defaultRowHeight="15" x14ac:dyDescent="0.25"/>
  <cols>
    <col min="4" max="4" width="10" bestFit="1" customWidth="1"/>
  </cols>
  <sheetData>
    <row r="1" spans="2:5" ht="15.75" thickBot="1" x14ac:dyDescent="0.3"/>
    <row r="2" spans="2:5" ht="19.5" thickBot="1" x14ac:dyDescent="0.35">
      <c r="B2" s="3" t="s">
        <v>8</v>
      </c>
    </row>
    <row r="3" spans="2:5" ht="16.5" thickBot="1" x14ac:dyDescent="0.3">
      <c r="B3" s="9">
        <v>15</v>
      </c>
    </row>
    <row r="4" spans="2:5" ht="18.75" x14ac:dyDescent="0.3">
      <c r="B4" s="10">
        <v>10</v>
      </c>
      <c r="D4" s="98" t="s">
        <v>9</v>
      </c>
      <c r="E4" s="99">
        <f>AVERAGE(B3:B220)</f>
        <v>17</v>
      </c>
    </row>
    <row r="5" spans="2:5" ht="18.75" x14ac:dyDescent="0.3">
      <c r="B5" s="10">
        <v>20</v>
      </c>
      <c r="D5" s="100" t="s">
        <v>10</v>
      </c>
      <c r="E5" s="101">
        <f>MEDIAN(B3:B22)</f>
        <v>15</v>
      </c>
    </row>
    <row r="6" spans="2:5" ht="19.5" thickBot="1" x14ac:dyDescent="0.35">
      <c r="B6" s="10">
        <v>25</v>
      </c>
      <c r="D6" s="102" t="s">
        <v>11</v>
      </c>
      <c r="E6" s="103">
        <f>MODE(B3:B22)</f>
        <v>10</v>
      </c>
    </row>
    <row r="7" spans="2:5" ht="15.75" x14ac:dyDescent="0.25">
      <c r="B7" s="10">
        <v>15</v>
      </c>
    </row>
    <row r="8" spans="2:5" ht="15.75" x14ac:dyDescent="0.25">
      <c r="B8" s="10">
        <v>10</v>
      </c>
    </row>
    <row r="9" spans="2:5" ht="15.75" x14ac:dyDescent="0.25">
      <c r="B9" s="10">
        <v>30</v>
      </c>
    </row>
    <row r="10" spans="2:5" ht="15.75" x14ac:dyDescent="0.25">
      <c r="B10" s="10">
        <v>20</v>
      </c>
    </row>
    <row r="11" spans="2:5" ht="15.75" x14ac:dyDescent="0.25">
      <c r="B11" s="10">
        <v>15</v>
      </c>
    </row>
    <row r="12" spans="2:5" ht="15.75" x14ac:dyDescent="0.25">
      <c r="B12" s="10">
        <v>10</v>
      </c>
    </row>
    <row r="13" spans="2:5" ht="15.75" x14ac:dyDescent="0.25">
      <c r="B13" s="10">
        <v>10</v>
      </c>
    </row>
    <row r="14" spans="2:5" ht="15.75" x14ac:dyDescent="0.25">
      <c r="B14" s="10">
        <v>25</v>
      </c>
    </row>
    <row r="15" spans="2:5" ht="15.75" x14ac:dyDescent="0.25">
      <c r="B15" s="10">
        <v>15</v>
      </c>
    </row>
    <row r="16" spans="2:5" ht="15.75" x14ac:dyDescent="0.25">
      <c r="B16" s="10">
        <v>20</v>
      </c>
    </row>
    <row r="17" spans="2:2" ht="15.75" x14ac:dyDescent="0.25">
      <c r="B17" s="10">
        <v>20</v>
      </c>
    </row>
    <row r="18" spans="2:2" ht="15.75" x14ac:dyDescent="0.25">
      <c r="B18" s="10">
        <v>15</v>
      </c>
    </row>
    <row r="19" spans="2:2" ht="15.75" x14ac:dyDescent="0.25">
      <c r="B19" s="10">
        <v>10</v>
      </c>
    </row>
    <row r="20" spans="2:2" ht="15.75" x14ac:dyDescent="0.25">
      <c r="B20" s="10">
        <v>10</v>
      </c>
    </row>
    <row r="21" spans="2:2" ht="15.75" x14ac:dyDescent="0.25">
      <c r="B21" s="10">
        <v>20</v>
      </c>
    </row>
    <row r="22" spans="2:2" ht="16.5" thickBot="1" x14ac:dyDescent="0.3">
      <c r="B22" s="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2" sqref="A2:A51"/>
    </sheetView>
  </sheetViews>
  <sheetFormatPr defaultRowHeight="15" x14ac:dyDescent="0.25"/>
  <cols>
    <col min="3" max="3" width="10.5703125" bestFit="1" customWidth="1"/>
  </cols>
  <sheetData>
    <row r="1" spans="1:4" ht="21.75" thickBot="1" x14ac:dyDescent="0.4">
      <c r="A1" s="13" t="s">
        <v>8</v>
      </c>
    </row>
    <row r="2" spans="1:4" x14ac:dyDescent="0.25">
      <c r="A2" s="104">
        <v>3</v>
      </c>
    </row>
    <row r="3" spans="1:4" ht="15.75" thickBot="1" x14ac:dyDescent="0.3">
      <c r="A3" s="105">
        <v>2</v>
      </c>
    </row>
    <row r="4" spans="1:4" ht="18.75" x14ac:dyDescent="0.3">
      <c r="A4" s="105">
        <v>5</v>
      </c>
      <c r="C4" s="58" t="s">
        <v>9</v>
      </c>
      <c r="D4" s="59">
        <f>AVERAGE(A2:A51)</f>
        <v>3.44</v>
      </c>
    </row>
    <row r="5" spans="1:4" ht="18.75" x14ac:dyDescent="0.3">
      <c r="A5" s="105">
        <v>4</v>
      </c>
      <c r="C5" s="60" t="s">
        <v>10</v>
      </c>
      <c r="D5" s="61">
        <f>MEDIAN(A2:A51)</f>
        <v>3</v>
      </c>
    </row>
    <row r="6" spans="1:4" ht="19.5" thickBot="1" x14ac:dyDescent="0.35">
      <c r="A6" s="105">
        <v>7</v>
      </c>
      <c r="C6" s="62" t="s">
        <v>11</v>
      </c>
      <c r="D6" s="63">
        <f>MODE(A2:A51)</f>
        <v>2</v>
      </c>
    </row>
    <row r="7" spans="1:4" x14ac:dyDescent="0.25">
      <c r="A7" s="105">
        <v>2</v>
      </c>
    </row>
    <row r="8" spans="1:4" x14ac:dyDescent="0.25">
      <c r="A8" s="105">
        <v>3</v>
      </c>
    </row>
    <row r="9" spans="1:4" x14ac:dyDescent="0.25">
      <c r="A9" s="105">
        <v>3</v>
      </c>
    </row>
    <row r="10" spans="1:4" x14ac:dyDescent="0.25">
      <c r="A10" s="105">
        <v>1</v>
      </c>
    </row>
    <row r="11" spans="1:4" x14ac:dyDescent="0.25">
      <c r="A11" s="105">
        <v>6</v>
      </c>
    </row>
    <row r="12" spans="1:4" x14ac:dyDescent="0.25">
      <c r="A12" s="105">
        <v>4</v>
      </c>
    </row>
    <row r="13" spans="1:4" x14ac:dyDescent="0.25">
      <c r="A13" s="105">
        <v>2</v>
      </c>
    </row>
    <row r="14" spans="1:4" x14ac:dyDescent="0.25">
      <c r="A14" s="105">
        <v>3</v>
      </c>
    </row>
    <row r="15" spans="1:4" x14ac:dyDescent="0.25">
      <c r="A15" s="105">
        <v>5</v>
      </c>
    </row>
    <row r="16" spans="1:4" x14ac:dyDescent="0.25">
      <c r="A16" s="105">
        <v>2</v>
      </c>
    </row>
    <row r="17" spans="1:1" x14ac:dyDescent="0.25">
      <c r="A17" s="105">
        <v>4</v>
      </c>
    </row>
    <row r="18" spans="1:1" x14ac:dyDescent="0.25">
      <c r="A18" s="105">
        <v>2</v>
      </c>
    </row>
    <row r="19" spans="1:1" x14ac:dyDescent="0.25">
      <c r="A19" s="105">
        <v>1</v>
      </c>
    </row>
    <row r="20" spans="1:1" x14ac:dyDescent="0.25">
      <c r="A20" s="105">
        <v>3</v>
      </c>
    </row>
    <row r="21" spans="1:1" x14ac:dyDescent="0.25">
      <c r="A21" s="105">
        <v>5</v>
      </c>
    </row>
    <row r="22" spans="1:1" x14ac:dyDescent="0.25">
      <c r="A22" s="105">
        <v>6</v>
      </c>
    </row>
    <row r="23" spans="1:1" x14ac:dyDescent="0.25">
      <c r="A23" s="105">
        <v>3</v>
      </c>
    </row>
    <row r="24" spans="1:1" x14ac:dyDescent="0.25">
      <c r="A24" s="105">
        <v>2</v>
      </c>
    </row>
    <row r="25" spans="1:1" x14ac:dyDescent="0.25">
      <c r="A25" s="105">
        <v>1</v>
      </c>
    </row>
    <row r="26" spans="1:1" x14ac:dyDescent="0.25">
      <c r="A26" s="105">
        <v>4</v>
      </c>
    </row>
    <row r="27" spans="1:1" x14ac:dyDescent="0.25">
      <c r="A27" s="105">
        <v>2</v>
      </c>
    </row>
    <row r="28" spans="1:1" x14ac:dyDescent="0.25">
      <c r="A28" s="105">
        <v>4</v>
      </c>
    </row>
    <row r="29" spans="1:1" x14ac:dyDescent="0.25">
      <c r="A29" s="105">
        <v>5</v>
      </c>
    </row>
    <row r="30" spans="1:1" x14ac:dyDescent="0.25">
      <c r="A30" s="105">
        <v>3</v>
      </c>
    </row>
    <row r="31" spans="1:1" x14ac:dyDescent="0.25">
      <c r="A31" s="105">
        <v>2</v>
      </c>
    </row>
    <row r="32" spans="1:1" x14ac:dyDescent="0.25">
      <c r="A32" s="105">
        <v>7</v>
      </c>
    </row>
    <row r="33" spans="1:1" x14ac:dyDescent="0.25">
      <c r="A33" s="105">
        <v>2</v>
      </c>
    </row>
    <row r="34" spans="1:1" x14ac:dyDescent="0.25">
      <c r="A34" s="105">
        <v>3</v>
      </c>
    </row>
    <row r="35" spans="1:1" x14ac:dyDescent="0.25">
      <c r="A35" s="105">
        <v>4</v>
      </c>
    </row>
    <row r="36" spans="1:1" x14ac:dyDescent="0.25">
      <c r="A36" s="105">
        <v>5</v>
      </c>
    </row>
    <row r="37" spans="1:1" x14ac:dyDescent="0.25">
      <c r="A37" s="105">
        <v>1</v>
      </c>
    </row>
    <row r="38" spans="1:1" x14ac:dyDescent="0.25">
      <c r="A38" s="105">
        <v>6</v>
      </c>
    </row>
    <row r="39" spans="1:1" x14ac:dyDescent="0.25">
      <c r="A39" s="105">
        <v>2</v>
      </c>
    </row>
    <row r="40" spans="1:1" x14ac:dyDescent="0.25">
      <c r="A40" s="105">
        <v>4</v>
      </c>
    </row>
    <row r="41" spans="1:1" x14ac:dyDescent="0.25">
      <c r="A41" s="105">
        <v>3</v>
      </c>
    </row>
    <row r="42" spans="1:1" x14ac:dyDescent="0.25">
      <c r="A42" s="105">
        <v>5</v>
      </c>
    </row>
    <row r="43" spans="1:1" x14ac:dyDescent="0.25">
      <c r="A43" s="105">
        <v>3</v>
      </c>
    </row>
    <row r="44" spans="1:1" x14ac:dyDescent="0.25">
      <c r="A44" s="105">
        <v>2</v>
      </c>
    </row>
    <row r="45" spans="1:1" x14ac:dyDescent="0.25">
      <c r="A45" s="105">
        <v>4</v>
      </c>
    </row>
    <row r="46" spans="1:1" x14ac:dyDescent="0.25">
      <c r="A46" s="105">
        <v>2</v>
      </c>
    </row>
    <row r="47" spans="1:1" x14ac:dyDescent="0.25">
      <c r="A47" s="105">
        <v>6</v>
      </c>
    </row>
    <row r="48" spans="1:1" x14ac:dyDescent="0.25">
      <c r="A48" s="105">
        <v>3</v>
      </c>
    </row>
    <row r="49" spans="1:1" x14ac:dyDescent="0.25">
      <c r="A49" s="105">
        <v>2</v>
      </c>
    </row>
    <row r="50" spans="1:1" x14ac:dyDescent="0.25">
      <c r="A50" s="105">
        <v>4</v>
      </c>
    </row>
    <row r="51" spans="1:1" ht="15.75" thickBot="1" x14ac:dyDescent="0.3">
      <c r="A51" s="10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:F11"/>
    </sheetView>
  </sheetViews>
  <sheetFormatPr defaultRowHeight="15" x14ac:dyDescent="0.25"/>
  <cols>
    <col min="1" max="1" width="12" bestFit="1" customWidth="1"/>
  </cols>
  <sheetData>
    <row r="1" spans="1:6" ht="19.5" thickBot="1" x14ac:dyDescent="0.35">
      <c r="B1" s="3" t="s">
        <v>8</v>
      </c>
      <c r="D1" s="3" t="s">
        <v>12</v>
      </c>
      <c r="F1" s="3" t="s">
        <v>13</v>
      </c>
    </row>
    <row r="2" spans="1:6" x14ac:dyDescent="0.25">
      <c r="B2" s="21">
        <v>105</v>
      </c>
      <c r="C2" s="88"/>
      <c r="D2" s="107">
        <f>B2-B13</f>
        <v>-17</v>
      </c>
      <c r="E2" s="88"/>
      <c r="F2" s="107">
        <f t="shared" ref="F2:F11" si="0">D2*D2</f>
        <v>289</v>
      </c>
    </row>
    <row r="3" spans="1:6" x14ac:dyDescent="0.25">
      <c r="B3" s="22">
        <v>110</v>
      </c>
      <c r="C3" s="88"/>
      <c r="D3" s="108">
        <f>B3-B13</f>
        <v>-12</v>
      </c>
      <c r="E3" s="88"/>
      <c r="F3" s="108">
        <f t="shared" si="0"/>
        <v>144</v>
      </c>
    </row>
    <row r="4" spans="1:6" x14ac:dyDescent="0.25">
      <c r="B4" s="22">
        <v>115</v>
      </c>
      <c r="C4" s="88"/>
      <c r="D4" s="108">
        <f>B4-B13</f>
        <v>-7</v>
      </c>
      <c r="E4" s="88"/>
      <c r="F4" s="108">
        <f t="shared" si="0"/>
        <v>49</v>
      </c>
    </row>
    <row r="5" spans="1:6" x14ac:dyDescent="0.25">
      <c r="B5" s="22">
        <v>115</v>
      </c>
      <c r="C5" s="88"/>
      <c r="D5" s="108">
        <f>B5-B13</f>
        <v>-7</v>
      </c>
      <c r="E5" s="88"/>
      <c r="F5" s="108">
        <f t="shared" si="0"/>
        <v>49</v>
      </c>
    </row>
    <row r="6" spans="1:6" x14ac:dyDescent="0.25">
      <c r="B6" s="22">
        <v>120</v>
      </c>
      <c r="C6" s="88"/>
      <c r="D6" s="108">
        <f>B6-B13</f>
        <v>-2</v>
      </c>
      <c r="E6" s="88"/>
      <c r="F6" s="108">
        <f t="shared" si="0"/>
        <v>4</v>
      </c>
    </row>
    <row r="7" spans="1:6" x14ac:dyDescent="0.25">
      <c r="B7" s="22">
        <v>125</v>
      </c>
      <c r="C7" s="88"/>
      <c r="D7" s="108">
        <f>B7-B13</f>
        <v>3</v>
      </c>
      <c r="E7" s="88"/>
      <c r="F7" s="108">
        <f t="shared" si="0"/>
        <v>9</v>
      </c>
    </row>
    <row r="8" spans="1:6" x14ac:dyDescent="0.25">
      <c r="B8" s="22">
        <v>125</v>
      </c>
      <c r="C8" s="88"/>
      <c r="D8" s="108">
        <f>B8-B13</f>
        <v>3</v>
      </c>
      <c r="E8" s="88"/>
      <c r="F8" s="108">
        <f t="shared" si="0"/>
        <v>9</v>
      </c>
    </row>
    <row r="9" spans="1:6" x14ac:dyDescent="0.25">
      <c r="B9" s="22">
        <v>130</v>
      </c>
      <c r="C9" s="88"/>
      <c r="D9" s="108">
        <f>B9-B13</f>
        <v>8</v>
      </c>
      <c r="E9" s="88"/>
      <c r="F9" s="108">
        <f t="shared" si="0"/>
        <v>64</v>
      </c>
    </row>
    <row r="10" spans="1:6" x14ac:dyDescent="0.25">
      <c r="B10" s="22">
        <v>135</v>
      </c>
      <c r="C10" s="88"/>
      <c r="D10" s="108">
        <f>B10-B13</f>
        <v>13</v>
      </c>
      <c r="E10" s="88"/>
      <c r="F10" s="108">
        <f t="shared" si="0"/>
        <v>169</v>
      </c>
    </row>
    <row r="11" spans="1:6" ht="15.75" thickBot="1" x14ac:dyDescent="0.3">
      <c r="B11" s="23">
        <v>140</v>
      </c>
      <c r="C11" s="88"/>
      <c r="D11" s="109">
        <f>B11-B13</f>
        <v>18</v>
      </c>
      <c r="E11" s="88"/>
      <c r="F11" s="109">
        <f t="shared" si="0"/>
        <v>324</v>
      </c>
    </row>
    <row r="12" spans="1:6" ht="15.75" thickBot="1" x14ac:dyDescent="0.3"/>
    <row r="13" spans="1:6" ht="21" x14ac:dyDescent="0.35">
      <c r="A13" s="89" t="s">
        <v>14</v>
      </c>
      <c r="B13" s="90">
        <f>AVERAGE(B2:B11)</f>
        <v>122</v>
      </c>
    </row>
    <row r="14" spans="1:6" ht="21" x14ac:dyDescent="0.35">
      <c r="A14" s="91" t="s">
        <v>15</v>
      </c>
      <c r="B14" s="92">
        <f>B11-B2</f>
        <v>35</v>
      </c>
    </row>
    <row r="15" spans="1:6" ht="21" x14ac:dyDescent="0.35">
      <c r="A15" s="91" t="s">
        <v>16</v>
      </c>
      <c r="B15" s="93">
        <f>_xlfn.VAR.P(B2:B11)</f>
        <v>111</v>
      </c>
    </row>
    <row r="16" spans="1:6" ht="21.75" thickBot="1" x14ac:dyDescent="0.4">
      <c r="A16" s="94" t="s">
        <v>17</v>
      </c>
      <c r="B16" s="95">
        <f>_xlfn.STDEV.P(B2:B11)</f>
        <v>10.535653752852738</v>
      </c>
    </row>
    <row r="17" spans="2:2" ht="15.75" x14ac:dyDescent="0.25">
      <c r="B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9" sqref="G9"/>
    </sheetView>
  </sheetViews>
  <sheetFormatPr defaultRowHeight="15" x14ac:dyDescent="0.25"/>
  <cols>
    <col min="1" max="1" width="11.140625" bestFit="1" customWidth="1"/>
    <col min="5" max="5" width="12" bestFit="1" customWidth="1"/>
  </cols>
  <sheetData>
    <row r="1" spans="1:5" ht="24" thickBot="1" x14ac:dyDescent="0.4">
      <c r="A1" s="13" t="s">
        <v>8</v>
      </c>
      <c r="C1" s="17" t="s">
        <v>18</v>
      </c>
      <c r="E1" s="3" t="s">
        <v>19</v>
      </c>
    </row>
    <row r="2" spans="1:5" x14ac:dyDescent="0.25">
      <c r="A2" s="110">
        <v>400</v>
      </c>
      <c r="C2" s="112">
        <f>A2-B33</f>
        <v>-193.33333333333337</v>
      </c>
      <c r="E2" s="112">
        <f t="shared" ref="E2:E31" si="0">C2*C2</f>
        <v>37377.777777777796</v>
      </c>
    </row>
    <row r="3" spans="1:5" x14ac:dyDescent="0.25">
      <c r="A3" s="110">
        <v>400</v>
      </c>
      <c r="C3" s="112">
        <f>A3-B33</f>
        <v>-193.33333333333337</v>
      </c>
      <c r="E3" s="112">
        <f t="shared" si="0"/>
        <v>37377.777777777796</v>
      </c>
    </row>
    <row r="4" spans="1:5" x14ac:dyDescent="0.25">
      <c r="A4" s="110">
        <v>400</v>
      </c>
      <c r="C4" s="112">
        <f>A4-B33</f>
        <v>-193.33333333333337</v>
      </c>
      <c r="E4" s="112">
        <f t="shared" si="0"/>
        <v>37377.777777777796</v>
      </c>
    </row>
    <row r="5" spans="1:5" x14ac:dyDescent="0.25">
      <c r="A5" s="110">
        <v>450</v>
      </c>
      <c r="C5" s="112">
        <f>A5-B33</f>
        <v>-143.33333333333337</v>
      </c>
      <c r="E5" s="112">
        <f t="shared" si="0"/>
        <v>20544.444444444456</v>
      </c>
    </row>
    <row r="6" spans="1:5" x14ac:dyDescent="0.25">
      <c r="A6" s="110">
        <v>500</v>
      </c>
      <c r="C6" s="112">
        <f>A6-B33</f>
        <v>-93.333333333333371</v>
      </c>
      <c r="E6" s="112">
        <f t="shared" si="0"/>
        <v>8711.1111111111186</v>
      </c>
    </row>
    <row r="7" spans="1:5" x14ac:dyDescent="0.25">
      <c r="A7" s="110">
        <v>500</v>
      </c>
      <c r="C7" s="112">
        <f>A7-B33</f>
        <v>-93.333333333333371</v>
      </c>
      <c r="E7" s="112">
        <f t="shared" si="0"/>
        <v>8711.1111111111186</v>
      </c>
    </row>
    <row r="8" spans="1:5" x14ac:dyDescent="0.25">
      <c r="A8" s="110">
        <v>500</v>
      </c>
      <c r="C8" s="112">
        <f>A8-B33</f>
        <v>-93.333333333333371</v>
      </c>
      <c r="E8" s="112">
        <f t="shared" si="0"/>
        <v>8711.1111111111186</v>
      </c>
    </row>
    <row r="9" spans="1:5" x14ac:dyDescent="0.25">
      <c r="A9" s="110">
        <v>500</v>
      </c>
      <c r="C9" s="112">
        <f>A9-B33</f>
        <v>-93.333333333333371</v>
      </c>
      <c r="E9" s="112">
        <f t="shared" si="0"/>
        <v>8711.1111111111186</v>
      </c>
    </row>
    <row r="10" spans="1:5" x14ac:dyDescent="0.25">
      <c r="A10" s="110">
        <v>550</v>
      </c>
      <c r="C10" s="112">
        <f>A10-B33</f>
        <v>-43.333333333333371</v>
      </c>
      <c r="E10" s="112">
        <f t="shared" si="0"/>
        <v>1877.777777777781</v>
      </c>
    </row>
    <row r="11" spans="1:5" x14ac:dyDescent="0.25">
      <c r="A11" s="110">
        <v>550</v>
      </c>
      <c r="C11" s="112">
        <f>A11-B33</f>
        <v>-43.333333333333371</v>
      </c>
      <c r="E11" s="112">
        <f t="shared" si="0"/>
        <v>1877.777777777781</v>
      </c>
    </row>
    <row r="12" spans="1:5" x14ac:dyDescent="0.25">
      <c r="A12" s="110">
        <v>550</v>
      </c>
      <c r="C12" s="112">
        <f>A12-B33</f>
        <v>-43.333333333333371</v>
      </c>
      <c r="E12" s="112">
        <f t="shared" si="0"/>
        <v>1877.777777777781</v>
      </c>
    </row>
    <row r="13" spans="1:5" x14ac:dyDescent="0.25">
      <c r="A13" s="110">
        <v>550</v>
      </c>
      <c r="C13" s="112">
        <f>A13-B33</f>
        <v>-43.333333333333371</v>
      </c>
      <c r="E13" s="112">
        <f t="shared" si="0"/>
        <v>1877.777777777781</v>
      </c>
    </row>
    <row r="14" spans="1:5" x14ac:dyDescent="0.25">
      <c r="A14" s="110">
        <v>550</v>
      </c>
      <c r="C14" s="112">
        <f>A14-B33</f>
        <v>-43.333333333333371</v>
      </c>
      <c r="E14" s="112">
        <f t="shared" si="0"/>
        <v>1877.777777777781</v>
      </c>
    </row>
    <row r="15" spans="1:5" x14ac:dyDescent="0.25">
      <c r="A15" s="110">
        <v>550</v>
      </c>
      <c r="C15" s="112">
        <f>A15-B33</f>
        <v>-43.333333333333371</v>
      </c>
      <c r="E15" s="112">
        <f t="shared" si="0"/>
        <v>1877.777777777781</v>
      </c>
    </row>
    <row r="16" spans="1:5" x14ac:dyDescent="0.25">
      <c r="A16" s="110">
        <v>600</v>
      </c>
      <c r="C16" s="112">
        <f>A16-B33</f>
        <v>6.6666666666666288</v>
      </c>
      <c r="E16" s="112">
        <f t="shared" si="0"/>
        <v>44.444444444443938</v>
      </c>
    </row>
    <row r="17" spans="1:5" x14ac:dyDescent="0.25">
      <c r="A17" s="110">
        <v>600</v>
      </c>
      <c r="C17" s="112">
        <f>A17-B33</f>
        <v>6.6666666666666288</v>
      </c>
      <c r="E17" s="112">
        <f t="shared" si="0"/>
        <v>44.444444444443938</v>
      </c>
    </row>
    <row r="18" spans="1:5" x14ac:dyDescent="0.25">
      <c r="A18" s="110">
        <v>600</v>
      </c>
      <c r="C18" s="112">
        <f>A18-B33</f>
        <v>6.6666666666666288</v>
      </c>
      <c r="E18" s="112">
        <f t="shared" si="0"/>
        <v>44.444444444443938</v>
      </c>
    </row>
    <row r="19" spans="1:5" x14ac:dyDescent="0.25">
      <c r="A19" s="110">
        <v>600</v>
      </c>
      <c r="C19" s="112">
        <f>A19-B33</f>
        <v>6.6666666666666288</v>
      </c>
      <c r="E19" s="112">
        <f t="shared" si="0"/>
        <v>44.444444444443938</v>
      </c>
    </row>
    <row r="20" spans="1:5" x14ac:dyDescent="0.25">
      <c r="A20" s="110">
        <v>600</v>
      </c>
      <c r="C20" s="112">
        <f>A20-B33</f>
        <v>6.6666666666666288</v>
      </c>
      <c r="E20" s="112">
        <f t="shared" si="0"/>
        <v>44.444444444443938</v>
      </c>
    </row>
    <row r="21" spans="1:5" x14ac:dyDescent="0.25">
      <c r="A21" s="110">
        <v>600</v>
      </c>
      <c r="C21" s="112">
        <f>A21-B33</f>
        <v>6.6666666666666288</v>
      </c>
      <c r="E21" s="112">
        <f t="shared" si="0"/>
        <v>44.444444444443938</v>
      </c>
    </row>
    <row r="22" spans="1:5" x14ac:dyDescent="0.25">
      <c r="A22" s="110">
        <v>650</v>
      </c>
      <c r="C22" s="112">
        <f>A22-B33</f>
        <v>56.666666666666629</v>
      </c>
      <c r="E22" s="112">
        <f t="shared" si="0"/>
        <v>3211.1111111111068</v>
      </c>
    </row>
    <row r="23" spans="1:5" x14ac:dyDescent="0.25">
      <c r="A23" s="110">
        <v>650</v>
      </c>
      <c r="C23" s="112">
        <f>A23-B33</f>
        <v>56.666666666666629</v>
      </c>
      <c r="E23" s="112">
        <f t="shared" si="0"/>
        <v>3211.1111111111068</v>
      </c>
    </row>
    <row r="24" spans="1:5" x14ac:dyDescent="0.25">
      <c r="A24" s="110">
        <v>700</v>
      </c>
      <c r="C24" s="112">
        <f>A24-B33</f>
        <v>106.66666666666663</v>
      </c>
      <c r="E24" s="112">
        <f t="shared" si="0"/>
        <v>11377.77777777777</v>
      </c>
    </row>
    <row r="25" spans="1:5" x14ac:dyDescent="0.25">
      <c r="A25" s="110">
        <v>700</v>
      </c>
      <c r="C25" s="112">
        <f>A25-B33</f>
        <v>106.66666666666663</v>
      </c>
      <c r="E25" s="112">
        <f t="shared" si="0"/>
        <v>11377.77777777777</v>
      </c>
    </row>
    <row r="26" spans="1:5" x14ac:dyDescent="0.25">
      <c r="A26" s="110">
        <v>700</v>
      </c>
      <c r="C26" s="112">
        <f>A26-B33</f>
        <v>106.66666666666663</v>
      </c>
      <c r="E26" s="112">
        <f t="shared" si="0"/>
        <v>11377.77777777777</v>
      </c>
    </row>
    <row r="27" spans="1:5" x14ac:dyDescent="0.25">
      <c r="A27" s="110">
        <v>750</v>
      </c>
      <c r="C27" s="112">
        <f>A27-B33</f>
        <v>156.66666666666663</v>
      </c>
      <c r="E27" s="112">
        <f t="shared" si="0"/>
        <v>24544.444444444434</v>
      </c>
    </row>
    <row r="28" spans="1:5" x14ac:dyDescent="0.25">
      <c r="A28" s="110">
        <v>750</v>
      </c>
      <c r="C28" s="112">
        <f>A28-B33</f>
        <v>156.66666666666663</v>
      </c>
      <c r="E28" s="112">
        <f t="shared" si="0"/>
        <v>24544.444444444434</v>
      </c>
    </row>
    <row r="29" spans="1:5" x14ac:dyDescent="0.25">
      <c r="A29" s="110">
        <v>750</v>
      </c>
      <c r="C29" s="112">
        <f>A29-B33</f>
        <v>156.66666666666663</v>
      </c>
      <c r="E29" s="112">
        <f t="shared" si="0"/>
        <v>24544.444444444434</v>
      </c>
    </row>
    <row r="30" spans="1:5" x14ac:dyDescent="0.25">
      <c r="A30" s="110">
        <v>800</v>
      </c>
      <c r="C30" s="112">
        <f>A30-B33</f>
        <v>206.66666666666663</v>
      </c>
      <c r="E30" s="112">
        <f t="shared" si="0"/>
        <v>42711.111111111095</v>
      </c>
    </row>
    <row r="31" spans="1:5" ht="15.75" thickBot="1" x14ac:dyDescent="0.3">
      <c r="A31" s="111">
        <v>800</v>
      </c>
      <c r="C31" s="113">
        <f>A31-B33</f>
        <v>206.66666666666663</v>
      </c>
      <c r="E31" s="113">
        <f t="shared" si="0"/>
        <v>42711.111111111095</v>
      </c>
    </row>
    <row r="32" spans="1:5" ht="15.75" thickBot="1" x14ac:dyDescent="0.3"/>
    <row r="33" spans="1:2" ht="18.75" x14ac:dyDescent="0.3">
      <c r="A33" s="58" t="s">
        <v>9</v>
      </c>
      <c r="B33" s="59">
        <f>AVERAGE(A2:A31)</f>
        <v>593.33333333333337</v>
      </c>
    </row>
    <row r="34" spans="1:2" ht="18.75" x14ac:dyDescent="0.3">
      <c r="A34" s="60" t="s">
        <v>16</v>
      </c>
      <c r="B34" s="61">
        <f>_xlfn.VAR.P(A2:A31)</f>
        <v>12622.222222222223</v>
      </c>
    </row>
    <row r="35" spans="1:2" ht="18.75" x14ac:dyDescent="0.3">
      <c r="A35" s="60" t="s">
        <v>17</v>
      </c>
      <c r="B35" s="61">
        <f>_xlfn.STDEV.P(A2:A31)</f>
        <v>112.34866364235145</v>
      </c>
    </row>
    <row r="36" spans="1:2" ht="19.5" thickBot="1" x14ac:dyDescent="0.35">
      <c r="A36" s="62" t="s">
        <v>15</v>
      </c>
      <c r="B36" s="63">
        <f>A31-A2</f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8" sqref="G8"/>
    </sheetView>
  </sheetViews>
  <sheetFormatPr defaultRowHeight="15" x14ac:dyDescent="0.25"/>
  <cols>
    <col min="1" max="1" width="10.7109375" customWidth="1"/>
    <col min="2" max="2" width="13.7109375" bestFit="1" customWidth="1"/>
    <col min="5" max="5" width="9.42578125" bestFit="1" customWidth="1"/>
  </cols>
  <sheetData>
    <row r="1" spans="1:5" ht="19.5" thickBot="1" x14ac:dyDescent="0.35">
      <c r="A1" s="3" t="s">
        <v>8</v>
      </c>
      <c r="C1" s="3" t="s">
        <v>20</v>
      </c>
      <c r="E1" s="3" t="s">
        <v>13</v>
      </c>
    </row>
    <row r="2" spans="1:5" x14ac:dyDescent="0.25">
      <c r="A2" s="105">
        <v>1</v>
      </c>
      <c r="C2" s="112">
        <f>A2-B53</f>
        <v>-2.52</v>
      </c>
      <c r="E2" s="112">
        <f t="shared" ref="E2:E13" si="0">C2*C2</f>
        <v>6.3504000000000005</v>
      </c>
    </row>
    <row r="3" spans="1:5" x14ac:dyDescent="0.25">
      <c r="A3" s="105">
        <v>1</v>
      </c>
      <c r="C3" s="112">
        <f>A3-B53</f>
        <v>-2.52</v>
      </c>
      <c r="E3" s="112">
        <f t="shared" si="0"/>
        <v>6.3504000000000005</v>
      </c>
    </row>
    <row r="4" spans="1:5" x14ac:dyDescent="0.25">
      <c r="A4" s="105">
        <v>2</v>
      </c>
      <c r="C4" s="112">
        <f>A4-B53</f>
        <v>-1.52</v>
      </c>
      <c r="E4" s="112">
        <f t="shared" si="0"/>
        <v>2.3104</v>
      </c>
    </row>
    <row r="5" spans="1:5" x14ac:dyDescent="0.25">
      <c r="A5" s="105">
        <v>2</v>
      </c>
      <c r="C5" s="112">
        <f>A5-B53</f>
        <v>-1.52</v>
      </c>
      <c r="E5" s="112">
        <f t="shared" si="0"/>
        <v>2.3104</v>
      </c>
    </row>
    <row r="6" spans="1:5" x14ac:dyDescent="0.25">
      <c r="A6" s="105">
        <v>2</v>
      </c>
      <c r="C6" s="112">
        <f>A6-B53</f>
        <v>-1.52</v>
      </c>
      <c r="E6" s="112">
        <f t="shared" si="0"/>
        <v>2.3104</v>
      </c>
    </row>
    <row r="7" spans="1:5" x14ac:dyDescent="0.25">
      <c r="A7" s="105">
        <v>2</v>
      </c>
      <c r="C7" s="112">
        <f>A7-B53</f>
        <v>-1.52</v>
      </c>
      <c r="E7" s="112">
        <f t="shared" si="0"/>
        <v>2.3104</v>
      </c>
    </row>
    <row r="8" spans="1:5" x14ac:dyDescent="0.25">
      <c r="A8" s="105">
        <v>2</v>
      </c>
      <c r="C8" s="112">
        <f>A8-B53</f>
        <v>-1.52</v>
      </c>
      <c r="E8" s="112">
        <f t="shared" si="0"/>
        <v>2.3104</v>
      </c>
    </row>
    <row r="9" spans="1:5" x14ac:dyDescent="0.25">
      <c r="A9" s="105">
        <v>2</v>
      </c>
      <c r="C9" s="112">
        <f>A9-B53</f>
        <v>-1.52</v>
      </c>
      <c r="E9" s="112">
        <f t="shared" si="0"/>
        <v>2.3104</v>
      </c>
    </row>
    <row r="10" spans="1:5" x14ac:dyDescent="0.25">
      <c r="A10" s="105">
        <v>2</v>
      </c>
      <c r="C10" s="112">
        <f>A10-B53</f>
        <v>-1.52</v>
      </c>
      <c r="E10" s="112">
        <f t="shared" si="0"/>
        <v>2.3104</v>
      </c>
    </row>
    <row r="11" spans="1:5" x14ac:dyDescent="0.25">
      <c r="A11" s="105">
        <v>2</v>
      </c>
      <c r="C11" s="112">
        <f>A11-B53</f>
        <v>-1.52</v>
      </c>
      <c r="E11" s="112">
        <f t="shared" si="0"/>
        <v>2.3104</v>
      </c>
    </row>
    <row r="12" spans="1:5" x14ac:dyDescent="0.25">
      <c r="A12" s="105">
        <v>2</v>
      </c>
      <c r="C12" s="112">
        <f>A12-B53</f>
        <v>-1.52</v>
      </c>
      <c r="E12" s="112">
        <f t="shared" si="0"/>
        <v>2.3104</v>
      </c>
    </row>
    <row r="13" spans="1:5" x14ac:dyDescent="0.25">
      <c r="A13" s="105">
        <v>2</v>
      </c>
      <c r="C13" s="112">
        <f>A13-B53</f>
        <v>-1.52</v>
      </c>
      <c r="E13" s="112">
        <f t="shared" si="0"/>
        <v>2.3104</v>
      </c>
    </row>
    <row r="14" spans="1:5" x14ac:dyDescent="0.25">
      <c r="A14" s="105">
        <v>2</v>
      </c>
      <c r="C14" s="112">
        <f>A14-B53</f>
        <v>-1.52</v>
      </c>
      <c r="E14" s="112">
        <f t="shared" ref="E14:E51" si="1">C14*C14</f>
        <v>2.3104</v>
      </c>
    </row>
    <row r="15" spans="1:5" x14ac:dyDescent="0.25">
      <c r="A15" s="105">
        <v>2</v>
      </c>
      <c r="C15" s="112">
        <f>A15-B53</f>
        <v>-1.52</v>
      </c>
      <c r="E15" s="112">
        <f t="shared" si="1"/>
        <v>2.3104</v>
      </c>
    </row>
    <row r="16" spans="1:5" x14ac:dyDescent="0.25">
      <c r="A16" s="105">
        <v>2</v>
      </c>
      <c r="C16" s="112">
        <f>A16-B53</f>
        <v>-1.52</v>
      </c>
      <c r="E16" s="112">
        <f t="shared" si="1"/>
        <v>2.3104</v>
      </c>
    </row>
    <row r="17" spans="1:5" x14ac:dyDescent="0.25">
      <c r="A17" s="105">
        <v>2</v>
      </c>
      <c r="C17" s="112">
        <f>A17-B53</f>
        <v>-1.52</v>
      </c>
      <c r="E17" s="112">
        <f t="shared" si="1"/>
        <v>2.3104</v>
      </c>
    </row>
    <row r="18" spans="1:5" x14ac:dyDescent="0.25">
      <c r="A18" s="105">
        <v>3</v>
      </c>
      <c r="C18" s="112">
        <f>A18-B53</f>
        <v>-0.52</v>
      </c>
      <c r="E18" s="112">
        <f t="shared" si="1"/>
        <v>0.27040000000000003</v>
      </c>
    </row>
    <row r="19" spans="1:5" x14ac:dyDescent="0.25">
      <c r="A19" s="105">
        <v>3</v>
      </c>
      <c r="C19" s="112">
        <f>A19-B53</f>
        <v>-0.52</v>
      </c>
      <c r="E19" s="112">
        <f t="shared" si="1"/>
        <v>0.27040000000000003</v>
      </c>
    </row>
    <row r="20" spans="1:5" x14ac:dyDescent="0.25">
      <c r="A20" s="105">
        <v>3</v>
      </c>
      <c r="C20" s="112">
        <f>A20-B53</f>
        <v>-0.52</v>
      </c>
      <c r="E20" s="112">
        <f t="shared" si="1"/>
        <v>0.27040000000000003</v>
      </c>
    </row>
    <row r="21" spans="1:5" x14ac:dyDescent="0.25">
      <c r="A21" s="105">
        <v>3</v>
      </c>
      <c r="C21" s="112">
        <f>A21-B53</f>
        <v>-0.52</v>
      </c>
      <c r="E21" s="112">
        <f t="shared" si="1"/>
        <v>0.27040000000000003</v>
      </c>
    </row>
    <row r="22" spans="1:5" x14ac:dyDescent="0.25">
      <c r="A22" s="105">
        <v>3</v>
      </c>
      <c r="C22" s="112">
        <f>A22-B53</f>
        <v>-0.52</v>
      </c>
      <c r="E22" s="112">
        <f t="shared" si="1"/>
        <v>0.27040000000000003</v>
      </c>
    </row>
    <row r="23" spans="1:5" x14ac:dyDescent="0.25">
      <c r="A23" s="105">
        <v>3</v>
      </c>
      <c r="C23" s="112">
        <f>A23-B53</f>
        <v>-0.52</v>
      </c>
      <c r="E23" s="112">
        <f t="shared" si="1"/>
        <v>0.27040000000000003</v>
      </c>
    </row>
    <row r="24" spans="1:5" x14ac:dyDescent="0.25">
      <c r="A24" s="105">
        <v>3</v>
      </c>
      <c r="C24" s="112">
        <f>A24-B53</f>
        <v>-0.52</v>
      </c>
      <c r="E24" s="112">
        <f t="shared" si="1"/>
        <v>0.27040000000000003</v>
      </c>
    </row>
    <row r="25" spans="1:5" x14ac:dyDescent="0.25">
      <c r="A25" s="105">
        <v>3</v>
      </c>
      <c r="C25" s="112">
        <f>A25-B53</f>
        <v>-0.52</v>
      </c>
      <c r="E25" s="112">
        <f t="shared" si="1"/>
        <v>0.27040000000000003</v>
      </c>
    </row>
    <row r="26" spans="1:5" x14ac:dyDescent="0.25">
      <c r="A26" s="105">
        <v>3</v>
      </c>
      <c r="C26" s="112">
        <f>A26-B53</f>
        <v>-0.52</v>
      </c>
      <c r="E26" s="112">
        <f t="shared" si="1"/>
        <v>0.27040000000000003</v>
      </c>
    </row>
    <row r="27" spans="1:5" x14ac:dyDescent="0.25">
      <c r="A27" s="105">
        <v>3</v>
      </c>
      <c r="C27" s="112">
        <f>A27-B53</f>
        <v>-0.52</v>
      </c>
      <c r="E27" s="112">
        <f t="shared" si="1"/>
        <v>0.27040000000000003</v>
      </c>
    </row>
    <row r="28" spans="1:5" x14ac:dyDescent="0.25">
      <c r="A28" s="105">
        <v>3</v>
      </c>
      <c r="C28" s="112">
        <f>A28-B53</f>
        <v>-0.52</v>
      </c>
      <c r="E28" s="112">
        <f t="shared" si="1"/>
        <v>0.27040000000000003</v>
      </c>
    </row>
    <row r="29" spans="1:5" x14ac:dyDescent="0.25">
      <c r="A29" s="105">
        <v>4</v>
      </c>
      <c r="C29" s="112">
        <f>A29-B53</f>
        <v>0.48</v>
      </c>
      <c r="E29" s="112">
        <f t="shared" si="1"/>
        <v>0.23039999999999999</v>
      </c>
    </row>
    <row r="30" spans="1:5" x14ac:dyDescent="0.25">
      <c r="A30" s="105">
        <v>4</v>
      </c>
      <c r="C30" s="112">
        <f>A30-B53</f>
        <v>0.48</v>
      </c>
      <c r="E30" s="112">
        <f t="shared" si="1"/>
        <v>0.23039999999999999</v>
      </c>
    </row>
    <row r="31" spans="1:5" x14ac:dyDescent="0.25">
      <c r="A31" s="105">
        <v>4</v>
      </c>
      <c r="C31" s="112">
        <f>A31-B53</f>
        <v>0.48</v>
      </c>
      <c r="E31" s="112">
        <f t="shared" si="1"/>
        <v>0.23039999999999999</v>
      </c>
    </row>
    <row r="32" spans="1:5" x14ac:dyDescent="0.25">
      <c r="A32" s="105">
        <v>4</v>
      </c>
      <c r="C32" s="112">
        <f>A32-B53</f>
        <v>0.48</v>
      </c>
      <c r="E32" s="112">
        <f t="shared" si="1"/>
        <v>0.23039999999999999</v>
      </c>
    </row>
    <row r="33" spans="1:5" x14ac:dyDescent="0.25">
      <c r="A33" s="105">
        <v>4</v>
      </c>
      <c r="C33" s="112">
        <f>A33-B53</f>
        <v>0.48</v>
      </c>
      <c r="E33" s="112">
        <f t="shared" si="1"/>
        <v>0.23039999999999999</v>
      </c>
    </row>
    <row r="34" spans="1:5" x14ac:dyDescent="0.25">
      <c r="A34" s="105">
        <v>4</v>
      </c>
      <c r="C34" s="112">
        <f>A34-B53</f>
        <v>0.48</v>
      </c>
      <c r="E34" s="112">
        <f t="shared" si="1"/>
        <v>0.23039999999999999</v>
      </c>
    </row>
    <row r="35" spans="1:5" x14ac:dyDescent="0.25">
      <c r="A35" s="105">
        <v>4</v>
      </c>
      <c r="C35" s="112">
        <f>A35-B53</f>
        <v>0.48</v>
      </c>
      <c r="E35" s="112">
        <f t="shared" si="1"/>
        <v>0.23039999999999999</v>
      </c>
    </row>
    <row r="36" spans="1:5" x14ac:dyDescent="0.25">
      <c r="A36" s="105">
        <v>4</v>
      </c>
      <c r="C36" s="112">
        <f>A36-B53</f>
        <v>0.48</v>
      </c>
      <c r="E36" s="112">
        <f t="shared" si="1"/>
        <v>0.23039999999999999</v>
      </c>
    </row>
    <row r="37" spans="1:5" x14ac:dyDescent="0.25">
      <c r="A37" s="105">
        <v>4</v>
      </c>
      <c r="C37" s="112">
        <f>A37-B53</f>
        <v>0.48</v>
      </c>
      <c r="E37" s="112">
        <f t="shared" si="1"/>
        <v>0.23039999999999999</v>
      </c>
    </row>
    <row r="38" spans="1:5" x14ac:dyDescent="0.25">
      <c r="A38" s="105">
        <v>4</v>
      </c>
      <c r="C38" s="112">
        <f>A38-B53</f>
        <v>0.48</v>
      </c>
      <c r="E38" s="112">
        <f t="shared" si="1"/>
        <v>0.23039999999999999</v>
      </c>
    </row>
    <row r="39" spans="1:5" x14ac:dyDescent="0.25">
      <c r="A39" s="105">
        <v>5</v>
      </c>
      <c r="C39" s="112">
        <f>A39-B53</f>
        <v>1.48</v>
      </c>
      <c r="E39" s="112">
        <f t="shared" si="1"/>
        <v>2.1903999999999999</v>
      </c>
    </row>
    <row r="40" spans="1:5" x14ac:dyDescent="0.25">
      <c r="A40" s="105">
        <v>5</v>
      </c>
      <c r="C40" s="112">
        <f>A40-B53</f>
        <v>1.48</v>
      </c>
      <c r="E40" s="112">
        <f t="shared" si="1"/>
        <v>2.1903999999999999</v>
      </c>
    </row>
    <row r="41" spans="1:5" x14ac:dyDescent="0.25">
      <c r="A41" s="105">
        <v>5</v>
      </c>
      <c r="C41" s="112">
        <f>A41-B53</f>
        <v>1.48</v>
      </c>
      <c r="E41" s="112">
        <f t="shared" si="1"/>
        <v>2.1903999999999999</v>
      </c>
    </row>
    <row r="42" spans="1:5" x14ac:dyDescent="0.25">
      <c r="A42" s="105">
        <v>5</v>
      </c>
      <c r="C42" s="112">
        <f>A42-B53</f>
        <v>1.48</v>
      </c>
      <c r="E42" s="112">
        <f t="shared" si="1"/>
        <v>2.1903999999999999</v>
      </c>
    </row>
    <row r="43" spans="1:5" x14ac:dyDescent="0.25">
      <c r="A43" s="105">
        <v>5</v>
      </c>
      <c r="C43" s="112">
        <f>A43-B53</f>
        <v>1.48</v>
      </c>
      <c r="E43" s="112">
        <f t="shared" si="1"/>
        <v>2.1903999999999999</v>
      </c>
    </row>
    <row r="44" spans="1:5" x14ac:dyDescent="0.25">
      <c r="A44" s="105">
        <v>5</v>
      </c>
      <c r="C44" s="112">
        <f>A44-B53</f>
        <v>1.48</v>
      </c>
      <c r="E44" s="112">
        <f t="shared" si="1"/>
        <v>2.1903999999999999</v>
      </c>
    </row>
    <row r="45" spans="1:5" x14ac:dyDescent="0.25">
      <c r="A45" s="105">
        <v>5</v>
      </c>
      <c r="C45" s="112">
        <f>A45-B53</f>
        <v>1.48</v>
      </c>
      <c r="E45" s="112">
        <f t="shared" si="1"/>
        <v>2.1903999999999999</v>
      </c>
    </row>
    <row r="46" spans="1:5" x14ac:dyDescent="0.25">
      <c r="A46" s="105">
        <v>6</v>
      </c>
      <c r="C46" s="112">
        <f>A46-B53</f>
        <v>2.48</v>
      </c>
      <c r="E46" s="112">
        <f t="shared" si="1"/>
        <v>6.1504000000000003</v>
      </c>
    </row>
    <row r="47" spans="1:5" x14ac:dyDescent="0.25">
      <c r="A47" s="105">
        <v>6</v>
      </c>
      <c r="C47" s="112">
        <f>A47-B53</f>
        <v>2.48</v>
      </c>
      <c r="E47" s="112">
        <f t="shared" si="1"/>
        <v>6.1504000000000003</v>
      </c>
    </row>
    <row r="48" spans="1:5" x14ac:dyDescent="0.25">
      <c r="A48" s="105">
        <v>6</v>
      </c>
      <c r="C48" s="112">
        <f>A48-B53</f>
        <v>2.48</v>
      </c>
      <c r="E48" s="112">
        <f t="shared" si="1"/>
        <v>6.1504000000000003</v>
      </c>
    </row>
    <row r="49" spans="1:5" x14ac:dyDescent="0.25">
      <c r="A49" s="105">
        <v>6</v>
      </c>
      <c r="C49" s="112">
        <f>A49-B53</f>
        <v>2.48</v>
      </c>
      <c r="E49" s="112">
        <f t="shared" si="1"/>
        <v>6.1504000000000003</v>
      </c>
    </row>
    <row r="50" spans="1:5" x14ac:dyDescent="0.25">
      <c r="A50" s="105">
        <v>7</v>
      </c>
      <c r="C50" s="112">
        <f>A50-B53</f>
        <v>3.48</v>
      </c>
      <c r="E50" s="112">
        <f t="shared" si="1"/>
        <v>12.1104</v>
      </c>
    </row>
    <row r="51" spans="1:5" ht="15.75" thickBot="1" x14ac:dyDescent="0.3">
      <c r="A51" s="106">
        <v>7</v>
      </c>
      <c r="C51" s="113">
        <f>A51-B53</f>
        <v>3.48</v>
      </c>
      <c r="E51" s="113">
        <f t="shared" si="1"/>
        <v>12.1104</v>
      </c>
    </row>
    <row r="52" spans="1:5" ht="15.75" thickBot="1" x14ac:dyDescent="0.3"/>
    <row r="53" spans="1:5" ht="18.75" x14ac:dyDescent="0.3">
      <c r="A53" s="76" t="s">
        <v>9</v>
      </c>
      <c r="B53" s="77">
        <f>AVERAGE(A2:A51)</f>
        <v>3.52</v>
      </c>
    </row>
    <row r="54" spans="1:5" ht="18.75" x14ac:dyDescent="0.3">
      <c r="A54" s="78" t="s">
        <v>16</v>
      </c>
      <c r="B54" s="79">
        <f>_xlfn.VAR.P(A2:A51)</f>
        <v>2.2896000000000001</v>
      </c>
    </row>
    <row r="55" spans="1:5" ht="18.75" x14ac:dyDescent="0.3">
      <c r="A55" s="78" t="s">
        <v>17</v>
      </c>
      <c r="B55" s="79">
        <f>_xlfn.STDEV.P(A2:A51)</f>
        <v>1.5131424255502191</v>
      </c>
    </row>
    <row r="56" spans="1:5" ht="19.5" thickBot="1" x14ac:dyDescent="0.35">
      <c r="A56" s="80" t="s">
        <v>15</v>
      </c>
      <c r="B56" s="81">
        <f>A51-A2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E4" sqref="E4"/>
    </sheetView>
  </sheetViews>
  <sheetFormatPr defaultRowHeight="15" x14ac:dyDescent="0.25"/>
  <cols>
    <col min="1" max="1" width="10.140625" bestFit="1" customWidth="1"/>
  </cols>
  <sheetData>
    <row r="2" spans="2:2" ht="15.75" thickBot="1" x14ac:dyDescent="0.3"/>
    <row r="3" spans="2:2" ht="19.5" thickBot="1" x14ac:dyDescent="0.35">
      <c r="B3" s="3" t="s">
        <v>8</v>
      </c>
    </row>
    <row r="4" spans="2:2" x14ac:dyDescent="0.25">
      <c r="B4" s="21">
        <v>120</v>
      </c>
    </row>
    <row r="5" spans="2:2" x14ac:dyDescent="0.25">
      <c r="B5" s="22">
        <v>150</v>
      </c>
    </row>
    <row r="6" spans="2:2" x14ac:dyDescent="0.25">
      <c r="B6" s="22">
        <v>110</v>
      </c>
    </row>
    <row r="7" spans="2:2" x14ac:dyDescent="0.25">
      <c r="B7" s="22">
        <v>135</v>
      </c>
    </row>
    <row r="8" spans="2:2" x14ac:dyDescent="0.25">
      <c r="B8" s="22">
        <v>125</v>
      </c>
    </row>
    <row r="9" spans="2:2" x14ac:dyDescent="0.25">
      <c r="B9" s="22">
        <v>140</v>
      </c>
    </row>
    <row r="10" spans="2:2" x14ac:dyDescent="0.25">
      <c r="B10" s="22">
        <v>130</v>
      </c>
    </row>
    <row r="11" spans="2:2" x14ac:dyDescent="0.25">
      <c r="B11" s="22">
        <v>155</v>
      </c>
    </row>
    <row r="12" spans="2:2" x14ac:dyDescent="0.25">
      <c r="B12" s="22">
        <v>115</v>
      </c>
    </row>
    <row r="13" spans="2:2" x14ac:dyDescent="0.25">
      <c r="B13" s="22">
        <v>145</v>
      </c>
    </row>
    <row r="14" spans="2:2" x14ac:dyDescent="0.25">
      <c r="B14" s="22">
        <v>135</v>
      </c>
    </row>
    <row r="15" spans="2:2" ht="15.75" thickBot="1" x14ac:dyDescent="0.3">
      <c r="B15" s="23">
        <v>130</v>
      </c>
    </row>
    <row r="16" spans="2:2" ht="15.75" thickBot="1" x14ac:dyDescent="0.3"/>
    <row r="17" spans="1:2" ht="21" x14ac:dyDescent="0.35">
      <c r="A17" s="72" t="s">
        <v>14</v>
      </c>
      <c r="B17" s="73">
        <f>AVERAGE(B4:B15)</f>
        <v>132.5</v>
      </c>
    </row>
    <row r="18" spans="1:2" ht="21.75" thickBot="1" x14ac:dyDescent="0.4">
      <c r="A18" s="74" t="s">
        <v>15</v>
      </c>
      <c r="B18" s="75">
        <f>B11-B6</f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1" spans="1:5" ht="16.5" thickBot="1" x14ac:dyDescent="0.3">
      <c r="A1" s="12" t="s">
        <v>8</v>
      </c>
      <c r="C1" s="12" t="s">
        <v>20</v>
      </c>
      <c r="E1" s="12" t="s">
        <v>13</v>
      </c>
    </row>
    <row r="2" spans="1:5" ht="15.75" x14ac:dyDescent="0.25">
      <c r="A2" s="10">
        <v>8</v>
      </c>
      <c r="C2" s="24">
        <f>A2-B53</f>
        <v>0.5</v>
      </c>
      <c r="E2" s="24">
        <f>C2*C2</f>
        <v>0.25</v>
      </c>
    </row>
    <row r="3" spans="1:5" ht="15.75" x14ac:dyDescent="0.25">
      <c r="A3" s="10">
        <v>7</v>
      </c>
      <c r="C3" s="24">
        <f>A3-B53</f>
        <v>-0.5</v>
      </c>
      <c r="E3" s="24">
        <f t="shared" ref="E3:E51" si="0">C3*C3</f>
        <v>0.25</v>
      </c>
    </row>
    <row r="4" spans="1:5" ht="15.75" x14ac:dyDescent="0.25">
      <c r="A4" s="10">
        <v>9</v>
      </c>
      <c r="C4" s="24">
        <f>A4-B53</f>
        <v>1.5</v>
      </c>
      <c r="E4" s="24">
        <f t="shared" si="0"/>
        <v>2.25</v>
      </c>
    </row>
    <row r="5" spans="1:5" ht="15.75" x14ac:dyDescent="0.25">
      <c r="A5" s="10">
        <v>6</v>
      </c>
      <c r="C5" s="24">
        <f>A5-B53</f>
        <v>-1.5</v>
      </c>
      <c r="E5" s="24">
        <f t="shared" si="0"/>
        <v>2.25</v>
      </c>
    </row>
    <row r="6" spans="1:5" ht="15.75" x14ac:dyDescent="0.25">
      <c r="A6" s="10">
        <v>7</v>
      </c>
      <c r="C6" s="24">
        <f>A6-B53</f>
        <v>-0.5</v>
      </c>
      <c r="E6" s="24">
        <f t="shared" si="0"/>
        <v>0.25</v>
      </c>
    </row>
    <row r="7" spans="1:5" ht="15.75" x14ac:dyDescent="0.25">
      <c r="A7" s="10">
        <v>8</v>
      </c>
      <c r="C7" s="24">
        <f>A7-B53</f>
        <v>0.5</v>
      </c>
      <c r="E7" s="24">
        <f t="shared" si="0"/>
        <v>0.25</v>
      </c>
    </row>
    <row r="8" spans="1:5" ht="15.75" x14ac:dyDescent="0.25">
      <c r="A8" s="10">
        <v>9</v>
      </c>
      <c r="C8" s="24">
        <f>A8-B53</f>
        <v>1.5</v>
      </c>
      <c r="E8" s="24">
        <f t="shared" si="0"/>
        <v>2.25</v>
      </c>
    </row>
    <row r="9" spans="1:5" ht="15.75" x14ac:dyDescent="0.25">
      <c r="A9" s="10">
        <v>8</v>
      </c>
      <c r="C9" s="24">
        <f>A9-B53</f>
        <v>0.5</v>
      </c>
      <c r="E9" s="24">
        <f t="shared" si="0"/>
        <v>0.25</v>
      </c>
    </row>
    <row r="10" spans="1:5" ht="15.75" x14ac:dyDescent="0.25">
      <c r="A10" s="10">
        <v>7</v>
      </c>
      <c r="C10" s="24">
        <f>A10-B53</f>
        <v>-0.5</v>
      </c>
      <c r="E10" s="24">
        <f t="shared" si="0"/>
        <v>0.25</v>
      </c>
    </row>
    <row r="11" spans="1:5" ht="15.75" x14ac:dyDescent="0.25">
      <c r="A11" s="10">
        <v>6</v>
      </c>
      <c r="C11" s="24">
        <f>A11-B53</f>
        <v>-1.5</v>
      </c>
      <c r="E11" s="24">
        <f t="shared" si="0"/>
        <v>2.25</v>
      </c>
    </row>
    <row r="12" spans="1:5" ht="15.75" x14ac:dyDescent="0.25">
      <c r="A12" s="10">
        <v>8</v>
      </c>
      <c r="C12" s="24">
        <f>A12-B53</f>
        <v>0.5</v>
      </c>
      <c r="E12" s="24">
        <f t="shared" si="0"/>
        <v>0.25</v>
      </c>
    </row>
    <row r="13" spans="1:5" ht="15.75" x14ac:dyDescent="0.25">
      <c r="A13" s="10">
        <v>9</v>
      </c>
      <c r="C13" s="24">
        <f>A13-B53</f>
        <v>1.5</v>
      </c>
      <c r="E13" s="24">
        <f t="shared" si="0"/>
        <v>2.25</v>
      </c>
    </row>
    <row r="14" spans="1:5" ht="15.75" x14ac:dyDescent="0.25">
      <c r="A14" s="10">
        <v>7</v>
      </c>
      <c r="C14" s="24">
        <f>A14-B53</f>
        <v>-0.5</v>
      </c>
      <c r="E14" s="24">
        <f t="shared" si="0"/>
        <v>0.25</v>
      </c>
    </row>
    <row r="15" spans="1:5" ht="15.75" x14ac:dyDescent="0.25">
      <c r="A15" s="10">
        <v>8</v>
      </c>
      <c r="C15" s="24">
        <f>A15-B53</f>
        <v>0.5</v>
      </c>
      <c r="E15" s="24">
        <f t="shared" si="0"/>
        <v>0.25</v>
      </c>
    </row>
    <row r="16" spans="1:5" ht="15.75" x14ac:dyDescent="0.25">
      <c r="A16" s="10">
        <v>7</v>
      </c>
      <c r="C16" s="24">
        <f>A16-B53</f>
        <v>-0.5</v>
      </c>
      <c r="E16" s="24">
        <f t="shared" si="0"/>
        <v>0.25</v>
      </c>
    </row>
    <row r="17" spans="1:5" ht="15.75" x14ac:dyDescent="0.25">
      <c r="A17" s="10">
        <v>6</v>
      </c>
      <c r="C17" s="24">
        <f>A17-B53</f>
        <v>-1.5</v>
      </c>
      <c r="E17" s="24">
        <f t="shared" si="0"/>
        <v>2.25</v>
      </c>
    </row>
    <row r="18" spans="1:5" ht="15.75" x14ac:dyDescent="0.25">
      <c r="A18" s="10">
        <v>8</v>
      </c>
      <c r="C18" s="24">
        <f>A18-B53</f>
        <v>0.5</v>
      </c>
      <c r="E18" s="24">
        <f t="shared" si="0"/>
        <v>0.25</v>
      </c>
    </row>
    <row r="19" spans="1:5" ht="15.75" x14ac:dyDescent="0.25">
      <c r="A19" s="10">
        <v>9</v>
      </c>
      <c r="C19" s="24">
        <f>A19-B53</f>
        <v>1.5</v>
      </c>
      <c r="E19" s="24">
        <f t="shared" si="0"/>
        <v>2.25</v>
      </c>
    </row>
    <row r="20" spans="1:5" ht="15.75" x14ac:dyDescent="0.25">
      <c r="A20" s="10">
        <v>6</v>
      </c>
      <c r="C20" s="24">
        <f>A20-B53</f>
        <v>-1.5</v>
      </c>
      <c r="E20" s="24">
        <f t="shared" si="0"/>
        <v>2.25</v>
      </c>
    </row>
    <row r="21" spans="1:5" ht="15.75" x14ac:dyDescent="0.25">
      <c r="A21" s="10">
        <v>7</v>
      </c>
      <c r="C21" s="24">
        <f>A21-B53</f>
        <v>-0.5</v>
      </c>
      <c r="E21" s="24">
        <f t="shared" si="0"/>
        <v>0.25</v>
      </c>
    </row>
    <row r="22" spans="1:5" ht="15.75" x14ac:dyDescent="0.25">
      <c r="A22" s="10">
        <v>8</v>
      </c>
      <c r="C22" s="24">
        <f>A22-B53</f>
        <v>0.5</v>
      </c>
      <c r="E22" s="24">
        <f t="shared" si="0"/>
        <v>0.25</v>
      </c>
    </row>
    <row r="23" spans="1:5" ht="15.75" x14ac:dyDescent="0.25">
      <c r="A23" s="10">
        <v>9</v>
      </c>
      <c r="C23" s="24">
        <f>A23-B53</f>
        <v>1.5</v>
      </c>
      <c r="E23" s="24">
        <f t="shared" si="0"/>
        <v>2.25</v>
      </c>
    </row>
    <row r="24" spans="1:5" ht="15.75" x14ac:dyDescent="0.25">
      <c r="A24" s="10">
        <v>7</v>
      </c>
      <c r="C24" s="24">
        <f>A24-B53</f>
        <v>-0.5</v>
      </c>
      <c r="E24" s="24">
        <f t="shared" si="0"/>
        <v>0.25</v>
      </c>
    </row>
    <row r="25" spans="1:5" ht="15.75" x14ac:dyDescent="0.25">
      <c r="A25" s="10">
        <v>6</v>
      </c>
      <c r="C25" s="24">
        <f>A25-B53</f>
        <v>-1.5</v>
      </c>
      <c r="E25" s="24">
        <f t="shared" si="0"/>
        <v>2.25</v>
      </c>
    </row>
    <row r="26" spans="1:5" ht="15.75" x14ac:dyDescent="0.25">
      <c r="A26" s="10">
        <v>7</v>
      </c>
      <c r="C26" s="24">
        <f>A26-B53</f>
        <v>-0.5</v>
      </c>
      <c r="E26" s="24">
        <f t="shared" si="0"/>
        <v>0.25</v>
      </c>
    </row>
    <row r="27" spans="1:5" ht="15.75" x14ac:dyDescent="0.25">
      <c r="A27" s="10">
        <v>8</v>
      </c>
      <c r="C27" s="24">
        <f>A27-B53</f>
        <v>0.5</v>
      </c>
      <c r="E27" s="24">
        <f t="shared" si="0"/>
        <v>0.25</v>
      </c>
    </row>
    <row r="28" spans="1:5" ht="15.75" x14ac:dyDescent="0.25">
      <c r="A28" s="10">
        <v>9</v>
      </c>
      <c r="C28" s="24">
        <f>A28-B53</f>
        <v>1.5</v>
      </c>
      <c r="E28" s="24">
        <f t="shared" si="0"/>
        <v>2.25</v>
      </c>
    </row>
    <row r="29" spans="1:5" ht="15.75" x14ac:dyDescent="0.25">
      <c r="A29" s="10">
        <v>8</v>
      </c>
      <c r="C29" s="24">
        <f>A29-B53</f>
        <v>0.5</v>
      </c>
      <c r="E29" s="24">
        <f t="shared" si="0"/>
        <v>0.25</v>
      </c>
    </row>
    <row r="30" spans="1:5" ht="15.75" x14ac:dyDescent="0.25">
      <c r="A30" s="10">
        <v>7</v>
      </c>
      <c r="C30" s="24">
        <f>A30-B53</f>
        <v>-0.5</v>
      </c>
      <c r="E30" s="24">
        <f t="shared" si="0"/>
        <v>0.25</v>
      </c>
    </row>
    <row r="31" spans="1:5" ht="15.75" x14ac:dyDescent="0.25">
      <c r="A31" s="10">
        <v>6</v>
      </c>
      <c r="C31" s="24">
        <f>A31-B53</f>
        <v>-1.5</v>
      </c>
      <c r="E31" s="24">
        <f t="shared" si="0"/>
        <v>2.25</v>
      </c>
    </row>
    <row r="32" spans="1:5" ht="15.75" x14ac:dyDescent="0.25">
      <c r="A32" s="10">
        <v>9</v>
      </c>
      <c r="C32" s="24">
        <f>A32-B53</f>
        <v>1.5</v>
      </c>
      <c r="E32" s="24">
        <f t="shared" si="0"/>
        <v>2.25</v>
      </c>
    </row>
    <row r="33" spans="1:5" ht="15.75" x14ac:dyDescent="0.25">
      <c r="A33" s="10">
        <v>8</v>
      </c>
      <c r="C33" s="24">
        <f>A33-B53</f>
        <v>0.5</v>
      </c>
      <c r="E33" s="24">
        <f t="shared" si="0"/>
        <v>0.25</v>
      </c>
    </row>
    <row r="34" spans="1:5" ht="15.75" x14ac:dyDescent="0.25">
      <c r="A34" s="10">
        <v>7</v>
      </c>
      <c r="C34" s="24">
        <f>A34-B53</f>
        <v>-0.5</v>
      </c>
      <c r="E34" s="24">
        <f t="shared" si="0"/>
        <v>0.25</v>
      </c>
    </row>
    <row r="35" spans="1:5" ht="15.75" x14ac:dyDescent="0.25">
      <c r="A35" s="10">
        <v>6</v>
      </c>
      <c r="C35" s="24">
        <f>A35-B53</f>
        <v>-1.5</v>
      </c>
      <c r="E35" s="24">
        <f t="shared" si="0"/>
        <v>2.25</v>
      </c>
    </row>
    <row r="36" spans="1:5" ht="15.75" x14ac:dyDescent="0.25">
      <c r="A36" s="10">
        <v>8</v>
      </c>
      <c r="C36" s="24">
        <f>A36-B53</f>
        <v>0.5</v>
      </c>
      <c r="E36" s="24">
        <f t="shared" si="0"/>
        <v>0.25</v>
      </c>
    </row>
    <row r="37" spans="1:5" ht="15.75" x14ac:dyDescent="0.25">
      <c r="A37" s="10">
        <v>9</v>
      </c>
      <c r="C37" s="24">
        <f>A37-B53</f>
        <v>1.5</v>
      </c>
      <c r="E37" s="24">
        <f t="shared" si="0"/>
        <v>2.25</v>
      </c>
    </row>
    <row r="38" spans="1:5" ht="15.75" x14ac:dyDescent="0.25">
      <c r="A38" s="10">
        <v>7</v>
      </c>
      <c r="C38" s="24">
        <f>A38-B53</f>
        <v>-0.5</v>
      </c>
      <c r="E38" s="24">
        <f t="shared" si="0"/>
        <v>0.25</v>
      </c>
    </row>
    <row r="39" spans="1:5" ht="15.75" x14ac:dyDescent="0.25">
      <c r="A39" s="10">
        <v>8</v>
      </c>
      <c r="C39" s="24">
        <f>A39-B53</f>
        <v>0.5</v>
      </c>
      <c r="E39" s="24">
        <f t="shared" si="0"/>
        <v>0.25</v>
      </c>
    </row>
    <row r="40" spans="1:5" ht="15.75" x14ac:dyDescent="0.25">
      <c r="A40" s="10">
        <v>7</v>
      </c>
      <c r="C40" s="24">
        <f>A40-B53</f>
        <v>-0.5</v>
      </c>
      <c r="E40" s="24">
        <f t="shared" si="0"/>
        <v>0.25</v>
      </c>
    </row>
    <row r="41" spans="1:5" ht="15.75" x14ac:dyDescent="0.25">
      <c r="A41" s="10">
        <v>6</v>
      </c>
      <c r="C41" s="24">
        <f>A41-B53</f>
        <v>-1.5</v>
      </c>
      <c r="E41" s="24">
        <f t="shared" si="0"/>
        <v>2.25</v>
      </c>
    </row>
    <row r="42" spans="1:5" ht="15.75" x14ac:dyDescent="0.25">
      <c r="A42" s="10">
        <v>9</v>
      </c>
      <c r="C42" s="24">
        <f>A42-B53</f>
        <v>1.5</v>
      </c>
      <c r="E42" s="24">
        <f t="shared" si="0"/>
        <v>2.25</v>
      </c>
    </row>
    <row r="43" spans="1:5" ht="15.75" x14ac:dyDescent="0.25">
      <c r="A43" s="10">
        <v>8</v>
      </c>
      <c r="C43" s="24">
        <f>A43-B53</f>
        <v>0.5</v>
      </c>
      <c r="E43" s="24">
        <f t="shared" si="0"/>
        <v>0.25</v>
      </c>
    </row>
    <row r="44" spans="1:5" ht="15.75" x14ac:dyDescent="0.25">
      <c r="A44" s="10">
        <v>7</v>
      </c>
      <c r="C44" s="24">
        <f>A44-B53</f>
        <v>-0.5</v>
      </c>
      <c r="E44" s="24">
        <f t="shared" si="0"/>
        <v>0.25</v>
      </c>
    </row>
    <row r="45" spans="1:5" ht="15.75" x14ac:dyDescent="0.25">
      <c r="A45" s="10">
        <v>6</v>
      </c>
      <c r="C45" s="24">
        <f>A45-B53</f>
        <v>-1.5</v>
      </c>
      <c r="E45" s="24">
        <f t="shared" si="0"/>
        <v>2.25</v>
      </c>
    </row>
    <row r="46" spans="1:5" ht="15.75" x14ac:dyDescent="0.25">
      <c r="A46" s="10">
        <v>7</v>
      </c>
      <c r="C46" s="24">
        <f>A46-B53</f>
        <v>-0.5</v>
      </c>
      <c r="E46" s="24">
        <f t="shared" si="0"/>
        <v>0.25</v>
      </c>
    </row>
    <row r="47" spans="1:5" ht="15.75" x14ac:dyDescent="0.25">
      <c r="A47" s="10">
        <v>8</v>
      </c>
      <c r="C47" s="24">
        <f>A47-B53</f>
        <v>0.5</v>
      </c>
      <c r="E47" s="24">
        <f t="shared" si="0"/>
        <v>0.25</v>
      </c>
    </row>
    <row r="48" spans="1:5" ht="15.75" x14ac:dyDescent="0.25">
      <c r="A48" s="10">
        <v>9</v>
      </c>
      <c r="C48" s="24">
        <f>A48-B53</f>
        <v>1.5</v>
      </c>
      <c r="E48" s="24">
        <f t="shared" si="0"/>
        <v>2.25</v>
      </c>
    </row>
    <row r="49" spans="1:5" ht="15.75" x14ac:dyDescent="0.25">
      <c r="A49" s="10">
        <v>8</v>
      </c>
      <c r="C49" s="24">
        <f>A49-B53</f>
        <v>0.5</v>
      </c>
      <c r="E49" s="24">
        <f t="shared" si="0"/>
        <v>0.25</v>
      </c>
    </row>
    <row r="50" spans="1:5" ht="15.75" x14ac:dyDescent="0.25">
      <c r="A50" s="10">
        <v>7</v>
      </c>
      <c r="C50" s="24">
        <f>A50-B53</f>
        <v>-0.5</v>
      </c>
      <c r="E50" s="24">
        <f t="shared" si="0"/>
        <v>0.25</v>
      </c>
    </row>
    <row r="51" spans="1:5" ht="16.5" thickBot="1" x14ac:dyDescent="0.3">
      <c r="A51" s="11">
        <v>6</v>
      </c>
      <c r="C51" s="114">
        <f>A51-B53</f>
        <v>-1.5</v>
      </c>
      <c r="E51" s="114">
        <f t="shared" si="0"/>
        <v>2.25</v>
      </c>
    </row>
    <row r="52" spans="1:5" ht="15.75" thickBot="1" x14ac:dyDescent="0.3"/>
    <row r="53" spans="1:5" ht="19.5" thickBot="1" x14ac:dyDescent="0.35">
      <c r="A53" s="70" t="s">
        <v>14</v>
      </c>
      <c r="B53" s="71">
        <f>AVERAGE(A2:A51)</f>
        <v>7.5</v>
      </c>
    </row>
    <row r="54" spans="1:5" ht="19.5" thickBot="1" x14ac:dyDescent="0.35">
      <c r="A54" s="70" t="s">
        <v>21</v>
      </c>
      <c r="B54" s="71">
        <f>_xlfn.VAR.P(A2:A51)</f>
        <v>1.05</v>
      </c>
    </row>
    <row r="55" spans="1:5" ht="19.5" thickBot="1" x14ac:dyDescent="0.35">
      <c r="A55" s="70" t="s">
        <v>17</v>
      </c>
      <c r="B55" s="71">
        <f>_xlfn.STDEV.P(A2:A51)</f>
        <v>1.0246950765959599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</cols>
  <sheetData>
    <row r="1" spans="1:5" ht="19.5" thickBot="1" x14ac:dyDescent="0.35">
      <c r="A1" s="3" t="s">
        <v>8</v>
      </c>
      <c r="C1" s="12" t="s">
        <v>20</v>
      </c>
      <c r="E1" s="12" t="s">
        <v>13</v>
      </c>
    </row>
    <row r="2" spans="1:5" ht="18.75" x14ac:dyDescent="0.3">
      <c r="A2" s="96">
        <v>10</v>
      </c>
      <c r="C2" s="24">
        <f>A2-B103</f>
        <v>-6.57</v>
      </c>
      <c r="E2" s="24">
        <f>C2*C2</f>
        <v>43.164900000000003</v>
      </c>
    </row>
    <row r="3" spans="1:5" ht="18.75" x14ac:dyDescent="0.3">
      <c r="A3" s="96">
        <v>15</v>
      </c>
      <c r="C3" s="24">
        <f>A3-B103</f>
        <v>-1.5700000000000003</v>
      </c>
      <c r="E3" s="24">
        <f t="shared" ref="E3:E66" si="0">C3*C3</f>
        <v>2.464900000000001</v>
      </c>
    </row>
    <row r="4" spans="1:5" ht="18.75" x14ac:dyDescent="0.3">
      <c r="A4" s="96">
        <v>12</v>
      </c>
      <c r="C4" s="24">
        <f>A4-B103</f>
        <v>-4.57</v>
      </c>
      <c r="E4" s="24">
        <f t="shared" si="0"/>
        <v>20.884900000000002</v>
      </c>
    </row>
    <row r="5" spans="1:5" ht="18.75" x14ac:dyDescent="0.3">
      <c r="A5" s="96">
        <v>18</v>
      </c>
      <c r="C5" s="24">
        <f>A5-B103</f>
        <v>1.4299999999999997</v>
      </c>
      <c r="E5" s="24">
        <f t="shared" si="0"/>
        <v>2.0448999999999993</v>
      </c>
    </row>
    <row r="6" spans="1:5" ht="18.75" x14ac:dyDescent="0.3">
      <c r="A6" s="96">
        <v>20</v>
      </c>
      <c r="C6" s="24">
        <f>A6-B103</f>
        <v>3.4299999999999997</v>
      </c>
      <c r="E6" s="24">
        <f t="shared" si="0"/>
        <v>11.764899999999997</v>
      </c>
    </row>
    <row r="7" spans="1:5" ht="18.75" x14ac:dyDescent="0.3">
      <c r="A7" s="96">
        <v>25</v>
      </c>
      <c r="C7" s="24">
        <f>A7-B103</f>
        <v>8.43</v>
      </c>
      <c r="E7" s="24">
        <f t="shared" si="0"/>
        <v>71.064899999999994</v>
      </c>
    </row>
    <row r="8" spans="1:5" ht="18.75" x14ac:dyDescent="0.3">
      <c r="A8" s="96">
        <v>8</v>
      </c>
      <c r="C8" s="24">
        <f>A8-B103</f>
        <v>-8.57</v>
      </c>
      <c r="E8" s="24">
        <f t="shared" si="0"/>
        <v>73.444900000000004</v>
      </c>
    </row>
    <row r="9" spans="1:5" ht="18.75" x14ac:dyDescent="0.3">
      <c r="A9" s="96">
        <v>14</v>
      </c>
      <c r="C9" s="24">
        <f>A9-B103</f>
        <v>-2.5700000000000003</v>
      </c>
      <c r="E9" s="24">
        <f t="shared" si="0"/>
        <v>6.6049000000000015</v>
      </c>
    </row>
    <row r="10" spans="1:5" ht="18.75" x14ac:dyDescent="0.3">
      <c r="A10" s="96">
        <v>16</v>
      </c>
      <c r="C10" s="24">
        <f>A10-B103</f>
        <v>-0.57000000000000028</v>
      </c>
      <c r="E10" s="24">
        <f t="shared" si="0"/>
        <v>0.3249000000000003</v>
      </c>
    </row>
    <row r="11" spans="1:5" ht="18.75" x14ac:dyDescent="0.3">
      <c r="A11" s="96">
        <v>22</v>
      </c>
      <c r="C11" s="24">
        <f>A11-B103</f>
        <v>5.43</v>
      </c>
      <c r="E11" s="24">
        <f t="shared" si="0"/>
        <v>29.484899999999996</v>
      </c>
    </row>
    <row r="12" spans="1:5" ht="18.75" x14ac:dyDescent="0.3">
      <c r="A12" s="96">
        <v>9</v>
      </c>
      <c r="C12" s="24">
        <f>A12-B103</f>
        <v>-7.57</v>
      </c>
      <c r="E12" s="24">
        <f t="shared" si="0"/>
        <v>57.304900000000004</v>
      </c>
    </row>
    <row r="13" spans="1:5" ht="18.75" x14ac:dyDescent="0.3">
      <c r="A13" s="96">
        <v>17</v>
      </c>
      <c r="C13" s="24">
        <f>A13-B103</f>
        <v>0.42999999999999972</v>
      </c>
      <c r="E13" s="24">
        <f t="shared" si="0"/>
        <v>0.18489999999999976</v>
      </c>
    </row>
    <row r="14" spans="1:5" ht="18.75" x14ac:dyDescent="0.3">
      <c r="A14" s="96">
        <v>11</v>
      </c>
      <c r="C14" s="24">
        <f>A14-B103</f>
        <v>-5.57</v>
      </c>
      <c r="E14" s="24">
        <f t="shared" si="0"/>
        <v>31.024900000000002</v>
      </c>
    </row>
    <row r="15" spans="1:5" ht="18.75" x14ac:dyDescent="0.3">
      <c r="A15" s="96">
        <v>13</v>
      </c>
      <c r="C15" s="24">
        <f>A15-B103</f>
        <v>-3.5700000000000003</v>
      </c>
      <c r="E15" s="24">
        <f t="shared" si="0"/>
        <v>12.744900000000001</v>
      </c>
    </row>
    <row r="16" spans="1:5" ht="18.75" x14ac:dyDescent="0.3">
      <c r="A16" s="96">
        <v>19</v>
      </c>
      <c r="C16" s="24">
        <f>A16-B103</f>
        <v>2.4299999999999997</v>
      </c>
      <c r="E16" s="24">
        <f t="shared" si="0"/>
        <v>5.9048999999999987</v>
      </c>
    </row>
    <row r="17" spans="1:5" ht="18.75" x14ac:dyDescent="0.3">
      <c r="A17" s="96">
        <v>23</v>
      </c>
      <c r="C17" s="24">
        <f>A17-B103</f>
        <v>6.43</v>
      </c>
      <c r="E17" s="24">
        <f t="shared" si="0"/>
        <v>41.344899999999996</v>
      </c>
    </row>
    <row r="18" spans="1:5" ht="18.75" x14ac:dyDescent="0.3">
      <c r="A18" s="96">
        <v>21</v>
      </c>
      <c r="C18" s="24">
        <f>A18-B103</f>
        <v>4.43</v>
      </c>
      <c r="E18" s="24">
        <f t="shared" si="0"/>
        <v>19.624899999999997</v>
      </c>
    </row>
    <row r="19" spans="1:5" ht="18.75" x14ac:dyDescent="0.3">
      <c r="A19" s="96">
        <v>16</v>
      </c>
      <c r="C19" s="24">
        <f>A19-B103</f>
        <v>-0.57000000000000028</v>
      </c>
      <c r="E19" s="24">
        <f t="shared" si="0"/>
        <v>0.3249000000000003</v>
      </c>
    </row>
    <row r="20" spans="1:5" ht="18.75" x14ac:dyDescent="0.3">
      <c r="A20" s="96">
        <v>24</v>
      </c>
      <c r="C20" s="24">
        <f>A20-B103</f>
        <v>7.43</v>
      </c>
      <c r="E20" s="24">
        <f t="shared" si="0"/>
        <v>55.204899999999995</v>
      </c>
    </row>
    <row r="21" spans="1:5" ht="18.75" x14ac:dyDescent="0.3">
      <c r="A21" s="96">
        <v>27</v>
      </c>
      <c r="C21" s="24">
        <f>A21-B103</f>
        <v>10.43</v>
      </c>
      <c r="E21" s="24">
        <f t="shared" si="0"/>
        <v>108.78489999999999</v>
      </c>
    </row>
    <row r="22" spans="1:5" ht="18.75" x14ac:dyDescent="0.3">
      <c r="A22" s="96">
        <v>13</v>
      </c>
      <c r="C22" s="24">
        <f>A22-B103</f>
        <v>-3.5700000000000003</v>
      </c>
      <c r="E22" s="24">
        <f t="shared" si="0"/>
        <v>12.744900000000001</v>
      </c>
    </row>
    <row r="23" spans="1:5" ht="18.75" x14ac:dyDescent="0.3">
      <c r="A23" s="96">
        <v>10</v>
      </c>
      <c r="C23" s="24">
        <f>A23-B103</f>
        <v>-6.57</v>
      </c>
      <c r="E23" s="24">
        <f t="shared" si="0"/>
        <v>43.164900000000003</v>
      </c>
    </row>
    <row r="24" spans="1:5" ht="18.75" x14ac:dyDescent="0.3">
      <c r="A24" s="96">
        <v>18</v>
      </c>
      <c r="C24" s="24">
        <f>A24-B103</f>
        <v>1.4299999999999997</v>
      </c>
      <c r="E24" s="24">
        <f t="shared" si="0"/>
        <v>2.0448999999999993</v>
      </c>
    </row>
    <row r="25" spans="1:5" ht="18.75" x14ac:dyDescent="0.3">
      <c r="A25" s="96">
        <v>16</v>
      </c>
      <c r="C25" s="24">
        <f>A25-B103</f>
        <v>-0.57000000000000028</v>
      </c>
      <c r="E25" s="24">
        <f t="shared" si="0"/>
        <v>0.3249000000000003</v>
      </c>
    </row>
    <row r="26" spans="1:5" ht="18.75" x14ac:dyDescent="0.3">
      <c r="A26" s="96">
        <v>12</v>
      </c>
      <c r="C26" s="24">
        <f>A26-B103</f>
        <v>-4.57</v>
      </c>
      <c r="E26" s="24">
        <f t="shared" si="0"/>
        <v>20.884900000000002</v>
      </c>
    </row>
    <row r="27" spans="1:5" ht="18.75" x14ac:dyDescent="0.3">
      <c r="A27" s="96">
        <v>14</v>
      </c>
      <c r="C27" s="24">
        <f>A27-B103</f>
        <v>-2.5700000000000003</v>
      </c>
      <c r="E27" s="24">
        <f t="shared" si="0"/>
        <v>6.6049000000000015</v>
      </c>
    </row>
    <row r="28" spans="1:5" ht="18.75" x14ac:dyDescent="0.3">
      <c r="A28" s="96">
        <v>19</v>
      </c>
      <c r="C28" s="24">
        <f>A28-B103</f>
        <v>2.4299999999999997</v>
      </c>
      <c r="E28" s="24">
        <f t="shared" si="0"/>
        <v>5.9048999999999987</v>
      </c>
    </row>
    <row r="29" spans="1:5" ht="18.75" x14ac:dyDescent="0.3">
      <c r="A29" s="96">
        <v>21</v>
      </c>
      <c r="C29" s="24">
        <f>A29-B103</f>
        <v>4.43</v>
      </c>
      <c r="E29" s="24">
        <f t="shared" si="0"/>
        <v>19.624899999999997</v>
      </c>
    </row>
    <row r="30" spans="1:5" ht="18.75" x14ac:dyDescent="0.3">
      <c r="A30" s="96">
        <v>11</v>
      </c>
      <c r="C30" s="24">
        <f>A30-B103</f>
        <v>-5.57</v>
      </c>
      <c r="E30" s="24">
        <f t="shared" si="0"/>
        <v>31.024900000000002</v>
      </c>
    </row>
    <row r="31" spans="1:5" ht="18.75" x14ac:dyDescent="0.3">
      <c r="A31" s="96">
        <v>17</v>
      </c>
      <c r="C31" s="24">
        <f>A31-B103</f>
        <v>0.42999999999999972</v>
      </c>
      <c r="E31" s="24">
        <f t="shared" si="0"/>
        <v>0.18489999999999976</v>
      </c>
    </row>
    <row r="32" spans="1:5" ht="18.75" x14ac:dyDescent="0.3">
      <c r="A32" s="96">
        <v>13</v>
      </c>
      <c r="C32" s="24">
        <f>A32-B103</f>
        <v>-3.5700000000000003</v>
      </c>
      <c r="E32" s="24">
        <f t="shared" si="0"/>
        <v>12.744900000000001</v>
      </c>
    </row>
    <row r="33" spans="1:5" ht="18.75" x14ac:dyDescent="0.3">
      <c r="A33" s="96">
        <v>10</v>
      </c>
      <c r="C33" s="24">
        <f>A33-B103</f>
        <v>-6.57</v>
      </c>
      <c r="E33" s="24">
        <f t="shared" si="0"/>
        <v>43.164900000000003</v>
      </c>
    </row>
    <row r="34" spans="1:5" ht="18.75" x14ac:dyDescent="0.3">
      <c r="A34" s="96">
        <v>18</v>
      </c>
      <c r="C34" s="24">
        <f>A34-B103</f>
        <v>1.4299999999999997</v>
      </c>
      <c r="E34" s="24">
        <f t="shared" si="0"/>
        <v>2.0448999999999993</v>
      </c>
    </row>
    <row r="35" spans="1:5" ht="18.75" x14ac:dyDescent="0.3">
      <c r="A35" s="96">
        <v>16</v>
      </c>
      <c r="C35" s="24">
        <f>A35-B103</f>
        <v>-0.57000000000000028</v>
      </c>
      <c r="E35" s="24">
        <f t="shared" si="0"/>
        <v>0.3249000000000003</v>
      </c>
    </row>
    <row r="36" spans="1:5" ht="18.75" x14ac:dyDescent="0.3">
      <c r="A36" s="96">
        <v>12</v>
      </c>
      <c r="C36" s="24">
        <f>A36-B103</f>
        <v>-4.57</v>
      </c>
      <c r="E36" s="24">
        <f t="shared" si="0"/>
        <v>20.884900000000002</v>
      </c>
    </row>
    <row r="37" spans="1:5" ht="18.75" x14ac:dyDescent="0.3">
      <c r="A37" s="96">
        <v>14</v>
      </c>
      <c r="C37" s="24">
        <f>A37-B103</f>
        <v>-2.5700000000000003</v>
      </c>
      <c r="E37" s="24">
        <f t="shared" si="0"/>
        <v>6.6049000000000015</v>
      </c>
    </row>
    <row r="38" spans="1:5" ht="18.75" x14ac:dyDescent="0.3">
      <c r="A38" s="96">
        <v>19</v>
      </c>
      <c r="C38" s="24">
        <f>A38-B103</f>
        <v>2.4299999999999997</v>
      </c>
      <c r="E38" s="24">
        <f t="shared" si="0"/>
        <v>5.9048999999999987</v>
      </c>
    </row>
    <row r="39" spans="1:5" ht="18.75" x14ac:dyDescent="0.3">
      <c r="A39" s="96">
        <v>21</v>
      </c>
      <c r="C39" s="24">
        <f>A39-B103</f>
        <v>4.43</v>
      </c>
      <c r="E39" s="24">
        <f t="shared" si="0"/>
        <v>19.624899999999997</v>
      </c>
    </row>
    <row r="40" spans="1:5" ht="18.75" x14ac:dyDescent="0.3">
      <c r="A40" s="96">
        <v>11</v>
      </c>
      <c r="C40" s="24">
        <f>A40-B103</f>
        <v>-5.57</v>
      </c>
      <c r="E40" s="24">
        <f t="shared" si="0"/>
        <v>31.024900000000002</v>
      </c>
    </row>
    <row r="41" spans="1:5" ht="18.75" x14ac:dyDescent="0.3">
      <c r="A41" s="96">
        <v>17</v>
      </c>
      <c r="C41" s="24">
        <f>A41-B103</f>
        <v>0.42999999999999972</v>
      </c>
      <c r="E41" s="24">
        <f t="shared" si="0"/>
        <v>0.18489999999999976</v>
      </c>
    </row>
    <row r="42" spans="1:5" ht="18.75" x14ac:dyDescent="0.3">
      <c r="A42" s="96">
        <v>25</v>
      </c>
      <c r="C42" s="24">
        <f>A42-B103</f>
        <v>8.43</v>
      </c>
      <c r="E42" s="24">
        <f t="shared" si="0"/>
        <v>71.064899999999994</v>
      </c>
    </row>
    <row r="43" spans="1:5" ht="18.75" x14ac:dyDescent="0.3">
      <c r="A43" s="96">
        <v>18</v>
      </c>
      <c r="C43" s="24">
        <f>A43-B103</f>
        <v>1.4299999999999997</v>
      </c>
      <c r="E43" s="24">
        <f t="shared" si="0"/>
        <v>2.0448999999999993</v>
      </c>
    </row>
    <row r="44" spans="1:5" ht="18.75" x14ac:dyDescent="0.3">
      <c r="A44" s="96">
        <v>16</v>
      </c>
      <c r="C44" s="24">
        <f>A44-B103</f>
        <v>-0.57000000000000028</v>
      </c>
      <c r="E44" s="24">
        <f t="shared" si="0"/>
        <v>0.3249000000000003</v>
      </c>
    </row>
    <row r="45" spans="1:5" ht="18.75" x14ac:dyDescent="0.3">
      <c r="A45" s="96">
        <v>13</v>
      </c>
      <c r="C45" s="24">
        <f>A45-B103</f>
        <v>-3.5700000000000003</v>
      </c>
      <c r="E45" s="24">
        <f t="shared" si="0"/>
        <v>12.744900000000001</v>
      </c>
    </row>
    <row r="46" spans="1:5" ht="18.75" x14ac:dyDescent="0.3">
      <c r="A46" s="96">
        <v>21</v>
      </c>
      <c r="C46" s="24">
        <f>A46-B103</f>
        <v>4.43</v>
      </c>
      <c r="E46" s="24">
        <f t="shared" si="0"/>
        <v>19.624899999999997</v>
      </c>
    </row>
    <row r="47" spans="1:5" ht="18.75" x14ac:dyDescent="0.3">
      <c r="A47" s="96">
        <v>20</v>
      </c>
      <c r="C47" s="24">
        <f>A47-B103</f>
        <v>3.4299999999999997</v>
      </c>
      <c r="E47" s="24">
        <f t="shared" si="0"/>
        <v>11.764899999999997</v>
      </c>
    </row>
    <row r="48" spans="1:5" ht="18.75" x14ac:dyDescent="0.3">
      <c r="A48" s="96">
        <v>15</v>
      </c>
      <c r="C48" s="24">
        <f>A48-B103</f>
        <v>-1.5700000000000003</v>
      </c>
      <c r="E48" s="24">
        <f t="shared" si="0"/>
        <v>2.464900000000001</v>
      </c>
    </row>
    <row r="49" spans="1:5" ht="18.75" x14ac:dyDescent="0.3">
      <c r="A49" s="96">
        <v>12</v>
      </c>
      <c r="C49" s="24">
        <f>A49-B103</f>
        <v>-4.57</v>
      </c>
      <c r="E49" s="24">
        <f t="shared" si="0"/>
        <v>20.884900000000002</v>
      </c>
    </row>
    <row r="50" spans="1:5" ht="18.75" x14ac:dyDescent="0.3">
      <c r="A50" s="96">
        <v>19</v>
      </c>
      <c r="C50" s="24">
        <f>A50-B103</f>
        <v>2.4299999999999997</v>
      </c>
      <c r="E50" s="24">
        <f t="shared" si="0"/>
        <v>5.9048999999999987</v>
      </c>
    </row>
    <row r="51" spans="1:5" ht="18.75" x14ac:dyDescent="0.3">
      <c r="A51" s="96">
        <v>17</v>
      </c>
      <c r="C51" s="24">
        <f>A51-B103</f>
        <v>0.42999999999999972</v>
      </c>
      <c r="E51" s="24">
        <f t="shared" si="0"/>
        <v>0.18489999999999976</v>
      </c>
    </row>
    <row r="52" spans="1:5" ht="18.75" x14ac:dyDescent="0.3">
      <c r="A52" s="96">
        <v>14</v>
      </c>
      <c r="C52" s="24">
        <f>A52-B103</f>
        <v>-2.5700000000000003</v>
      </c>
      <c r="E52" s="24">
        <f t="shared" si="0"/>
        <v>6.6049000000000015</v>
      </c>
    </row>
    <row r="53" spans="1:5" ht="18.75" x14ac:dyDescent="0.3">
      <c r="A53" s="96">
        <v>16</v>
      </c>
      <c r="C53" s="24">
        <f>A53-B103</f>
        <v>-0.57000000000000028</v>
      </c>
      <c r="E53" s="24">
        <f t="shared" si="0"/>
        <v>0.3249000000000003</v>
      </c>
    </row>
    <row r="54" spans="1:5" ht="18.75" x14ac:dyDescent="0.3">
      <c r="A54" s="96">
        <v>23</v>
      </c>
      <c r="C54" s="24">
        <f>A54-B103</f>
        <v>6.43</v>
      </c>
      <c r="E54" s="24">
        <f t="shared" si="0"/>
        <v>41.344899999999996</v>
      </c>
    </row>
    <row r="55" spans="1:5" ht="18.75" x14ac:dyDescent="0.3">
      <c r="A55" s="96">
        <v>18</v>
      </c>
      <c r="C55" s="24">
        <f>A55-B103</f>
        <v>1.4299999999999997</v>
      </c>
      <c r="E55" s="24">
        <f t="shared" si="0"/>
        <v>2.0448999999999993</v>
      </c>
    </row>
    <row r="56" spans="1:5" ht="18.75" x14ac:dyDescent="0.3">
      <c r="A56" s="96">
        <v>15</v>
      </c>
      <c r="C56" s="24">
        <f>A56-B103</f>
        <v>-1.5700000000000003</v>
      </c>
      <c r="E56" s="24">
        <f t="shared" si="0"/>
        <v>2.464900000000001</v>
      </c>
    </row>
    <row r="57" spans="1:5" ht="18.75" x14ac:dyDescent="0.3">
      <c r="A57" s="96">
        <v>11</v>
      </c>
      <c r="C57" s="24">
        <f>A57-B103</f>
        <v>-5.57</v>
      </c>
      <c r="E57" s="24">
        <f t="shared" si="0"/>
        <v>31.024900000000002</v>
      </c>
    </row>
    <row r="58" spans="1:5" ht="18.75" x14ac:dyDescent="0.3">
      <c r="A58" s="96">
        <v>19</v>
      </c>
      <c r="C58" s="24">
        <f>A58-B103</f>
        <v>2.4299999999999997</v>
      </c>
      <c r="E58" s="24">
        <f t="shared" si="0"/>
        <v>5.9048999999999987</v>
      </c>
    </row>
    <row r="59" spans="1:5" ht="18.75" x14ac:dyDescent="0.3">
      <c r="A59" s="96">
        <v>22</v>
      </c>
      <c r="C59" s="24">
        <f>A59-B103</f>
        <v>5.43</v>
      </c>
      <c r="E59" s="24">
        <f t="shared" si="0"/>
        <v>29.484899999999996</v>
      </c>
    </row>
    <row r="60" spans="1:5" ht="18.75" x14ac:dyDescent="0.3">
      <c r="A60" s="96">
        <v>17</v>
      </c>
      <c r="C60" s="24">
        <f>A60-B103</f>
        <v>0.42999999999999972</v>
      </c>
      <c r="E60" s="24">
        <f t="shared" si="0"/>
        <v>0.18489999999999976</v>
      </c>
    </row>
    <row r="61" spans="1:5" ht="18.75" x14ac:dyDescent="0.3">
      <c r="A61" s="96">
        <v>12</v>
      </c>
      <c r="C61" s="24">
        <f>A61-B103</f>
        <v>-4.57</v>
      </c>
      <c r="E61" s="24">
        <f t="shared" si="0"/>
        <v>20.884900000000002</v>
      </c>
    </row>
    <row r="62" spans="1:5" ht="18.75" x14ac:dyDescent="0.3">
      <c r="A62" s="96">
        <v>16</v>
      </c>
      <c r="C62" s="24">
        <f>A62-B103</f>
        <v>-0.57000000000000028</v>
      </c>
      <c r="E62" s="24">
        <f t="shared" si="0"/>
        <v>0.3249000000000003</v>
      </c>
    </row>
    <row r="63" spans="1:5" ht="18.75" x14ac:dyDescent="0.3">
      <c r="A63" s="96">
        <v>14</v>
      </c>
      <c r="C63" s="24">
        <f>A63-B103</f>
        <v>-2.5700000000000003</v>
      </c>
      <c r="E63" s="24">
        <f t="shared" si="0"/>
        <v>6.6049000000000015</v>
      </c>
    </row>
    <row r="64" spans="1:5" ht="18.75" x14ac:dyDescent="0.3">
      <c r="A64" s="96">
        <v>18</v>
      </c>
      <c r="C64" s="24">
        <f>A64-$B$103</f>
        <v>1.4299999999999997</v>
      </c>
      <c r="E64" s="24">
        <f t="shared" si="0"/>
        <v>2.0448999999999993</v>
      </c>
    </row>
    <row r="65" spans="1:5" ht="18.75" x14ac:dyDescent="0.3">
      <c r="A65" s="96">
        <v>20</v>
      </c>
      <c r="C65" s="24">
        <f t="shared" ref="C65:C101" si="1">A65-$B$103</f>
        <v>3.4299999999999997</v>
      </c>
      <c r="E65" s="24">
        <f t="shared" si="0"/>
        <v>11.764899999999997</v>
      </c>
    </row>
    <row r="66" spans="1:5" ht="18.75" x14ac:dyDescent="0.3">
      <c r="A66" s="96">
        <v>25</v>
      </c>
      <c r="C66" s="24">
        <f t="shared" si="1"/>
        <v>8.43</v>
      </c>
      <c r="E66" s="24">
        <f t="shared" si="0"/>
        <v>71.064899999999994</v>
      </c>
    </row>
    <row r="67" spans="1:5" ht="18.75" x14ac:dyDescent="0.3">
      <c r="A67" s="96">
        <v>13</v>
      </c>
      <c r="C67" s="24">
        <f t="shared" si="1"/>
        <v>-3.5700000000000003</v>
      </c>
      <c r="E67" s="24">
        <f t="shared" ref="E67:E101" si="2">C67*C67</f>
        <v>12.744900000000001</v>
      </c>
    </row>
    <row r="68" spans="1:5" ht="18.75" x14ac:dyDescent="0.3">
      <c r="A68" s="96">
        <v>11</v>
      </c>
      <c r="C68" s="24">
        <f t="shared" si="1"/>
        <v>-5.57</v>
      </c>
      <c r="E68" s="24">
        <f t="shared" si="2"/>
        <v>31.024900000000002</v>
      </c>
    </row>
    <row r="69" spans="1:5" ht="18.75" x14ac:dyDescent="0.3">
      <c r="A69" s="96">
        <v>22</v>
      </c>
      <c r="C69" s="24">
        <f t="shared" si="1"/>
        <v>5.43</v>
      </c>
      <c r="E69" s="24">
        <f t="shared" si="2"/>
        <v>29.484899999999996</v>
      </c>
    </row>
    <row r="70" spans="1:5" ht="18.75" x14ac:dyDescent="0.3">
      <c r="A70" s="96">
        <v>19</v>
      </c>
      <c r="C70" s="24">
        <f t="shared" si="1"/>
        <v>2.4299999999999997</v>
      </c>
      <c r="E70" s="24">
        <f t="shared" si="2"/>
        <v>5.9048999999999987</v>
      </c>
    </row>
    <row r="71" spans="1:5" ht="18.75" x14ac:dyDescent="0.3">
      <c r="A71" s="96">
        <v>17</v>
      </c>
      <c r="C71" s="24">
        <f t="shared" si="1"/>
        <v>0.42999999999999972</v>
      </c>
      <c r="E71" s="24">
        <f t="shared" si="2"/>
        <v>0.18489999999999976</v>
      </c>
    </row>
    <row r="72" spans="1:5" ht="18.75" x14ac:dyDescent="0.3">
      <c r="A72" s="96">
        <v>15</v>
      </c>
      <c r="C72" s="24">
        <f t="shared" si="1"/>
        <v>-1.5700000000000003</v>
      </c>
      <c r="E72" s="24">
        <f t="shared" si="2"/>
        <v>2.464900000000001</v>
      </c>
    </row>
    <row r="73" spans="1:5" ht="18.75" x14ac:dyDescent="0.3">
      <c r="A73" s="96">
        <v>16</v>
      </c>
      <c r="C73" s="24">
        <f t="shared" si="1"/>
        <v>-0.57000000000000028</v>
      </c>
      <c r="E73" s="24">
        <f t="shared" si="2"/>
        <v>0.3249000000000003</v>
      </c>
    </row>
    <row r="74" spans="1:5" ht="18.75" x14ac:dyDescent="0.3">
      <c r="A74" s="96">
        <v>13</v>
      </c>
      <c r="C74" s="24">
        <f t="shared" si="1"/>
        <v>-3.5700000000000003</v>
      </c>
      <c r="E74" s="24">
        <f t="shared" si="2"/>
        <v>12.744900000000001</v>
      </c>
    </row>
    <row r="75" spans="1:5" ht="18.75" x14ac:dyDescent="0.3">
      <c r="A75" s="96">
        <v>14</v>
      </c>
      <c r="C75" s="24">
        <f t="shared" si="1"/>
        <v>-2.5700000000000003</v>
      </c>
      <c r="E75" s="24">
        <f t="shared" si="2"/>
        <v>6.6049000000000015</v>
      </c>
    </row>
    <row r="76" spans="1:5" ht="18.75" x14ac:dyDescent="0.3">
      <c r="A76" s="96">
        <v>18</v>
      </c>
      <c r="C76" s="24">
        <f t="shared" si="1"/>
        <v>1.4299999999999997</v>
      </c>
      <c r="E76" s="24">
        <f t="shared" si="2"/>
        <v>2.0448999999999993</v>
      </c>
    </row>
    <row r="77" spans="1:5" ht="18.75" x14ac:dyDescent="0.3">
      <c r="A77" s="96">
        <v>20</v>
      </c>
      <c r="C77" s="24">
        <f t="shared" si="1"/>
        <v>3.4299999999999997</v>
      </c>
      <c r="E77" s="24">
        <f t="shared" si="2"/>
        <v>11.764899999999997</v>
      </c>
    </row>
    <row r="78" spans="1:5" ht="18.75" x14ac:dyDescent="0.3">
      <c r="A78" s="96">
        <v>19</v>
      </c>
      <c r="C78" s="24">
        <f t="shared" si="1"/>
        <v>2.4299999999999997</v>
      </c>
      <c r="E78" s="24">
        <f t="shared" si="2"/>
        <v>5.9048999999999987</v>
      </c>
    </row>
    <row r="79" spans="1:5" ht="18.75" x14ac:dyDescent="0.3">
      <c r="A79" s="96">
        <v>21</v>
      </c>
      <c r="C79" s="24">
        <f t="shared" si="1"/>
        <v>4.43</v>
      </c>
      <c r="E79" s="24">
        <f t="shared" si="2"/>
        <v>19.624899999999997</v>
      </c>
    </row>
    <row r="80" spans="1:5" ht="18.75" x14ac:dyDescent="0.3">
      <c r="A80" s="96">
        <v>17</v>
      </c>
      <c r="C80" s="24">
        <f t="shared" si="1"/>
        <v>0.42999999999999972</v>
      </c>
      <c r="E80" s="24">
        <f t="shared" si="2"/>
        <v>0.18489999999999976</v>
      </c>
    </row>
    <row r="81" spans="1:5" ht="18.75" x14ac:dyDescent="0.3">
      <c r="A81" s="96">
        <v>12</v>
      </c>
      <c r="C81" s="24">
        <f t="shared" si="1"/>
        <v>-4.57</v>
      </c>
      <c r="E81" s="24">
        <f t="shared" si="2"/>
        <v>20.884900000000002</v>
      </c>
    </row>
    <row r="82" spans="1:5" ht="18.75" x14ac:dyDescent="0.3">
      <c r="A82" s="96">
        <v>15</v>
      </c>
      <c r="C82" s="24">
        <f t="shared" si="1"/>
        <v>-1.5700000000000003</v>
      </c>
      <c r="E82" s="24">
        <f t="shared" si="2"/>
        <v>2.464900000000001</v>
      </c>
    </row>
    <row r="83" spans="1:5" ht="18.75" x14ac:dyDescent="0.3">
      <c r="A83" s="96">
        <v>13</v>
      </c>
      <c r="C83" s="24">
        <f t="shared" si="1"/>
        <v>-3.5700000000000003</v>
      </c>
      <c r="E83" s="24">
        <f t="shared" si="2"/>
        <v>12.744900000000001</v>
      </c>
    </row>
    <row r="84" spans="1:5" ht="18.75" x14ac:dyDescent="0.3">
      <c r="A84" s="96">
        <v>16</v>
      </c>
      <c r="C84" s="24">
        <f t="shared" si="1"/>
        <v>-0.57000000000000028</v>
      </c>
      <c r="E84" s="24">
        <f t="shared" si="2"/>
        <v>0.3249000000000003</v>
      </c>
    </row>
    <row r="85" spans="1:5" ht="18.75" x14ac:dyDescent="0.3">
      <c r="A85" s="96">
        <v>14</v>
      </c>
      <c r="C85" s="24">
        <f t="shared" si="1"/>
        <v>-2.5700000000000003</v>
      </c>
      <c r="E85" s="24">
        <f t="shared" si="2"/>
        <v>6.6049000000000015</v>
      </c>
    </row>
    <row r="86" spans="1:5" ht="18.75" x14ac:dyDescent="0.3">
      <c r="A86" s="96">
        <v>22</v>
      </c>
      <c r="C86" s="24">
        <f t="shared" si="1"/>
        <v>5.43</v>
      </c>
      <c r="E86" s="24">
        <f t="shared" si="2"/>
        <v>29.484899999999996</v>
      </c>
    </row>
    <row r="87" spans="1:5" ht="18.75" x14ac:dyDescent="0.3">
      <c r="A87" s="96">
        <v>21</v>
      </c>
      <c r="C87" s="24">
        <f t="shared" si="1"/>
        <v>4.43</v>
      </c>
      <c r="E87" s="24">
        <f t="shared" si="2"/>
        <v>19.624899999999997</v>
      </c>
    </row>
    <row r="88" spans="1:5" ht="18.75" x14ac:dyDescent="0.3">
      <c r="A88" s="96">
        <v>19</v>
      </c>
      <c r="C88" s="24">
        <f t="shared" si="1"/>
        <v>2.4299999999999997</v>
      </c>
      <c r="E88" s="24">
        <f t="shared" si="2"/>
        <v>5.9048999999999987</v>
      </c>
    </row>
    <row r="89" spans="1:5" ht="18.75" x14ac:dyDescent="0.3">
      <c r="A89" s="96">
        <v>18</v>
      </c>
      <c r="C89" s="24">
        <f t="shared" si="1"/>
        <v>1.4299999999999997</v>
      </c>
      <c r="E89" s="24">
        <f t="shared" si="2"/>
        <v>2.0448999999999993</v>
      </c>
    </row>
    <row r="90" spans="1:5" ht="18.75" x14ac:dyDescent="0.3">
      <c r="A90" s="96">
        <v>16</v>
      </c>
      <c r="C90" s="24">
        <f t="shared" si="1"/>
        <v>-0.57000000000000028</v>
      </c>
      <c r="E90" s="24">
        <f t="shared" si="2"/>
        <v>0.3249000000000003</v>
      </c>
    </row>
    <row r="91" spans="1:5" ht="18.75" x14ac:dyDescent="0.3">
      <c r="A91" s="96">
        <v>11</v>
      </c>
      <c r="C91" s="24">
        <f t="shared" si="1"/>
        <v>-5.57</v>
      </c>
      <c r="E91" s="24">
        <f t="shared" si="2"/>
        <v>31.024900000000002</v>
      </c>
    </row>
    <row r="92" spans="1:5" ht="18.75" x14ac:dyDescent="0.3">
      <c r="A92" s="96">
        <v>17</v>
      </c>
      <c r="C92" s="24">
        <f t="shared" si="1"/>
        <v>0.42999999999999972</v>
      </c>
      <c r="E92" s="24">
        <f t="shared" si="2"/>
        <v>0.18489999999999976</v>
      </c>
    </row>
    <row r="93" spans="1:5" ht="18.75" x14ac:dyDescent="0.3">
      <c r="A93" s="96">
        <v>14</v>
      </c>
      <c r="C93" s="24">
        <f t="shared" si="1"/>
        <v>-2.5700000000000003</v>
      </c>
      <c r="E93" s="24">
        <f t="shared" si="2"/>
        <v>6.6049000000000015</v>
      </c>
    </row>
    <row r="94" spans="1:5" ht="18.75" x14ac:dyDescent="0.3">
      <c r="A94" s="96">
        <v>12</v>
      </c>
      <c r="C94" s="24">
        <f t="shared" si="1"/>
        <v>-4.57</v>
      </c>
      <c r="E94" s="24">
        <f t="shared" si="2"/>
        <v>20.884900000000002</v>
      </c>
    </row>
    <row r="95" spans="1:5" ht="18.75" x14ac:dyDescent="0.3">
      <c r="A95" s="96">
        <v>20</v>
      </c>
      <c r="C95" s="24">
        <f t="shared" si="1"/>
        <v>3.4299999999999997</v>
      </c>
      <c r="E95" s="24">
        <f t="shared" si="2"/>
        <v>11.764899999999997</v>
      </c>
    </row>
    <row r="96" spans="1:5" ht="18.75" x14ac:dyDescent="0.3">
      <c r="A96" s="96">
        <v>23</v>
      </c>
      <c r="C96" s="24">
        <f t="shared" si="1"/>
        <v>6.43</v>
      </c>
      <c r="E96" s="24">
        <f t="shared" si="2"/>
        <v>41.344899999999996</v>
      </c>
    </row>
    <row r="97" spans="1:5" ht="18.75" x14ac:dyDescent="0.3">
      <c r="A97" s="96">
        <v>19</v>
      </c>
      <c r="C97" s="24">
        <f t="shared" si="1"/>
        <v>2.4299999999999997</v>
      </c>
      <c r="E97" s="24">
        <f t="shared" si="2"/>
        <v>5.9048999999999987</v>
      </c>
    </row>
    <row r="98" spans="1:5" ht="18.75" x14ac:dyDescent="0.3">
      <c r="A98" s="96">
        <v>15</v>
      </c>
      <c r="C98" s="24">
        <f t="shared" si="1"/>
        <v>-1.5700000000000003</v>
      </c>
      <c r="E98" s="24">
        <f t="shared" si="2"/>
        <v>2.464900000000001</v>
      </c>
    </row>
    <row r="99" spans="1:5" ht="18.75" x14ac:dyDescent="0.3">
      <c r="A99" s="96">
        <v>16</v>
      </c>
      <c r="C99" s="24">
        <f t="shared" si="1"/>
        <v>-0.57000000000000028</v>
      </c>
      <c r="E99" s="24">
        <f t="shared" si="2"/>
        <v>0.3249000000000003</v>
      </c>
    </row>
    <row r="100" spans="1:5" ht="18.75" x14ac:dyDescent="0.3">
      <c r="A100" s="96">
        <v>13</v>
      </c>
      <c r="C100" s="24">
        <f t="shared" si="1"/>
        <v>-3.5700000000000003</v>
      </c>
      <c r="E100" s="24">
        <f t="shared" si="2"/>
        <v>12.744900000000001</v>
      </c>
    </row>
    <row r="101" spans="1:5" ht="19.5" thickBot="1" x14ac:dyDescent="0.35">
      <c r="A101" s="27">
        <v>18</v>
      </c>
      <c r="C101" s="114">
        <f t="shared" si="1"/>
        <v>1.4299999999999997</v>
      </c>
      <c r="E101" s="114">
        <f t="shared" si="2"/>
        <v>2.0448999999999993</v>
      </c>
    </row>
    <row r="102" spans="1:5" ht="15.75" thickBot="1" x14ac:dyDescent="0.3"/>
    <row r="103" spans="1:5" ht="18.75" x14ac:dyDescent="0.3">
      <c r="A103" s="58" t="s">
        <v>14</v>
      </c>
      <c r="B103" s="59">
        <f>AVERAGE(A2:A101)</f>
        <v>16.57</v>
      </c>
    </row>
    <row r="104" spans="1:5" ht="18.75" x14ac:dyDescent="0.3">
      <c r="A104" s="60" t="s">
        <v>21</v>
      </c>
      <c r="B104" s="61">
        <f>_xlfn.VAR.P(A2:A101)</f>
        <v>16.345099999999999</v>
      </c>
    </row>
    <row r="105" spans="1:5" ht="18.75" x14ac:dyDescent="0.3">
      <c r="A105" s="60" t="s">
        <v>17</v>
      </c>
      <c r="B105" s="61">
        <f>_xlfn.STDEV.P(A2:A101)</f>
        <v>4.0429073697031441</v>
      </c>
    </row>
    <row r="106" spans="1:5" ht="19.5" thickBot="1" x14ac:dyDescent="0.35">
      <c r="A106" s="62" t="s">
        <v>15</v>
      </c>
      <c r="B106" s="63">
        <f>A7-A8</f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2.5703125" bestFit="1" customWidth="1"/>
    <col min="4" max="4" width="10" bestFit="1" customWidth="1"/>
    <col min="5" max="5" width="12.42578125" bestFit="1" customWidth="1"/>
    <col min="8" max="8" width="12.28515625" bestFit="1" customWidth="1"/>
    <col min="11" max="11" width="12.5703125" bestFit="1" customWidth="1"/>
    <col min="14" max="14" width="12.140625" bestFit="1" customWidth="1"/>
  </cols>
  <sheetData>
    <row r="3" spans="1:16" ht="15.75" thickBot="1" x14ac:dyDescent="0.3"/>
    <row r="4" spans="1:16" ht="19.5" thickBot="1" x14ac:dyDescent="0.35">
      <c r="A4" s="2"/>
      <c r="B4" s="43" t="s">
        <v>34</v>
      </c>
      <c r="C4" s="44" t="s">
        <v>22</v>
      </c>
      <c r="D4" s="44" t="s">
        <v>23</v>
      </c>
      <c r="E4" s="44" t="s">
        <v>35</v>
      </c>
      <c r="F4" s="44" t="s">
        <v>24</v>
      </c>
      <c r="G4" s="44" t="s">
        <v>25</v>
      </c>
      <c r="H4" s="44" t="s">
        <v>36</v>
      </c>
      <c r="I4" s="44" t="s">
        <v>26</v>
      </c>
      <c r="J4" s="44" t="s">
        <v>27</v>
      </c>
      <c r="K4" s="44" t="s">
        <v>37</v>
      </c>
      <c r="L4" s="44" t="s">
        <v>28</v>
      </c>
      <c r="M4" s="44" t="s">
        <v>29</v>
      </c>
      <c r="N4" s="44" t="s">
        <v>38</v>
      </c>
      <c r="O4" s="44" t="s">
        <v>30</v>
      </c>
      <c r="P4" s="45" t="s">
        <v>31</v>
      </c>
    </row>
    <row r="5" spans="1:16" x14ac:dyDescent="0.25">
      <c r="B5" s="46">
        <v>28</v>
      </c>
      <c r="C5" s="47">
        <f>B5-B$16</f>
        <v>-2.6000000000000014</v>
      </c>
      <c r="D5" s="47">
        <f>C5*C5</f>
        <v>6.7600000000000078</v>
      </c>
      <c r="E5" s="48">
        <v>23</v>
      </c>
      <c r="F5" s="47">
        <f>E5-E$16</f>
        <v>-2.8999999999999986</v>
      </c>
      <c r="G5" s="47">
        <f>F5*F5</f>
        <v>8.4099999999999913</v>
      </c>
      <c r="H5" s="48">
        <v>20</v>
      </c>
      <c r="I5" s="47">
        <f>H5-H$16</f>
        <v>-2.8999999999999986</v>
      </c>
      <c r="J5" s="47">
        <f>I5*I5</f>
        <v>8.4099999999999913</v>
      </c>
      <c r="K5" s="48">
        <v>17</v>
      </c>
      <c r="L5" s="47">
        <f>K5-K$16</f>
        <v>-1.8000000000000007</v>
      </c>
      <c r="M5" s="47">
        <f>L5*L5</f>
        <v>3.2400000000000024</v>
      </c>
      <c r="N5" s="48">
        <v>32</v>
      </c>
      <c r="O5" s="47">
        <f>N5-N$16</f>
        <v>-2.2000000000000028</v>
      </c>
      <c r="P5" s="49">
        <f>O5*O5</f>
        <v>4.8400000000000123</v>
      </c>
    </row>
    <row r="6" spans="1:16" x14ac:dyDescent="0.25">
      <c r="B6" s="50">
        <v>29</v>
      </c>
      <c r="C6" s="51">
        <f t="shared" ref="C6:C14" si="0">B6-B$16</f>
        <v>-1.6000000000000014</v>
      </c>
      <c r="D6" s="51">
        <f t="shared" ref="D6:D14" si="1">C6*C6</f>
        <v>2.5600000000000045</v>
      </c>
      <c r="E6" s="52">
        <v>24</v>
      </c>
      <c r="F6" s="51">
        <f t="shared" ref="F6:F14" si="2">E6-E$16</f>
        <v>-1.8999999999999986</v>
      </c>
      <c r="G6" s="51">
        <f t="shared" ref="G6:G14" si="3">F6*F6</f>
        <v>3.6099999999999945</v>
      </c>
      <c r="H6" s="52">
        <v>21</v>
      </c>
      <c r="I6" s="51">
        <f t="shared" ref="I6:I14" si="4">H6-H$16</f>
        <v>-1.8999999999999986</v>
      </c>
      <c r="J6" s="51">
        <f t="shared" ref="J6:J14" si="5">I6*I6</f>
        <v>3.6099999999999945</v>
      </c>
      <c r="K6" s="52">
        <v>17</v>
      </c>
      <c r="L6" s="51">
        <f t="shared" ref="L6:L14" si="6">K6-K$16</f>
        <v>-1.8000000000000007</v>
      </c>
      <c r="M6" s="51">
        <f t="shared" ref="M6:M14" si="7">L6*L6</f>
        <v>3.2400000000000024</v>
      </c>
      <c r="N6" s="52">
        <v>33</v>
      </c>
      <c r="O6" s="51">
        <f t="shared" ref="O6:O14" si="8">N6-N$16</f>
        <v>-1.2000000000000028</v>
      </c>
      <c r="P6" s="53">
        <f t="shared" ref="P6:P14" si="9">O6*O6</f>
        <v>1.4400000000000068</v>
      </c>
    </row>
    <row r="7" spans="1:16" x14ac:dyDescent="0.25">
      <c r="B7" s="50">
        <v>30</v>
      </c>
      <c r="C7" s="51">
        <f t="shared" si="0"/>
        <v>-0.60000000000000142</v>
      </c>
      <c r="D7" s="51">
        <f t="shared" si="1"/>
        <v>0.36000000000000171</v>
      </c>
      <c r="E7" s="52">
        <v>25</v>
      </c>
      <c r="F7" s="51">
        <f t="shared" si="2"/>
        <v>-0.89999999999999858</v>
      </c>
      <c r="G7" s="51">
        <f t="shared" si="3"/>
        <v>0.80999999999999739</v>
      </c>
      <c r="H7" s="52">
        <v>22</v>
      </c>
      <c r="I7" s="51">
        <f t="shared" si="4"/>
        <v>-0.89999999999999858</v>
      </c>
      <c r="J7" s="51">
        <f t="shared" si="5"/>
        <v>0.80999999999999739</v>
      </c>
      <c r="K7" s="52">
        <v>18</v>
      </c>
      <c r="L7" s="51">
        <f t="shared" si="6"/>
        <v>-0.80000000000000071</v>
      </c>
      <c r="M7" s="51">
        <f t="shared" si="7"/>
        <v>0.64000000000000112</v>
      </c>
      <c r="N7" s="52">
        <v>33</v>
      </c>
      <c r="O7" s="51">
        <f t="shared" si="8"/>
        <v>-1.2000000000000028</v>
      </c>
      <c r="P7" s="53">
        <f t="shared" si="9"/>
        <v>1.4400000000000068</v>
      </c>
    </row>
    <row r="8" spans="1:16" x14ac:dyDescent="0.25">
      <c r="B8" s="50">
        <v>30</v>
      </c>
      <c r="C8" s="51">
        <f t="shared" si="0"/>
        <v>-0.60000000000000142</v>
      </c>
      <c r="D8" s="51">
        <f t="shared" si="1"/>
        <v>0.36000000000000171</v>
      </c>
      <c r="E8" s="52">
        <v>25</v>
      </c>
      <c r="F8" s="51">
        <f t="shared" si="2"/>
        <v>-0.89999999999999858</v>
      </c>
      <c r="G8" s="51">
        <f t="shared" si="3"/>
        <v>0.80999999999999739</v>
      </c>
      <c r="H8" s="52">
        <v>22</v>
      </c>
      <c r="I8" s="51">
        <f t="shared" si="4"/>
        <v>-0.89999999999999858</v>
      </c>
      <c r="J8" s="51">
        <f t="shared" si="5"/>
        <v>0.80999999999999739</v>
      </c>
      <c r="K8" s="52">
        <v>18</v>
      </c>
      <c r="L8" s="51">
        <f t="shared" si="6"/>
        <v>-0.80000000000000071</v>
      </c>
      <c r="M8" s="51">
        <f t="shared" si="7"/>
        <v>0.64000000000000112</v>
      </c>
      <c r="N8" s="52">
        <v>34</v>
      </c>
      <c r="O8" s="51">
        <f t="shared" si="8"/>
        <v>-0.20000000000000284</v>
      </c>
      <c r="P8" s="53">
        <f t="shared" si="9"/>
        <v>4.0000000000001139E-2</v>
      </c>
    </row>
    <row r="9" spans="1:16" x14ac:dyDescent="0.25">
      <c r="B9" s="50">
        <v>30</v>
      </c>
      <c r="C9" s="51">
        <f t="shared" si="0"/>
        <v>-0.60000000000000142</v>
      </c>
      <c r="D9" s="51">
        <f t="shared" si="1"/>
        <v>0.36000000000000171</v>
      </c>
      <c r="E9" s="52">
        <v>26</v>
      </c>
      <c r="F9" s="51">
        <f t="shared" si="2"/>
        <v>0.10000000000000142</v>
      </c>
      <c r="G9" s="51">
        <f t="shared" si="3"/>
        <v>1.0000000000000285E-2</v>
      </c>
      <c r="H9" s="52">
        <v>23</v>
      </c>
      <c r="I9" s="51">
        <f t="shared" si="4"/>
        <v>0.10000000000000142</v>
      </c>
      <c r="J9" s="51">
        <f t="shared" si="5"/>
        <v>1.0000000000000285E-2</v>
      </c>
      <c r="K9" s="52">
        <v>19</v>
      </c>
      <c r="L9" s="51">
        <f t="shared" si="6"/>
        <v>0.19999999999999929</v>
      </c>
      <c r="M9" s="51">
        <f t="shared" si="7"/>
        <v>3.9999999999999716E-2</v>
      </c>
      <c r="N9" s="52">
        <v>34</v>
      </c>
      <c r="O9" s="51">
        <f t="shared" si="8"/>
        <v>-0.20000000000000284</v>
      </c>
      <c r="P9" s="53">
        <f t="shared" si="9"/>
        <v>4.0000000000001139E-2</v>
      </c>
    </row>
    <row r="10" spans="1:16" x14ac:dyDescent="0.25">
      <c r="B10" s="50">
        <v>31</v>
      </c>
      <c r="C10" s="51">
        <f t="shared" si="0"/>
        <v>0.39999999999999858</v>
      </c>
      <c r="D10" s="51">
        <f t="shared" si="1"/>
        <v>0.15999999999999887</v>
      </c>
      <c r="E10" s="52">
        <v>26</v>
      </c>
      <c r="F10" s="51">
        <f t="shared" si="2"/>
        <v>0.10000000000000142</v>
      </c>
      <c r="G10" s="51">
        <f t="shared" si="3"/>
        <v>1.0000000000000285E-2</v>
      </c>
      <c r="H10" s="52">
        <v>23</v>
      </c>
      <c r="I10" s="51">
        <f t="shared" si="4"/>
        <v>0.10000000000000142</v>
      </c>
      <c r="J10" s="51">
        <f t="shared" si="5"/>
        <v>1.0000000000000285E-2</v>
      </c>
      <c r="K10" s="52">
        <v>19</v>
      </c>
      <c r="L10" s="51">
        <f t="shared" si="6"/>
        <v>0.19999999999999929</v>
      </c>
      <c r="M10" s="51">
        <f t="shared" si="7"/>
        <v>3.9999999999999716E-2</v>
      </c>
      <c r="N10" s="52">
        <v>34</v>
      </c>
      <c r="O10" s="51">
        <f t="shared" si="8"/>
        <v>-0.20000000000000284</v>
      </c>
      <c r="P10" s="53">
        <f t="shared" si="9"/>
        <v>4.0000000000001139E-2</v>
      </c>
    </row>
    <row r="11" spans="1:16" x14ac:dyDescent="0.25">
      <c r="B11" s="50">
        <v>31</v>
      </c>
      <c r="C11" s="51">
        <f t="shared" si="0"/>
        <v>0.39999999999999858</v>
      </c>
      <c r="D11" s="51">
        <f t="shared" si="1"/>
        <v>0.15999999999999887</v>
      </c>
      <c r="E11" s="52">
        <v>27</v>
      </c>
      <c r="F11" s="51">
        <f t="shared" si="2"/>
        <v>1.1000000000000014</v>
      </c>
      <c r="G11" s="51">
        <f t="shared" si="3"/>
        <v>1.2100000000000031</v>
      </c>
      <c r="H11" s="52">
        <v>24</v>
      </c>
      <c r="I11" s="51">
        <f t="shared" si="4"/>
        <v>1.1000000000000014</v>
      </c>
      <c r="J11" s="51">
        <f t="shared" si="5"/>
        <v>1.2100000000000031</v>
      </c>
      <c r="K11" s="52">
        <v>19</v>
      </c>
      <c r="L11" s="51">
        <f t="shared" si="6"/>
        <v>0.19999999999999929</v>
      </c>
      <c r="M11" s="51">
        <f t="shared" si="7"/>
        <v>3.9999999999999716E-2</v>
      </c>
      <c r="N11" s="52">
        <v>35</v>
      </c>
      <c r="O11" s="51">
        <f t="shared" si="8"/>
        <v>0.79999999999999716</v>
      </c>
      <c r="P11" s="53">
        <f t="shared" si="9"/>
        <v>0.63999999999999546</v>
      </c>
    </row>
    <row r="12" spans="1:16" x14ac:dyDescent="0.25">
      <c r="B12" s="50">
        <v>32</v>
      </c>
      <c r="C12" s="51">
        <f t="shared" si="0"/>
        <v>1.3999999999999986</v>
      </c>
      <c r="D12" s="51">
        <f t="shared" si="1"/>
        <v>1.959999999999996</v>
      </c>
      <c r="E12" s="52">
        <v>27</v>
      </c>
      <c r="F12" s="51">
        <f t="shared" si="2"/>
        <v>1.1000000000000014</v>
      </c>
      <c r="G12" s="51">
        <f t="shared" si="3"/>
        <v>1.2100000000000031</v>
      </c>
      <c r="H12" s="52">
        <v>24</v>
      </c>
      <c r="I12" s="51">
        <f t="shared" si="4"/>
        <v>1.1000000000000014</v>
      </c>
      <c r="J12" s="51">
        <f t="shared" si="5"/>
        <v>1.2100000000000031</v>
      </c>
      <c r="K12" s="52">
        <v>20</v>
      </c>
      <c r="L12" s="51">
        <f t="shared" si="6"/>
        <v>1.1999999999999993</v>
      </c>
      <c r="M12" s="51">
        <f t="shared" si="7"/>
        <v>1.4399999999999984</v>
      </c>
      <c r="N12" s="52">
        <v>35</v>
      </c>
      <c r="O12" s="51">
        <f t="shared" si="8"/>
        <v>0.79999999999999716</v>
      </c>
      <c r="P12" s="53">
        <f t="shared" si="9"/>
        <v>0.63999999999999546</v>
      </c>
    </row>
    <row r="13" spans="1:16" x14ac:dyDescent="0.25">
      <c r="B13" s="50">
        <v>32</v>
      </c>
      <c r="C13" s="51">
        <f t="shared" si="0"/>
        <v>1.3999999999999986</v>
      </c>
      <c r="D13" s="51">
        <f t="shared" si="1"/>
        <v>1.959999999999996</v>
      </c>
      <c r="E13" s="52">
        <v>28</v>
      </c>
      <c r="F13" s="51">
        <f t="shared" si="2"/>
        <v>2.1000000000000014</v>
      </c>
      <c r="G13" s="51">
        <f t="shared" si="3"/>
        <v>4.4100000000000064</v>
      </c>
      <c r="H13" s="52">
        <v>25</v>
      </c>
      <c r="I13" s="51">
        <f t="shared" si="4"/>
        <v>2.1000000000000014</v>
      </c>
      <c r="J13" s="51">
        <f t="shared" si="5"/>
        <v>4.4100000000000064</v>
      </c>
      <c r="K13" s="52">
        <v>20</v>
      </c>
      <c r="L13" s="51">
        <f t="shared" si="6"/>
        <v>1.1999999999999993</v>
      </c>
      <c r="M13" s="51">
        <f t="shared" si="7"/>
        <v>1.4399999999999984</v>
      </c>
      <c r="N13" s="52">
        <v>36</v>
      </c>
      <c r="O13" s="51">
        <f t="shared" si="8"/>
        <v>1.7999999999999972</v>
      </c>
      <c r="P13" s="53">
        <f t="shared" si="9"/>
        <v>3.2399999999999896</v>
      </c>
    </row>
    <row r="14" spans="1:16" ht="15.75" thickBot="1" x14ac:dyDescent="0.3">
      <c r="B14" s="54">
        <v>33</v>
      </c>
      <c r="C14" s="55">
        <f t="shared" si="0"/>
        <v>2.3999999999999986</v>
      </c>
      <c r="D14" s="55">
        <f t="shared" si="1"/>
        <v>5.7599999999999936</v>
      </c>
      <c r="E14" s="56">
        <v>28</v>
      </c>
      <c r="F14" s="55">
        <f t="shared" si="2"/>
        <v>2.1000000000000014</v>
      </c>
      <c r="G14" s="55">
        <f t="shared" si="3"/>
        <v>4.4100000000000064</v>
      </c>
      <c r="H14" s="56">
        <v>25</v>
      </c>
      <c r="I14" s="55">
        <f t="shared" si="4"/>
        <v>2.1000000000000014</v>
      </c>
      <c r="J14" s="55">
        <f t="shared" si="5"/>
        <v>4.4100000000000064</v>
      </c>
      <c r="K14" s="56">
        <v>21</v>
      </c>
      <c r="L14" s="55">
        <f t="shared" si="6"/>
        <v>2.1999999999999993</v>
      </c>
      <c r="M14" s="55">
        <f t="shared" si="7"/>
        <v>4.8399999999999972</v>
      </c>
      <c r="N14" s="56">
        <v>36</v>
      </c>
      <c r="O14" s="55">
        <f t="shared" si="8"/>
        <v>1.7999999999999972</v>
      </c>
      <c r="P14" s="57">
        <f t="shared" si="9"/>
        <v>3.2399999999999896</v>
      </c>
    </row>
    <row r="15" spans="1:16" ht="15.75" thickBot="1" x14ac:dyDescent="0.3"/>
    <row r="16" spans="1:16" ht="18.75" x14ac:dyDescent="0.3">
      <c r="A16" s="14" t="s">
        <v>14</v>
      </c>
      <c r="B16" s="34">
        <f>AVERAGE(B5:B14)</f>
        <v>30.6</v>
      </c>
      <c r="E16" s="31">
        <f>AVERAGE(E5:E14)</f>
        <v>25.9</v>
      </c>
      <c r="H16" s="28">
        <f>AVERAGE(H5:H14)</f>
        <v>22.9</v>
      </c>
      <c r="K16" s="37">
        <f>AVERAGE(K5:K14)</f>
        <v>18.8</v>
      </c>
      <c r="N16" s="40">
        <f>AVERAGE(N5:N14)</f>
        <v>34.200000000000003</v>
      </c>
    </row>
    <row r="17" spans="1:14" ht="18.75" x14ac:dyDescent="0.3">
      <c r="A17" s="15" t="s">
        <v>21</v>
      </c>
      <c r="B17" s="35">
        <f>_xlfn.VAR.P(B5:B14)</f>
        <v>2.04</v>
      </c>
      <c r="E17" s="32">
        <f>_xlfn.VAR.P(E5:E14)</f>
        <v>2.4899999999999998</v>
      </c>
      <c r="H17" s="29">
        <f>_xlfn.VAR.P(H5:H14)</f>
        <v>2.4899999999999998</v>
      </c>
      <c r="K17" s="38">
        <f>_xlfn.VAR.P(K5:K14)</f>
        <v>1.56</v>
      </c>
      <c r="N17" s="41">
        <f>_xlfn.VAR.P(N5:N14)</f>
        <v>1.5599999999999998</v>
      </c>
    </row>
    <row r="18" spans="1:14" ht="19.5" thickBot="1" x14ac:dyDescent="0.35">
      <c r="A18" s="16" t="s">
        <v>15</v>
      </c>
      <c r="B18" s="36">
        <f>B14-B5</f>
        <v>5</v>
      </c>
      <c r="E18" s="33">
        <f>E14-E5</f>
        <v>5</v>
      </c>
      <c r="H18" s="30">
        <f>H14-H5</f>
        <v>5</v>
      </c>
      <c r="K18" s="39">
        <f>K14-K5</f>
        <v>4</v>
      </c>
      <c r="N18" s="42">
        <f>N14-N5</f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1" sqref="E1:F1"/>
    </sheetView>
  </sheetViews>
  <sheetFormatPr defaultRowHeight="15" x14ac:dyDescent="0.25"/>
  <cols>
    <col min="1" max="1" width="10" bestFit="1" customWidth="1"/>
    <col min="5" max="5" width="11.42578125" bestFit="1" customWidth="1"/>
    <col min="6" max="6" width="13.140625" bestFit="1" customWidth="1"/>
  </cols>
  <sheetData>
    <row r="1" spans="1:6" ht="21.75" thickBot="1" x14ac:dyDescent="0.4">
      <c r="A1" s="13" t="s">
        <v>8</v>
      </c>
      <c r="E1" s="160" t="s">
        <v>74</v>
      </c>
      <c r="F1" s="3" t="s">
        <v>33</v>
      </c>
    </row>
    <row r="2" spans="1:6" x14ac:dyDescent="0.25">
      <c r="A2" s="21">
        <v>28</v>
      </c>
      <c r="E2" s="107" t="s">
        <v>70</v>
      </c>
      <c r="F2">
        <f>FREQUENCY($A$2:$A$51,$E$2:$E$5)</f>
        <v>0</v>
      </c>
    </row>
    <row r="3" spans="1:6" x14ac:dyDescent="0.25">
      <c r="A3" s="22">
        <v>35</v>
      </c>
      <c r="E3" s="108" t="s">
        <v>71</v>
      </c>
      <c r="F3">
        <f t="shared" ref="F3:F5" si="0">FREQUENCY($A$2:$A$51,$E$2:$E$5)</f>
        <v>0</v>
      </c>
    </row>
    <row r="4" spans="1:6" x14ac:dyDescent="0.25">
      <c r="A4" s="22">
        <v>36</v>
      </c>
      <c r="E4" s="108" t="s">
        <v>72</v>
      </c>
      <c r="F4">
        <f t="shared" si="0"/>
        <v>0</v>
      </c>
    </row>
    <row r="5" spans="1:6" ht="15.75" thickBot="1" x14ac:dyDescent="0.3">
      <c r="A5" s="22">
        <v>38</v>
      </c>
      <c r="E5" s="109" t="s">
        <v>73</v>
      </c>
      <c r="F5">
        <f t="shared" si="0"/>
        <v>0</v>
      </c>
    </row>
    <row r="6" spans="1:6" x14ac:dyDescent="0.25">
      <c r="A6" s="22">
        <v>39</v>
      </c>
    </row>
    <row r="7" spans="1:6" x14ac:dyDescent="0.25">
      <c r="A7" s="22">
        <v>39</v>
      </c>
    </row>
    <row r="8" spans="1:6" x14ac:dyDescent="0.25">
      <c r="A8" s="22">
        <v>40</v>
      </c>
    </row>
    <row r="9" spans="1:6" x14ac:dyDescent="0.25">
      <c r="A9" s="22">
        <v>40</v>
      </c>
    </row>
    <row r="10" spans="1:6" x14ac:dyDescent="0.25">
      <c r="A10" s="22">
        <v>40</v>
      </c>
    </row>
    <row r="11" spans="1:6" x14ac:dyDescent="0.25">
      <c r="A11" s="22">
        <v>41</v>
      </c>
    </row>
    <row r="12" spans="1:6" x14ac:dyDescent="0.25">
      <c r="A12" s="22">
        <v>41</v>
      </c>
    </row>
    <row r="13" spans="1:6" x14ac:dyDescent="0.25">
      <c r="A13" s="22">
        <v>42</v>
      </c>
    </row>
    <row r="14" spans="1:6" x14ac:dyDescent="0.25">
      <c r="A14" s="22">
        <v>42</v>
      </c>
    </row>
    <row r="15" spans="1:6" x14ac:dyDescent="0.25">
      <c r="A15" s="22">
        <v>43</v>
      </c>
    </row>
    <row r="16" spans="1:6" x14ac:dyDescent="0.25">
      <c r="A16" s="22">
        <v>44</v>
      </c>
    </row>
    <row r="17" spans="1:1" x14ac:dyDescent="0.25">
      <c r="A17" s="22">
        <v>45</v>
      </c>
    </row>
    <row r="18" spans="1:1" x14ac:dyDescent="0.25">
      <c r="A18" s="22">
        <v>45</v>
      </c>
    </row>
    <row r="19" spans="1:1" x14ac:dyDescent="0.25">
      <c r="A19" s="22">
        <v>47</v>
      </c>
    </row>
    <row r="20" spans="1:1" x14ac:dyDescent="0.25">
      <c r="A20" s="22">
        <v>47</v>
      </c>
    </row>
    <row r="21" spans="1:1" x14ac:dyDescent="0.25">
      <c r="A21" s="22">
        <v>47</v>
      </c>
    </row>
    <row r="22" spans="1:1" x14ac:dyDescent="0.25">
      <c r="A22" s="22">
        <v>48</v>
      </c>
    </row>
    <row r="23" spans="1:1" x14ac:dyDescent="0.25">
      <c r="A23" s="22">
        <v>48</v>
      </c>
    </row>
    <row r="24" spans="1:1" x14ac:dyDescent="0.25">
      <c r="A24" s="22">
        <v>49</v>
      </c>
    </row>
    <row r="25" spans="1:1" x14ac:dyDescent="0.25">
      <c r="A25" s="22">
        <v>60</v>
      </c>
    </row>
    <row r="26" spans="1:1" x14ac:dyDescent="0.25">
      <c r="A26" s="22">
        <v>49</v>
      </c>
    </row>
    <row r="27" spans="1:1" x14ac:dyDescent="0.25">
      <c r="A27" s="22">
        <v>51</v>
      </c>
    </row>
    <row r="28" spans="1:1" x14ac:dyDescent="0.25">
      <c r="A28" s="22">
        <v>51</v>
      </c>
    </row>
    <row r="29" spans="1:1" x14ac:dyDescent="0.25">
      <c r="A29" s="22">
        <v>52</v>
      </c>
    </row>
    <row r="30" spans="1:1" x14ac:dyDescent="0.25">
      <c r="A30" s="22">
        <v>52</v>
      </c>
    </row>
    <row r="31" spans="1:1" x14ac:dyDescent="0.25">
      <c r="A31" s="22">
        <v>52</v>
      </c>
    </row>
    <row r="32" spans="1:1" x14ac:dyDescent="0.25">
      <c r="A32" s="22">
        <v>55</v>
      </c>
    </row>
    <row r="33" spans="1:1" x14ac:dyDescent="0.25">
      <c r="A33" s="22">
        <v>55</v>
      </c>
    </row>
    <row r="34" spans="1:1" x14ac:dyDescent="0.25">
      <c r="A34" s="22">
        <v>56</v>
      </c>
    </row>
    <row r="35" spans="1:1" x14ac:dyDescent="0.25">
      <c r="A35" s="22">
        <v>56</v>
      </c>
    </row>
    <row r="36" spans="1:1" x14ac:dyDescent="0.25">
      <c r="A36" s="22">
        <v>57</v>
      </c>
    </row>
    <row r="37" spans="1:1" x14ac:dyDescent="0.25">
      <c r="A37" s="22">
        <v>58</v>
      </c>
    </row>
    <row r="38" spans="1:1" x14ac:dyDescent="0.25">
      <c r="A38" s="22">
        <v>58</v>
      </c>
    </row>
    <row r="39" spans="1:1" x14ac:dyDescent="0.25">
      <c r="A39" s="22">
        <v>58</v>
      </c>
    </row>
    <row r="40" spans="1:1" x14ac:dyDescent="0.25">
      <c r="A40" s="22">
        <v>59</v>
      </c>
    </row>
    <row r="41" spans="1:1" x14ac:dyDescent="0.25">
      <c r="A41" s="22">
        <v>59</v>
      </c>
    </row>
    <row r="42" spans="1:1" x14ac:dyDescent="0.25">
      <c r="A42" s="22">
        <v>70</v>
      </c>
    </row>
    <row r="43" spans="1:1" x14ac:dyDescent="0.25">
      <c r="A43" s="22">
        <v>61</v>
      </c>
    </row>
    <row r="44" spans="1:1" x14ac:dyDescent="0.25">
      <c r="A44" s="22">
        <v>62</v>
      </c>
    </row>
    <row r="45" spans="1:1" x14ac:dyDescent="0.25">
      <c r="A45" s="22">
        <v>62</v>
      </c>
    </row>
    <row r="46" spans="1:1" x14ac:dyDescent="0.25">
      <c r="A46" s="22">
        <v>63</v>
      </c>
    </row>
    <row r="47" spans="1:1" x14ac:dyDescent="0.25">
      <c r="A47" s="22">
        <v>65</v>
      </c>
    </row>
    <row r="48" spans="1:1" x14ac:dyDescent="0.25">
      <c r="A48" s="22">
        <v>65</v>
      </c>
    </row>
    <row r="49" spans="1:2" x14ac:dyDescent="0.25">
      <c r="A49" s="22">
        <v>90</v>
      </c>
    </row>
    <row r="50" spans="1:2" x14ac:dyDescent="0.25">
      <c r="A50" s="22">
        <v>68</v>
      </c>
    </row>
    <row r="51" spans="1:2" ht="15.75" thickBot="1" x14ac:dyDescent="0.3">
      <c r="A51" s="23">
        <v>95</v>
      </c>
    </row>
    <row r="52" spans="1:2" ht="15.75" thickBot="1" x14ac:dyDescent="0.3"/>
    <row r="53" spans="1:2" ht="18.75" x14ac:dyDescent="0.3">
      <c r="A53" s="6" t="s">
        <v>11</v>
      </c>
      <c r="B53" s="18">
        <f>AVERAGE(A2:A51)</f>
        <v>52.06</v>
      </c>
    </row>
    <row r="54" spans="1:2" ht="18.75" x14ac:dyDescent="0.3">
      <c r="A54" s="7" t="s">
        <v>10</v>
      </c>
      <c r="B54" s="19">
        <f>MEDIAN(A2:A510)</f>
        <v>51</v>
      </c>
    </row>
    <row r="55" spans="1:2" ht="19.5" thickBot="1" x14ac:dyDescent="0.35">
      <c r="A55" s="8" t="s">
        <v>32</v>
      </c>
      <c r="B55" s="20">
        <f>A51-A2</f>
        <v>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3" max="3" width="11.42578125" bestFit="1" customWidth="1"/>
    <col min="4" max="4" width="13.140625" bestFit="1" customWidth="1"/>
  </cols>
  <sheetData>
    <row r="1" spans="1:4" ht="21.75" thickBot="1" x14ac:dyDescent="0.4">
      <c r="A1" s="13" t="s">
        <v>8</v>
      </c>
    </row>
    <row r="2" spans="1:4" ht="19.5" thickBot="1" x14ac:dyDescent="0.35">
      <c r="A2" s="22">
        <v>27</v>
      </c>
      <c r="C2" s="160" t="s">
        <v>74</v>
      </c>
      <c r="D2" s="3" t="s">
        <v>33</v>
      </c>
    </row>
    <row r="3" spans="1:4" x14ac:dyDescent="0.25">
      <c r="A3" s="22">
        <v>27</v>
      </c>
      <c r="C3" t="s">
        <v>75</v>
      </c>
      <c r="D3">
        <f>FREQUENCY($A$2:$A$101,$C$3:$C$4)</f>
        <v>0</v>
      </c>
    </row>
    <row r="4" spans="1:4" x14ac:dyDescent="0.25">
      <c r="A4" s="22">
        <v>27</v>
      </c>
      <c r="C4" t="s">
        <v>76</v>
      </c>
      <c r="D4">
        <f>FREQUENCY($A$2:$A$101,$C$3:$C$4)</f>
        <v>0</v>
      </c>
    </row>
    <row r="5" spans="1:4" x14ac:dyDescent="0.25">
      <c r="A5" s="22">
        <v>28</v>
      </c>
    </row>
    <row r="6" spans="1:4" x14ac:dyDescent="0.25">
      <c r="A6" s="22">
        <v>28</v>
      </c>
    </row>
    <row r="7" spans="1:4" x14ac:dyDescent="0.25">
      <c r="A7" s="22">
        <v>28</v>
      </c>
    </row>
    <row r="8" spans="1:4" x14ac:dyDescent="0.25">
      <c r="A8" s="22">
        <v>28</v>
      </c>
    </row>
    <row r="9" spans="1:4" x14ac:dyDescent="0.25">
      <c r="A9" s="22">
        <v>28</v>
      </c>
    </row>
    <row r="10" spans="1:4" x14ac:dyDescent="0.25">
      <c r="A10" s="22">
        <v>29</v>
      </c>
    </row>
    <row r="11" spans="1:4" x14ac:dyDescent="0.25">
      <c r="A11" s="22">
        <v>29</v>
      </c>
    </row>
    <row r="12" spans="1:4" x14ac:dyDescent="0.25">
      <c r="A12" s="22">
        <v>29</v>
      </c>
    </row>
    <row r="13" spans="1:4" x14ac:dyDescent="0.25">
      <c r="A13" s="22">
        <v>29</v>
      </c>
    </row>
    <row r="14" spans="1:4" x14ac:dyDescent="0.25">
      <c r="A14" s="22">
        <v>29</v>
      </c>
    </row>
    <row r="15" spans="1:4" x14ac:dyDescent="0.25">
      <c r="A15" s="22">
        <v>29</v>
      </c>
    </row>
    <row r="16" spans="1:4" x14ac:dyDescent="0.25">
      <c r="A16" s="22">
        <v>29</v>
      </c>
    </row>
    <row r="17" spans="1:1" x14ac:dyDescent="0.25">
      <c r="A17" s="22">
        <v>29</v>
      </c>
    </row>
    <row r="18" spans="1:1" x14ac:dyDescent="0.25">
      <c r="A18" s="22">
        <v>30</v>
      </c>
    </row>
    <row r="19" spans="1:1" x14ac:dyDescent="0.25">
      <c r="A19" s="22">
        <v>30</v>
      </c>
    </row>
    <row r="20" spans="1:1" x14ac:dyDescent="0.25">
      <c r="A20" s="22">
        <v>30</v>
      </c>
    </row>
    <row r="21" spans="1:1" x14ac:dyDescent="0.25">
      <c r="A21" s="22">
        <v>30</v>
      </c>
    </row>
    <row r="22" spans="1:1" x14ac:dyDescent="0.25">
      <c r="A22" s="22">
        <v>30</v>
      </c>
    </row>
    <row r="23" spans="1:1" x14ac:dyDescent="0.25">
      <c r="A23" s="22">
        <v>30</v>
      </c>
    </row>
    <row r="24" spans="1:1" x14ac:dyDescent="0.25">
      <c r="A24" s="22">
        <v>31</v>
      </c>
    </row>
    <row r="25" spans="1:1" x14ac:dyDescent="0.25">
      <c r="A25" s="22">
        <v>31</v>
      </c>
    </row>
    <row r="26" spans="1:1" x14ac:dyDescent="0.25">
      <c r="A26" s="22">
        <v>31</v>
      </c>
    </row>
    <row r="27" spans="1:1" x14ac:dyDescent="0.25">
      <c r="A27" s="22">
        <v>31</v>
      </c>
    </row>
    <row r="28" spans="1:1" x14ac:dyDescent="0.25">
      <c r="A28" s="22">
        <v>31</v>
      </c>
    </row>
    <row r="29" spans="1:1" x14ac:dyDescent="0.25">
      <c r="A29" s="22">
        <v>31</v>
      </c>
    </row>
    <row r="30" spans="1:1" x14ac:dyDescent="0.25">
      <c r="A30" s="22">
        <v>31</v>
      </c>
    </row>
    <row r="31" spans="1:1" x14ac:dyDescent="0.25">
      <c r="A31" s="22">
        <v>31</v>
      </c>
    </row>
    <row r="32" spans="1:1" x14ac:dyDescent="0.25">
      <c r="A32" s="22">
        <v>31</v>
      </c>
    </row>
    <row r="33" spans="1:1" x14ac:dyDescent="0.25">
      <c r="A33" s="22">
        <v>31</v>
      </c>
    </row>
    <row r="34" spans="1:1" x14ac:dyDescent="0.25">
      <c r="A34" s="22">
        <v>32</v>
      </c>
    </row>
    <row r="35" spans="1:1" x14ac:dyDescent="0.25">
      <c r="A35" s="22">
        <v>32</v>
      </c>
    </row>
    <row r="36" spans="1:1" x14ac:dyDescent="0.25">
      <c r="A36" s="22">
        <v>32</v>
      </c>
    </row>
    <row r="37" spans="1:1" x14ac:dyDescent="0.25">
      <c r="A37" s="22">
        <v>32</v>
      </c>
    </row>
    <row r="38" spans="1:1" x14ac:dyDescent="0.25">
      <c r="A38" s="22">
        <v>32</v>
      </c>
    </row>
    <row r="39" spans="1:1" x14ac:dyDescent="0.25">
      <c r="A39" s="22">
        <v>33</v>
      </c>
    </row>
    <row r="40" spans="1:1" x14ac:dyDescent="0.25">
      <c r="A40" s="22">
        <v>33</v>
      </c>
    </row>
    <row r="41" spans="1:1" x14ac:dyDescent="0.25">
      <c r="A41" s="22">
        <v>33</v>
      </c>
    </row>
    <row r="42" spans="1:1" x14ac:dyDescent="0.25">
      <c r="A42" s="22">
        <v>33</v>
      </c>
    </row>
    <row r="43" spans="1:1" x14ac:dyDescent="0.25">
      <c r="A43" s="22">
        <v>33</v>
      </c>
    </row>
    <row r="44" spans="1:1" x14ac:dyDescent="0.25">
      <c r="A44" s="22">
        <v>33</v>
      </c>
    </row>
    <row r="45" spans="1:1" x14ac:dyDescent="0.25">
      <c r="A45" s="22">
        <v>33</v>
      </c>
    </row>
    <row r="46" spans="1:1" x14ac:dyDescent="0.25">
      <c r="A46" s="22">
        <v>34</v>
      </c>
    </row>
    <row r="47" spans="1:1" x14ac:dyDescent="0.25">
      <c r="A47" s="22">
        <v>34</v>
      </c>
    </row>
    <row r="48" spans="1:1" x14ac:dyDescent="0.25">
      <c r="A48" s="22">
        <v>34</v>
      </c>
    </row>
    <row r="49" spans="1:1" x14ac:dyDescent="0.25">
      <c r="A49" s="22">
        <v>35</v>
      </c>
    </row>
    <row r="50" spans="1:1" x14ac:dyDescent="0.25">
      <c r="A50" s="22">
        <v>35</v>
      </c>
    </row>
    <row r="51" spans="1:1" x14ac:dyDescent="0.25">
      <c r="A51" s="22">
        <v>35</v>
      </c>
    </row>
    <row r="52" spans="1:1" x14ac:dyDescent="0.25">
      <c r="A52" s="22">
        <v>35</v>
      </c>
    </row>
    <row r="53" spans="1:1" x14ac:dyDescent="0.25">
      <c r="A53" s="22">
        <v>35</v>
      </c>
    </row>
    <row r="54" spans="1:1" x14ac:dyDescent="0.25">
      <c r="A54" s="22">
        <v>35</v>
      </c>
    </row>
    <row r="55" spans="1:1" x14ac:dyDescent="0.25">
      <c r="A55" s="22">
        <v>35</v>
      </c>
    </row>
    <row r="56" spans="1:1" x14ac:dyDescent="0.25">
      <c r="A56" s="22">
        <v>35</v>
      </c>
    </row>
    <row r="57" spans="1:1" x14ac:dyDescent="0.25">
      <c r="A57" s="22">
        <v>35</v>
      </c>
    </row>
    <row r="58" spans="1:1" x14ac:dyDescent="0.25">
      <c r="A58" s="22">
        <v>36</v>
      </c>
    </row>
    <row r="59" spans="1:1" x14ac:dyDescent="0.25">
      <c r="A59" s="22">
        <v>36</v>
      </c>
    </row>
    <row r="60" spans="1:1" x14ac:dyDescent="0.25">
      <c r="A60" s="22">
        <v>36</v>
      </c>
    </row>
    <row r="61" spans="1:1" x14ac:dyDescent="0.25">
      <c r="A61" s="22">
        <v>36</v>
      </c>
    </row>
    <row r="62" spans="1:1" x14ac:dyDescent="0.25">
      <c r="A62" s="22">
        <v>36</v>
      </c>
    </row>
    <row r="63" spans="1:1" x14ac:dyDescent="0.25">
      <c r="A63" s="22">
        <v>36</v>
      </c>
    </row>
    <row r="64" spans="1:1" x14ac:dyDescent="0.25">
      <c r="A64" s="22">
        <v>36</v>
      </c>
    </row>
    <row r="65" spans="1:1" x14ac:dyDescent="0.25">
      <c r="A65" s="22">
        <v>37</v>
      </c>
    </row>
    <row r="66" spans="1:1" x14ac:dyDescent="0.25">
      <c r="A66" s="22">
        <v>37</v>
      </c>
    </row>
    <row r="67" spans="1:1" x14ac:dyDescent="0.25">
      <c r="A67" s="22">
        <v>37</v>
      </c>
    </row>
    <row r="68" spans="1:1" x14ac:dyDescent="0.25">
      <c r="A68" s="22">
        <v>37</v>
      </c>
    </row>
    <row r="69" spans="1:1" x14ac:dyDescent="0.25">
      <c r="A69" s="22">
        <v>37</v>
      </c>
    </row>
    <row r="70" spans="1:1" x14ac:dyDescent="0.25">
      <c r="A70" s="22">
        <v>38</v>
      </c>
    </row>
    <row r="71" spans="1:1" x14ac:dyDescent="0.25">
      <c r="A71" s="22">
        <v>38</v>
      </c>
    </row>
    <row r="72" spans="1:1" x14ac:dyDescent="0.25">
      <c r="A72" s="22">
        <v>38</v>
      </c>
    </row>
    <row r="73" spans="1:1" x14ac:dyDescent="0.25">
      <c r="A73" s="22">
        <v>38</v>
      </c>
    </row>
    <row r="74" spans="1:1" x14ac:dyDescent="0.25">
      <c r="A74" s="22">
        <v>38</v>
      </c>
    </row>
    <row r="75" spans="1:1" x14ac:dyDescent="0.25">
      <c r="A75" s="22">
        <v>38</v>
      </c>
    </row>
    <row r="76" spans="1:1" x14ac:dyDescent="0.25">
      <c r="A76" s="22">
        <v>39</v>
      </c>
    </row>
    <row r="77" spans="1:1" x14ac:dyDescent="0.25">
      <c r="A77" s="22">
        <v>39</v>
      </c>
    </row>
    <row r="78" spans="1:1" x14ac:dyDescent="0.25">
      <c r="A78" s="22">
        <v>39</v>
      </c>
    </row>
    <row r="79" spans="1:1" x14ac:dyDescent="0.25">
      <c r="A79" s="22">
        <v>39</v>
      </c>
    </row>
    <row r="80" spans="1:1" x14ac:dyDescent="0.25">
      <c r="A80" s="22">
        <v>39</v>
      </c>
    </row>
    <row r="81" spans="1:1" x14ac:dyDescent="0.25">
      <c r="A81" s="22">
        <v>39</v>
      </c>
    </row>
    <row r="82" spans="1:1" x14ac:dyDescent="0.25">
      <c r="A82" s="22">
        <v>40</v>
      </c>
    </row>
    <row r="83" spans="1:1" x14ac:dyDescent="0.25">
      <c r="A83" s="22">
        <v>40</v>
      </c>
    </row>
    <row r="84" spans="1:1" x14ac:dyDescent="0.25">
      <c r="A84" s="22">
        <v>40</v>
      </c>
    </row>
    <row r="85" spans="1:1" x14ac:dyDescent="0.25">
      <c r="A85" s="22">
        <v>40</v>
      </c>
    </row>
    <row r="86" spans="1:1" x14ac:dyDescent="0.25">
      <c r="A86" s="22">
        <v>40</v>
      </c>
    </row>
    <row r="87" spans="1:1" x14ac:dyDescent="0.25">
      <c r="A87" s="22">
        <v>40</v>
      </c>
    </row>
    <row r="88" spans="1:1" x14ac:dyDescent="0.25">
      <c r="A88" s="22">
        <v>41</v>
      </c>
    </row>
    <row r="89" spans="1:1" x14ac:dyDescent="0.25">
      <c r="A89" s="22">
        <v>41</v>
      </c>
    </row>
    <row r="90" spans="1:1" x14ac:dyDescent="0.25">
      <c r="A90" s="22">
        <v>41</v>
      </c>
    </row>
    <row r="91" spans="1:1" x14ac:dyDescent="0.25">
      <c r="A91" s="22">
        <v>41</v>
      </c>
    </row>
    <row r="92" spans="1:1" x14ac:dyDescent="0.25">
      <c r="A92" s="22">
        <v>42</v>
      </c>
    </row>
    <row r="93" spans="1:1" x14ac:dyDescent="0.25">
      <c r="A93" s="22">
        <v>42</v>
      </c>
    </row>
    <row r="94" spans="1:1" x14ac:dyDescent="0.25">
      <c r="A94" s="22">
        <v>43</v>
      </c>
    </row>
    <row r="95" spans="1:1" x14ac:dyDescent="0.25">
      <c r="A95" s="22">
        <v>43</v>
      </c>
    </row>
    <row r="96" spans="1:1" x14ac:dyDescent="0.25">
      <c r="A96" s="22">
        <v>43</v>
      </c>
    </row>
    <row r="97" spans="1:2" x14ac:dyDescent="0.25">
      <c r="A97" s="22">
        <v>44</v>
      </c>
    </row>
    <row r="98" spans="1:2" x14ac:dyDescent="0.25">
      <c r="A98" s="22">
        <v>44</v>
      </c>
    </row>
    <row r="99" spans="1:2" x14ac:dyDescent="0.25">
      <c r="A99" s="22">
        <v>44</v>
      </c>
    </row>
    <row r="100" spans="1:2" x14ac:dyDescent="0.25">
      <c r="A100" s="22">
        <v>45</v>
      </c>
    </row>
    <row r="101" spans="1:2" ht="15.75" thickBot="1" x14ac:dyDescent="0.3">
      <c r="A101" s="23">
        <v>45</v>
      </c>
    </row>
    <row r="102" spans="1:2" ht="15.75" thickBot="1" x14ac:dyDescent="0.3"/>
    <row r="103" spans="1:2" ht="18.75" x14ac:dyDescent="0.3">
      <c r="A103" s="82" t="s">
        <v>11</v>
      </c>
      <c r="B103" s="83">
        <f>AVERAGE(A2:A101)</f>
        <v>34.89</v>
      </c>
    </row>
    <row r="104" spans="1:2" ht="18.75" x14ac:dyDescent="0.3">
      <c r="A104" s="84" t="s">
        <v>10</v>
      </c>
      <c r="B104" s="85">
        <f>MEDIAN(A2:A101)</f>
        <v>35</v>
      </c>
    </row>
    <row r="105" spans="1:2" ht="19.5" thickBot="1" x14ac:dyDescent="0.35">
      <c r="A105" s="86" t="s">
        <v>32</v>
      </c>
      <c r="B105" s="87">
        <f>A2</f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workbookViewId="0">
      <selection activeCell="H13" sqref="H13"/>
    </sheetView>
  </sheetViews>
  <sheetFormatPr defaultRowHeight="15" x14ac:dyDescent="0.25"/>
  <cols>
    <col min="2" max="2" width="10.140625" bestFit="1" customWidth="1"/>
    <col min="5" max="5" width="14.28515625" bestFit="1" customWidth="1"/>
  </cols>
  <sheetData>
    <row r="1" spans="2:6" ht="15.75" thickBot="1" x14ac:dyDescent="0.3"/>
    <row r="2" spans="2:6" ht="21.75" thickBot="1" x14ac:dyDescent="0.4">
      <c r="B2" s="13" t="s">
        <v>39</v>
      </c>
    </row>
    <row r="3" spans="2:6" ht="21.75" thickBot="1" x14ac:dyDescent="0.4">
      <c r="B3" s="115">
        <v>40</v>
      </c>
    </row>
    <row r="4" spans="2:6" ht="21.75" thickBot="1" x14ac:dyDescent="0.4">
      <c r="B4" s="115">
        <v>45</v>
      </c>
      <c r="E4" s="5" t="s">
        <v>0</v>
      </c>
    </row>
    <row r="5" spans="2:6" ht="21" x14ac:dyDescent="0.35">
      <c r="B5" s="115">
        <v>50</v>
      </c>
      <c r="E5" s="117" t="s">
        <v>1</v>
      </c>
      <c r="F5" s="25">
        <f>MEDIAN(B3:B51)</f>
        <v>125</v>
      </c>
    </row>
    <row r="6" spans="2:6" ht="21" x14ac:dyDescent="0.35">
      <c r="B6" s="115">
        <v>55</v>
      </c>
      <c r="E6" s="118" t="s">
        <v>2</v>
      </c>
      <c r="F6" s="26">
        <f>MEDIAN(B3:B101)</f>
        <v>255</v>
      </c>
    </row>
    <row r="7" spans="2:6" ht="21.75" thickBot="1" x14ac:dyDescent="0.4">
      <c r="B7" s="115">
        <v>60</v>
      </c>
      <c r="E7" s="119" t="s">
        <v>3</v>
      </c>
      <c r="F7" s="97">
        <f>MEDIAN(B53:B101)</f>
        <v>380</v>
      </c>
    </row>
    <row r="8" spans="2:6" ht="21.75" thickBot="1" x14ac:dyDescent="0.4">
      <c r="B8" s="115">
        <v>62</v>
      </c>
    </row>
    <row r="9" spans="2:6" ht="21.75" thickBot="1" x14ac:dyDescent="0.4">
      <c r="B9" s="115">
        <v>65</v>
      </c>
      <c r="E9" s="3" t="s">
        <v>4</v>
      </c>
    </row>
    <row r="10" spans="2:6" ht="21" x14ac:dyDescent="0.35">
      <c r="B10" s="115">
        <v>68</v>
      </c>
      <c r="E10" s="120" t="s">
        <v>40</v>
      </c>
      <c r="F10" s="123">
        <f>_xlfn.PERCENTILE.INC(B3:B101,10%)</f>
        <v>74.400000000000006</v>
      </c>
    </row>
    <row r="11" spans="2:6" ht="21" x14ac:dyDescent="0.35">
      <c r="B11" s="115">
        <v>70</v>
      </c>
      <c r="E11" s="121" t="s">
        <v>41</v>
      </c>
      <c r="F11" s="124">
        <f>_xlfn.PERCENTILE.INC(B4:B102,25%)</f>
        <v>131.25</v>
      </c>
    </row>
    <row r="12" spans="2:6" ht="21" x14ac:dyDescent="0.35">
      <c r="B12" s="115">
        <v>72</v>
      </c>
      <c r="E12" s="121" t="s">
        <v>42</v>
      </c>
      <c r="F12" s="124">
        <f>_xlfn.PERCENTILE.INC(B5:B103,75%)</f>
        <v>380</v>
      </c>
    </row>
    <row r="13" spans="2:6" ht="21.75" thickBot="1" x14ac:dyDescent="0.4">
      <c r="B13" s="115">
        <v>75</v>
      </c>
      <c r="E13" s="122" t="s">
        <v>43</v>
      </c>
      <c r="F13" s="125">
        <f>_xlfn.PERCENTILE.INC(B6:B104,90%)</f>
        <v>452.5</v>
      </c>
    </row>
    <row r="14" spans="2:6" ht="21" x14ac:dyDescent="0.35">
      <c r="B14" s="115">
        <v>78</v>
      </c>
    </row>
    <row r="15" spans="2:6" ht="21" x14ac:dyDescent="0.35">
      <c r="B15" s="115">
        <v>80</v>
      </c>
    </row>
    <row r="16" spans="2:6" ht="21" x14ac:dyDescent="0.35">
      <c r="B16" s="115">
        <v>82</v>
      </c>
    </row>
    <row r="17" spans="2:2" ht="21" x14ac:dyDescent="0.35">
      <c r="B17" s="115">
        <v>85</v>
      </c>
    </row>
    <row r="18" spans="2:2" ht="21" x14ac:dyDescent="0.35">
      <c r="B18" s="115">
        <v>88</v>
      </c>
    </row>
    <row r="19" spans="2:2" ht="21" x14ac:dyDescent="0.35">
      <c r="B19" s="115">
        <v>90</v>
      </c>
    </row>
    <row r="20" spans="2:2" ht="21" x14ac:dyDescent="0.35">
      <c r="B20" s="115">
        <v>92</v>
      </c>
    </row>
    <row r="21" spans="2:2" ht="21" x14ac:dyDescent="0.35">
      <c r="B21" s="115">
        <v>95</v>
      </c>
    </row>
    <row r="22" spans="2:2" ht="21" x14ac:dyDescent="0.35">
      <c r="B22" s="115">
        <v>100</v>
      </c>
    </row>
    <row r="23" spans="2:2" ht="21" x14ac:dyDescent="0.35">
      <c r="B23" s="115">
        <v>105</v>
      </c>
    </row>
    <row r="24" spans="2:2" ht="21" x14ac:dyDescent="0.35">
      <c r="B24" s="115">
        <v>110</v>
      </c>
    </row>
    <row r="25" spans="2:2" ht="21" x14ac:dyDescent="0.35">
      <c r="B25" s="115">
        <v>115</v>
      </c>
    </row>
    <row r="26" spans="2:2" ht="21" x14ac:dyDescent="0.35">
      <c r="B26" s="115">
        <v>120</v>
      </c>
    </row>
    <row r="27" spans="2:2" ht="21" x14ac:dyDescent="0.35">
      <c r="B27" s="115">
        <v>125</v>
      </c>
    </row>
    <row r="28" spans="2:2" ht="21" x14ac:dyDescent="0.35">
      <c r="B28" s="115">
        <v>130</v>
      </c>
    </row>
    <row r="29" spans="2:2" ht="21" x14ac:dyDescent="0.35">
      <c r="B29" s="115">
        <v>135</v>
      </c>
    </row>
    <row r="30" spans="2:2" ht="21" x14ac:dyDescent="0.35">
      <c r="B30" s="115">
        <v>140</v>
      </c>
    </row>
    <row r="31" spans="2:2" ht="21" x14ac:dyDescent="0.35">
      <c r="B31" s="115">
        <v>145</v>
      </c>
    </row>
    <row r="32" spans="2:2" ht="21" x14ac:dyDescent="0.35">
      <c r="B32" s="115">
        <v>150</v>
      </c>
    </row>
    <row r="33" spans="2:2" ht="21" x14ac:dyDescent="0.35">
      <c r="B33" s="115">
        <v>155</v>
      </c>
    </row>
    <row r="34" spans="2:2" ht="21" x14ac:dyDescent="0.35">
      <c r="B34" s="115">
        <v>160</v>
      </c>
    </row>
    <row r="35" spans="2:2" ht="21" x14ac:dyDescent="0.35">
      <c r="B35" s="115">
        <v>170</v>
      </c>
    </row>
    <row r="36" spans="2:2" ht="21" x14ac:dyDescent="0.35">
      <c r="B36" s="115">
        <v>175</v>
      </c>
    </row>
    <row r="37" spans="2:2" ht="21" x14ac:dyDescent="0.35">
      <c r="B37" s="115">
        <v>180</v>
      </c>
    </row>
    <row r="38" spans="2:2" ht="21" x14ac:dyDescent="0.35">
      <c r="B38" s="115">
        <v>185</v>
      </c>
    </row>
    <row r="39" spans="2:2" ht="21" x14ac:dyDescent="0.35">
      <c r="B39" s="115">
        <v>190</v>
      </c>
    </row>
    <row r="40" spans="2:2" ht="21" x14ac:dyDescent="0.35">
      <c r="B40" s="115">
        <v>195</v>
      </c>
    </row>
    <row r="41" spans="2:2" ht="21" x14ac:dyDescent="0.35">
      <c r="B41" s="115">
        <v>200</v>
      </c>
    </row>
    <row r="42" spans="2:2" ht="21" x14ac:dyDescent="0.35">
      <c r="B42" s="115">
        <v>205</v>
      </c>
    </row>
    <row r="43" spans="2:2" ht="21" x14ac:dyDescent="0.35">
      <c r="B43" s="115">
        <v>210</v>
      </c>
    </row>
    <row r="44" spans="2:2" ht="21" x14ac:dyDescent="0.35">
      <c r="B44" s="115">
        <v>215</v>
      </c>
    </row>
    <row r="45" spans="2:2" ht="21" x14ac:dyDescent="0.35">
      <c r="B45" s="115">
        <v>220</v>
      </c>
    </row>
    <row r="46" spans="2:2" ht="21" x14ac:dyDescent="0.35">
      <c r="B46" s="115">
        <v>225</v>
      </c>
    </row>
    <row r="47" spans="2:2" ht="21" x14ac:dyDescent="0.35">
      <c r="B47" s="115">
        <v>230</v>
      </c>
    </row>
    <row r="48" spans="2:2" ht="21" x14ac:dyDescent="0.35">
      <c r="B48" s="115">
        <v>235</v>
      </c>
    </row>
    <row r="49" spans="2:2" ht="21" x14ac:dyDescent="0.35">
      <c r="B49" s="115">
        <v>240</v>
      </c>
    </row>
    <row r="50" spans="2:2" ht="21" x14ac:dyDescent="0.35">
      <c r="B50" s="115">
        <v>245</v>
      </c>
    </row>
    <row r="51" spans="2:2" ht="21" x14ac:dyDescent="0.35">
      <c r="B51" s="115">
        <v>250</v>
      </c>
    </row>
    <row r="52" spans="2:2" ht="21" x14ac:dyDescent="0.35">
      <c r="B52" s="115">
        <v>255</v>
      </c>
    </row>
    <row r="53" spans="2:2" ht="21" x14ac:dyDescent="0.35">
      <c r="B53" s="115">
        <v>260</v>
      </c>
    </row>
    <row r="54" spans="2:2" ht="21" x14ac:dyDescent="0.35">
      <c r="B54" s="115">
        <v>265</v>
      </c>
    </row>
    <row r="55" spans="2:2" ht="21" x14ac:dyDescent="0.35">
      <c r="B55" s="115">
        <v>270</v>
      </c>
    </row>
    <row r="56" spans="2:2" ht="21" x14ac:dyDescent="0.35">
      <c r="B56" s="115">
        <v>275</v>
      </c>
    </row>
    <row r="57" spans="2:2" ht="21" x14ac:dyDescent="0.35">
      <c r="B57" s="115">
        <v>280</v>
      </c>
    </row>
    <row r="58" spans="2:2" ht="21" x14ac:dyDescent="0.35">
      <c r="B58" s="115">
        <v>285</v>
      </c>
    </row>
    <row r="59" spans="2:2" ht="21" x14ac:dyDescent="0.35">
      <c r="B59" s="115">
        <v>290</v>
      </c>
    </row>
    <row r="60" spans="2:2" ht="21" x14ac:dyDescent="0.35">
      <c r="B60" s="115">
        <v>295</v>
      </c>
    </row>
    <row r="61" spans="2:2" ht="21" x14ac:dyDescent="0.35">
      <c r="B61" s="115">
        <v>300</v>
      </c>
    </row>
    <row r="62" spans="2:2" ht="21" x14ac:dyDescent="0.35">
      <c r="B62" s="115">
        <v>305</v>
      </c>
    </row>
    <row r="63" spans="2:2" ht="21" x14ac:dyDescent="0.35">
      <c r="B63" s="115">
        <v>310</v>
      </c>
    </row>
    <row r="64" spans="2:2" ht="21" x14ac:dyDescent="0.35">
      <c r="B64" s="115">
        <v>315</v>
      </c>
    </row>
    <row r="65" spans="2:2" ht="21" x14ac:dyDescent="0.35">
      <c r="B65" s="115">
        <v>320</v>
      </c>
    </row>
    <row r="66" spans="2:2" ht="21" x14ac:dyDescent="0.35">
      <c r="B66" s="115">
        <v>325</v>
      </c>
    </row>
    <row r="67" spans="2:2" ht="21" x14ac:dyDescent="0.35">
      <c r="B67" s="115">
        <v>330</v>
      </c>
    </row>
    <row r="68" spans="2:2" ht="21" x14ac:dyDescent="0.35">
      <c r="B68" s="115">
        <v>335</v>
      </c>
    </row>
    <row r="69" spans="2:2" ht="21" x14ac:dyDescent="0.35">
      <c r="B69" s="115">
        <v>340</v>
      </c>
    </row>
    <row r="70" spans="2:2" ht="21" x14ac:dyDescent="0.35">
      <c r="B70" s="115">
        <v>345</v>
      </c>
    </row>
    <row r="71" spans="2:2" ht="21" x14ac:dyDescent="0.35">
      <c r="B71" s="115">
        <v>350</v>
      </c>
    </row>
    <row r="72" spans="2:2" ht="21" x14ac:dyDescent="0.35">
      <c r="B72" s="115">
        <v>355</v>
      </c>
    </row>
    <row r="73" spans="2:2" ht="21" x14ac:dyDescent="0.35">
      <c r="B73" s="115">
        <v>360</v>
      </c>
    </row>
    <row r="74" spans="2:2" ht="21" x14ac:dyDescent="0.35">
      <c r="B74" s="115">
        <v>365</v>
      </c>
    </row>
    <row r="75" spans="2:2" ht="21" x14ac:dyDescent="0.35">
      <c r="B75" s="115">
        <v>370</v>
      </c>
    </row>
    <row r="76" spans="2:2" ht="21" x14ac:dyDescent="0.35">
      <c r="B76" s="115">
        <v>375</v>
      </c>
    </row>
    <row r="77" spans="2:2" ht="21" x14ac:dyDescent="0.35">
      <c r="B77" s="115">
        <v>380</v>
      </c>
    </row>
    <row r="78" spans="2:2" ht="21" x14ac:dyDescent="0.35">
      <c r="B78" s="115">
        <v>385</v>
      </c>
    </row>
    <row r="79" spans="2:2" ht="21" x14ac:dyDescent="0.35">
      <c r="B79" s="115">
        <v>390</v>
      </c>
    </row>
    <row r="80" spans="2:2" ht="21" x14ac:dyDescent="0.35">
      <c r="B80" s="115">
        <v>395</v>
      </c>
    </row>
    <row r="81" spans="2:2" ht="21" x14ac:dyDescent="0.35">
      <c r="B81" s="115">
        <v>400</v>
      </c>
    </row>
    <row r="82" spans="2:2" ht="21" x14ac:dyDescent="0.35">
      <c r="B82" s="115">
        <v>405</v>
      </c>
    </row>
    <row r="83" spans="2:2" ht="21" x14ac:dyDescent="0.35">
      <c r="B83" s="115">
        <v>410</v>
      </c>
    </row>
    <row r="84" spans="2:2" ht="21" x14ac:dyDescent="0.35">
      <c r="B84" s="115">
        <v>415</v>
      </c>
    </row>
    <row r="85" spans="2:2" ht="21" x14ac:dyDescent="0.35">
      <c r="B85" s="115">
        <v>420</v>
      </c>
    </row>
    <row r="86" spans="2:2" ht="21" x14ac:dyDescent="0.35">
      <c r="B86" s="115">
        <v>425</v>
      </c>
    </row>
    <row r="87" spans="2:2" ht="21" x14ac:dyDescent="0.35">
      <c r="B87" s="115">
        <v>430</v>
      </c>
    </row>
    <row r="88" spans="2:2" ht="21" x14ac:dyDescent="0.35">
      <c r="B88" s="115">
        <v>435</v>
      </c>
    </row>
    <row r="89" spans="2:2" ht="21" x14ac:dyDescent="0.35">
      <c r="B89" s="115">
        <v>440</v>
      </c>
    </row>
    <row r="90" spans="2:2" ht="21" x14ac:dyDescent="0.35">
      <c r="B90" s="115">
        <v>445</v>
      </c>
    </row>
    <row r="91" spans="2:2" ht="21" x14ac:dyDescent="0.35">
      <c r="B91" s="115">
        <v>450</v>
      </c>
    </row>
    <row r="92" spans="2:2" ht="21" x14ac:dyDescent="0.35">
      <c r="B92" s="115">
        <v>455</v>
      </c>
    </row>
    <row r="93" spans="2:2" ht="21" x14ac:dyDescent="0.35">
      <c r="B93" s="115">
        <v>460</v>
      </c>
    </row>
    <row r="94" spans="2:2" ht="21" x14ac:dyDescent="0.35">
      <c r="B94" s="115">
        <v>465</v>
      </c>
    </row>
    <row r="95" spans="2:2" ht="21" x14ac:dyDescent="0.35">
      <c r="B95" s="115">
        <v>470</v>
      </c>
    </row>
    <row r="96" spans="2:2" ht="21" x14ac:dyDescent="0.35">
      <c r="B96" s="115">
        <v>475</v>
      </c>
    </row>
    <row r="97" spans="2:2" ht="21" x14ac:dyDescent="0.35">
      <c r="B97" s="115">
        <v>480</v>
      </c>
    </row>
    <row r="98" spans="2:2" ht="21" x14ac:dyDescent="0.35">
      <c r="B98" s="115">
        <v>485</v>
      </c>
    </row>
    <row r="99" spans="2:2" ht="21" x14ac:dyDescent="0.35">
      <c r="B99" s="115">
        <v>490</v>
      </c>
    </row>
    <row r="100" spans="2:2" ht="21" x14ac:dyDescent="0.35">
      <c r="B100" s="115">
        <v>495</v>
      </c>
    </row>
    <row r="101" spans="2:2" ht="21.75" thickBot="1" x14ac:dyDescent="0.4">
      <c r="B101" s="116">
        <v>500</v>
      </c>
    </row>
  </sheetData>
  <pageMargins left="0.7" right="0.7" top="0.75" bottom="0.75" header="0.3" footer="0.3"/>
  <ignoredErrors>
    <ignoredError sqref="F5 F7 F11:F13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4" max="4" width="14.28515625" bestFit="1" customWidth="1"/>
  </cols>
  <sheetData>
    <row r="1" spans="1:5" ht="19.5" thickBot="1" x14ac:dyDescent="0.35">
      <c r="A1" s="3" t="s">
        <v>44</v>
      </c>
    </row>
    <row r="2" spans="1:5" x14ac:dyDescent="0.25">
      <c r="A2" s="22">
        <v>55</v>
      </c>
    </row>
    <row r="3" spans="1:5" ht="15.75" thickBot="1" x14ac:dyDescent="0.3">
      <c r="A3" s="22">
        <v>60</v>
      </c>
    </row>
    <row r="4" spans="1:5" ht="19.5" thickBot="1" x14ac:dyDescent="0.35">
      <c r="A4" s="22">
        <v>62</v>
      </c>
      <c r="D4" s="5" t="s">
        <v>0</v>
      </c>
    </row>
    <row r="5" spans="1:5" ht="18.75" x14ac:dyDescent="0.3">
      <c r="A5" s="22">
        <v>65</v>
      </c>
      <c r="D5" s="120" t="s">
        <v>1</v>
      </c>
      <c r="E5" s="123">
        <f>MEDIAN(A2:A50)</f>
        <v>140</v>
      </c>
    </row>
    <row r="6" spans="1:5" ht="18.75" x14ac:dyDescent="0.3">
      <c r="A6" s="22">
        <v>68</v>
      </c>
      <c r="D6" s="121" t="s">
        <v>2</v>
      </c>
      <c r="E6" s="124">
        <f>MEDIAN(A2:A101)</f>
        <v>267.5</v>
      </c>
    </row>
    <row r="7" spans="1:5" ht="19.5" thickBot="1" x14ac:dyDescent="0.35">
      <c r="A7" s="22">
        <v>70</v>
      </c>
      <c r="D7" s="122" t="s">
        <v>3</v>
      </c>
      <c r="E7" s="125">
        <f>MEDIAN(A52:A101)</f>
        <v>392.5</v>
      </c>
    </row>
    <row r="8" spans="1:5" x14ac:dyDescent="0.25">
      <c r="A8" s="22">
        <v>72</v>
      </c>
    </row>
    <row r="9" spans="1:5" ht="15.75" thickBot="1" x14ac:dyDescent="0.3">
      <c r="A9" s="22">
        <v>75</v>
      </c>
    </row>
    <row r="10" spans="1:5" ht="19.5" thickBot="1" x14ac:dyDescent="0.35">
      <c r="A10" s="22">
        <v>78</v>
      </c>
      <c r="D10" s="14" t="s">
        <v>4</v>
      </c>
    </row>
    <row r="11" spans="1:5" ht="18.75" x14ac:dyDescent="0.3">
      <c r="A11" s="22">
        <v>80</v>
      </c>
      <c r="D11" s="120" t="s">
        <v>45</v>
      </c>
      <c r="E11" s="123">
        <f>_xlfn.PERCENTILE.INC(A2:A101,15%)</f>
        <v>94.55</v>
      </c>
    </row>
    <row r="12" spans="1:5" ht="18.75" x14ac:dyDescent="0.3">
      <c r="A12" s="22">
        <v>82</v>
      </c>
      <c r="D12" s="121" t="s">
        <v>46</v>
      </c>
      <c r="E12" s="124">
        <f>_xlfn.PERCENTILE.INC(A3:A102,50%)</f>
        <v>270</v>
      </c>
    </row>
    <row r="13" spans="1:5" ht="19.5" thickBot="1" x14ac:dyDescent="0.35">
      <c r="A13" s="22">
        <v>85</v>
      </c>
      <c r="D13" s="122" t="s">
        <v>47</v>
      </c>
      <c r="E13" s="125">
        <f>_xlfn.PERCENTILE.INC(A4:A103,85%)</f>
        <v>442.25</v>
      </c>
    </row>
    <row r="14" spans="1:5" x14ac:dyDescent="0.25">
      <c r="A14" s="22">
        <v>88</v>
      </c>
    </row>
    <row r="15" spans="1:5" x14ac:dyDescent="0.25">
      <c r="A15" s="22">
        <v>90</v>
      </c>
    </row>
    <row r="16" spans="1:5" x14ac:dyDescent="0.25">
      <c r="A16" s="22">
        <v>92</v>
      </c>
    </row>
    <row r="17" spans="1:1" x14ac:dyDescent="0.25">
      <c r="A17" s="22">
        <v>95</v>
      </c>
    </row>
    <row r="18" spans="1:1" x14ac:dyDescent="0.25">
      <c r="A18" s="22">
        <v>100</v>
      </c>
    </row>
    <row r="19" spans="1:1" x14ac:dyDescent="0.25">
      <c r="A19" s="22">
        <v>105</v>
      </c>
    </row>
    <row r="20" spans="1:1" x14ac:dyDescent="0.25">
      <c r="A20" s="22">
        <v>110</v>
      </c>
    </row>
    <row r="21" spans="1:1" x14ac:dyDescent="0.25">
      <c r="A21" s="22">
        <v>115</v>
      </c>
    </row>
    <row r="22" spans="1:1" x14ac:dyDescent="0.25">
      <c r="A22" s="22">
        <v>120</v>
      </c>
    </row>
    <row r="23" spans="1:1" x14ac:dyDescent="0.25">
      <c r="A23" s="22">
        <v>125</v>
      </c>
    </row>
    <row r="24" spans="1:1" x14ac:dyDescent="0.25">
      <c r="A24" s="22">
        <v>130</v>
      </c>
    </row>
    <row r="25" spans="1:1" x14ac:dyDescent="0.25">
      <c r="A25" s="22">
        <v>135</v>
      </c>
    </row>
    <row r="26" spans="1:1" x14ac:dyDescent="0.25">
      <c r="A26" s="22">
        <v>140</v>
      </c>
    </row>
    <row r="27" spans="1:1" x14ac:dyDescent="0.25">
      <c r="A27" s="22">
        <v>145</v>
      </c>
    </row>
    <row r="28" spans="1:1" x14ac:dyDescent="0.25">
      <c r="A28" s="22">
        <v>150</v>
      </c>
    </row>
    <row r="29" spans="1:1" x14ac:dyDescent="0.25">
      <c r="A29" s="22">
        <v>155</v>
      </c>
    </row>
    <row r="30" spans="1:1" x14ac:dyDescent="0.25">
      <c r="A30" s="22">
        <v>160</v>
      </c>
    </row>
    <row r="31" spans="1:1" x14ac:dyDescent="0.25">
      <c r="A31" s="22">
        <v>165</v>
      </c>
    </row>
    <row r="32" spans="1:1" x14ac:dyDescent="0.25">
      <c r="A32" s="22">
        <v>170</v>
      </c>
    </row>
    <row r="33" spans="1:1" x14ac:dyDescent="0.25">
      <c r="A33" s="22">
        <v>175</v>
      </c>
    </row>
    <row r="34" spans="1:1" x14ac:dyDescent="0.25">
      <c r="A34" s="22">
        <v>180</v>
      </c>
    </row>
    <row r="35" spans="1:1" x14ac:dyDescent="0.25">
      <c r="A35" s="22">
        <v>185</v>
      </c>
    </row>
    <row r="36" spans="1:1" x14ac:dyDescent="0.25">
      <c r="A36" s="22">
        <v>190</v>
      </c>
    </row>
    <row r="37" spans="1:1" x14ac:dyDescent="0.25">
      <c r="A37" s="22">
        <v>195</v>
      </c>
    </row>
    <row r="38" spans="1:1" x14ac:dyDescent="0.25">
      <c r="A38" s="22">
        <v>200</v>
      </c>
    </row>
    <row r="39" spans="1:1" x14ac:dyDescent="0.25">
      <c r="A39" s="22">
        <v>205</v>
      </c>
    </row>
    <row r="40" spans="1:1" x14ac:dyDescent="0.25">
      <c r="A40" s="22">
        <v>210</v>
      </c>
    </row>
    <row r="41" spans="1:1" x14ac:dyDescent="0.25">
      <c r="A41" s="22">
        <v>215</v>
      </c>
    </row>
    <row r="42" spans="1:1" x14ac:dyDescent="0.25">
      <c r="A42" s="22">
        <v>220</v>
      </c>
    </row>
    <row r="43" spans="1:1" x14ac:dyDescent="0.25">
      <c r="A43" s="22">
        <v>225</v>
      </c>
    </row>
    <row r="44" spans="1:1" x14ac:dyDescent="0.25">
      <c r="A44" s="22">
        <v>230</v>
      </c>
    </row>
    <row r="45" spans="1:1" x14ac:dyDescent="0.25">
      <c r="A45" s="22">
        <v>235</v>
      </c>
    </row>
    <row r="46" spans="1:1" x14ac:dyDescent="0.25">
      <c r="A46" s="22">
        <v>240</v>
      </c>
    </row>
    <row r="47" spans="1:1" x14ac:dyDescent="0.25">
      <c r="A47" s="22">
        <v>245</v>
      </c>
    </row>
    <row r="48" spans="1:1" x14ac:dyDescent="0.25">
      <c r="A48" s="22">
        <v>250</v>
      </c>
    </row>
    <row r="49" spans="1:1" x14ac:dyDescent="0.25">
      <c r="A49" s="22">
        <v>255</v>
      </c>
    </row>
    <row r="50" spans="1:1" x14ac:dyDescent="0.25">
      <c r="A50" s="22">
        <v>260</v>
      </c>
    </row>
    <row r="51" spans="1:1" x14ac:dyDescent="0.25">
      <c r="A51" s="22">
        <v>265</v>
      </c>
    </row>
    <row r="52" spans="1:1" x14ac:dyDescent="0.25">
      <c r="A52" s="22">
        <v>270</v>
      </c>
    </row>
    <row r="53" spans="1:1" x14ac:dyDescent="0.25">
      <c r="A53" s="22">
        <v>275</v>
      </c>
    </row>
    <row r="54" spans="1:1" x14ac:dyDescent="0.25">
      <c r="A54" s="22">
        <v>280</v>
      </c>
    </row>
    <row r="55" spans="1:1" x14ac:dyDescent="0.25">
      <c r="A55" s="22">
        <v>285</v>
      </c>
    </row>
    <row r="56" spans="1:1" x14ac:dyDescent="0.25">
      <c r="A56" s="22">
        <v>290</v>
      </c>
    </row>
    <row r="57" spans="1:1" x14ac:dyDescent="0.25">
      <c r="A57" s="22">
        <v>295</v>
      </c>
    </row>
    <row r="58" spans="1:1" x14ac:dyDescent="0.25">
      <c r="A58" s="22">
        <v>300</v>
      </c>
    </row>
    <row r="59" spans="1:1" x14ac:dyDescent="0.25">
      <c r="A59" s="22">
        <v>305</v>
      </c>
    </row>
    <row r="60" spans="1:1" x14ac:dyDescent="0.25">
      <c r="A60" s="22">
        <v>310</v>
      </c>
    </row>
    <row r="61" spans="1:1" x14ac:dyDescent="0.25">
      <c r="A61" s="22">
        <v>315</v>
      </c>
    </row>
    <row r="62" spans="1:1" x14ac:dyDescent="0.25">
      <c r="A62" s="22">
        <v>320</v>
      </c>
    </row>
    <row r="63" spans="1:1" x14ac:dyDescent="0.25">
      <c r="A63" s="22">
        <v>325</v>
      </c>
    </row>
    <row r="64" spans="1:1" x14ac:dyDescent="0.25">
      <c r="A64" s="22">
        <v>330</v>
      </c>
    </row>
    <row r="65" spans="1:1" x14ac:dyDescent="0.25">
      <c r="A65" s="22">
        <v>335</v>
      </c>
    </row>
    <row r="66" spans="1:1" x14ac:dyDescent="0.25">
      <c r="A66" s="22">
        <v>340</v>
      </c>
    </row>
    <row r="67" spans="1:1" x14ac:dyDescent="0.25">
      <c r="A67" s="22">
        <v>345</v>
      </c>
    </row>
    <row r="68" spans="1:1" x14ac:dyDescent="0.25">
      <c r="A68" s="22">
        <v>350</v>
      </c>
    </row>
    <row r="69" spans="1:1" x14ac:dyDescent="0.25">
      <c r="A69" s="22">
        <v>355</v>
      </c>
    </row>
    <row r="70" spans="1:1" x14ac:dyDescent="0.25">
      <c r="A70" s="22">
        <v>360</v>
      </c>
    </row>
    <row r="71" spans="1:1" x14ac:dyDescent="0.25">
      <c r="A71" s="22">
        <v>365</v>
      </c>
    </row>
    <row r="72" spans="1:1" x14ac:dyDescent="0.25">
      <c r="A72" s="22">
        <v>370</v>
      </c>
    </row>
    <row r="73" spans="1:1" x14ac:dyDescent="0.25">
      <c r="A73" s="22">
        <v>375</v>
      </c>
    </row>
    <row r="74" spans="1:1" x14ac:dyDescent="0.25">
      <c r="A74" s="22">
        <v>380</v>
      </c>
    </row>
    <row r="75" spans="1:1" x14ac:dyDescent="0.25">
      <c r="A75" s="22">
        <v>385</v>
      </c>
    </row>
    <row r="76" spans="1:1" x14ac:dyDescent="0.25">
      <c r="A76" s="22">
        <v>390</v>
      </c>
    </row>
    <row r="77" spans="1:1" x14ac:dyDescent="0.25">
      <c r="A77" s="22">
        <v>395</v>
      </c>
    </row>
    <row r="78" spans="1:1" x14ac:dyDescent="0.25">
      <c r="A78" s="22">
        <v>400</v>
      </c>
    </row>
    <row r="79" spans="1:1" x14ac:dyDescent="0.25">
      <c r="A79" s="22">
        <v>405</v>
      </c>
    </row>
    <row r="80" spans="1:1" x14ac:dyDescent="0.25">
      <c r="A80" s="22">
        <v>410</v>
      </c>
    </row>
    <row r="81" spans="1:1" x14ac:dyDescent="0.25">
      <c r="A81" s="22">
        <v>415</v>
      </c>
    </row>
    <row r="82" spans="1:1" x14ac:dyDescent="0.25">
      <c r="A82" s="22">
        <v>420</v>
      </c>
    </row>
    <row r="83" spans="1:1" x14ac:dyDescent="0.25">
      <c r="A83" s="22">
        <v>425</v>
      </c>
    </row>
    <row r="84" spans="1:1" x14ac:dyDescent="0.25">
      <c r="A84" s="22">
        <v>430</v>
      </c>
    </row>
    <row r="85" spans="1:1" x14ac:dyDescent="0.25">
      <c r="A85" s="22">
        <v>435</v>
      </c>
    </row>
    <row r="86" spans="1:1" x14ac:dyDescent="0.25">
      <c r="A86" s="22">
        <v>440</v>
      </c>
    </row>
    <row r="87" spans="1:1" x14ac:dyDescent="0.25">
      <c r="A87" s="22">
        <v>445</v>
      </c>
    </row>
    <row r="88" spans="1:1" x14ac:dyDescent="0.25">
      <c r="A88" s="22">
        <v>450</v>
      </c>
    </row>
    <row r="89" spans="1:1" x14ac:dyDescent="0.25">
      <c r="A89" s="22">
        <v>455</v>
      </c>
    </row>
    <row r="90" spans="1:1" x14ac:dyDescent="0.25">
      <c r="A90" s="22">
        <v>460</v>
      </c>
    </row>
    <row r="91" spans="1:1" x14ac:dyDescent="0.25">
      <c r="A91" s="22">
        <v>465</v>
      </c>
    </row>
    <row r="92" spans="1:1" x14ac:dyDescent="0.25">
      <c r="A92" s="22">
        <v>470</v>
      </c>
    </row>
    <row r="93" spans="1:1" x14ac:dyDescent="0.25">
      <c r="A93" s="22">
        <v>475</v>
      </c>
    </row>
    <row r="94" spans="1:1" x14ac:dyDescent="0.25">
      <c r="A94" s="22">
        <v>480</v>
      </c>
    </row>
    <row r="95" spans="1:1" x14ac:dyDescent="0.25">
      <c r="A95" s="22">
        <v>485</v>
      </c>
    </row>
    <row r="96" spans="1:1" x14ac:dyDescent="0.25">
      <c r="A96" s="22">
        <v>490</v>
      </c>
    </row>
    <row r="97" spans="1:1" x14ac:dyDescent="0.25">
      <c r="A97" s="22">
        <v>495</v>
      </c>
    </row>
    <row r="98" spans="1:1" x14ac:dyDescent="0.25">
      <c r="A98" s="22">
        <v>500</v>
      </c>
    </row>
    <row r="99" spans="1:1" x14ac:dyDescent="0.25">
      <c r="A99" s="22">
        <v>505</v>
      </c>
    </row>
    <row r="100" spans="1:1" x14ac:dyDescent="0.25">
      <c r="A100" s="22">
        <v>510</v>
      </c>
    </row>
    <row r="101" spans="1:1" ht="15.75" thickBot="1" x14ac:dyDescent="0.3">
      <c r="A101" s="23">
        <v>515</v>
      </c>
    </row>
  </sheetData>
  <pageMargins left="0.7" right="0.7" top="0.75" bottom="0.75" header="0.3" footer="0.3"/>
  <ignoredErrors>
    <ignoredError sqref="E5 E7 E12:E13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B1" sqref="B1"/>
    </sheetView>
  </sheetViews>
  <sheetFormatPr defaultRowHeight="15" x14ac:dyDescent="0.25"/>
  <cols>
    <col min="1" max="1" width="21.7109375" bestFit="1" customWidth="1"/>
    <col min="4" max="4" width="14.28515625" bestFit="1" customWidth="1"/>
  </cols>
  <sheetData>
    <row r="1" spans="1:5" ht="19.5" thickBot="1" x14ac:dyDescent="0.35">
      <c r="A1" s="3" t="s">
        <v>48</v>
      </c>
    </row>
    <row r="2" spans="1:5" ht="15.75" x14ac:dyDescent="0.25">
      <c r="A2" s="10">
        <v>20</v>
      </c>
    </row>
    <row r="3" spans="1:5" ht="16.5" thickBot="1" x14ac:dyDescent="0.3">
      <c r="A3" s="10">
        <v>25</v>
      </c>
    </row>
    <row r="4" spans="1:5" ht="19.5" thickBot="1" x14ac:dyDescent="0.35">
      <c r="A4" s="10">
        <v>30</v>
      </c>
      <c r="D4" s="5" t="s">
        <v>0</v>
      </c>
    </row>
    <row r="5" spans="1:5" ht="18.75" x14ac:dyDescent="0.3">
      <c r="A5" s="10">
        <v>35</v>
      </c>
      <c r="D5" s="120" t="s">
        <v>1</v>
      </c>
      <c r="E5" s="123">
        <f>MEDIAN(A2:A55)</f>
        <v>152.5</v>
      </c>
    </row>
    <row r="6" spans="1:5" ht="18.75" x14ac:dyDescent="0.3">
      <c r="A6" s="10">
        <v>40</v>
      </c>
      <c r="D6" s="121" t="s">
        <v>2</v>
      </c>
      <c r="E6" s="124">
        <f>MEDIAN(A2:A111)</f>
        <v>292.5</v>
      </c>
    </row>
    <row r="7" spans="1:5" ht="19.5" thickBot="1" x14ac:dyDescent="0.35">
      <c r="A7" s="10">
        <v>45</v>
      </c>
      <c r="D7" s="122" t="s">
        <v>3</v>
      </c>
      <c r="E7" s="125">
        <f>MEDIAN(A58:A111)</f>
        <v>432.5</v>
      </c>
    </row>
    <row r="8" spans="1:5" ht="15.75" x14ac:dyDescent="0.25">
      <c r="A8" s="10">
        <v>50</v>
      </c>
    </row>
    <row r="9" spans="1:5" ht="16.5" thickBot="1" x14ac:dyDescent="0.3">
      <c r="A9" s="10">
        <v>55</v>
      </c>
    </row>
    <row r="10" spans="1:5" ht="19.5" thickBot="1" x14ac:dyDescent="0.35">
      <c r="A10" s="10">
        <v>60</v>
      </c>
      <c r="D10" s="5" t="s">
        <v>4</v>
      </c>
    </row>
    <row r="11" spans="1:5" ht="18.75" x14ac:dyDescent="0.3">
      <c r="A11" s="10">
        <v>65</v>
      </c>
      <c r="D11" s="120" t="s">
        <v>49</v>
      </c>
      <c r="E11" s="123">
        <f>_xlfn.PERCENTILE.INC(A2:A111,20%)</f>
        <v>129</v>
      </c>
    </row>
    <row r="12" spans="1:5" ht="18.75" x14ac:dyDescent="0.3">
      <c r="A12" s="10">
        <v>70</v>
      </c>
      <c r="D12" s="121" t="s">
        <v>50</v>
      </c>
      <c r="E12" s="124">
        <f>_xlfn.PERCENTILE.INC(A3:A112,40%)</f>
        <v>241</v>
      </c>
    </row>
    <row r="13" spans="1:5" ht="19.5" thickBot="1" x14ac:dyDescent="0.35">
      <c r="A13" s="10">
        <v>75</v>
      </c>
      <c r="D13" s="122" t="s">
        <v>51</v>
      </c>
      <c r="E13" s="125">
        <f>_xlfn.PERCENTILE.INC(A4:A113,80%)</f>
        <v>458.00000000000006</v>
      </c>
    </row>
    <row r="14" spans="1:5" ht="15.75" x14ac:dyDescent="0.25">
      <c r="A14" s="10">
        <v>80</v>
      </c>
    </row>
    <row r="15" spans="1:5" ht="15.75" x14ac:dyDescent="0.25">
      <c r="A15" s="10">
        <v>85</v>
      </c>
    </row>
    <row r="16" spans="1:5" ht="15.75" x14ac:dyDescent="0.25">
      <c r="A16" s="10">
        <v>90</v>
      </c>
    </row>
    <row r="17" spans="1:1" ht="15.75" x14ac:dyDescent="0.25">
      <c r="A17" s="10">
        <v>95</v>
      </c>
    </row>
    <row r="18" spans="1:1" ht="15.75" x14ac:dyDescent="0.25">
      <c r="A18" s="10">
        <v>100</v>
      </c>
    </row>
    <row r="19" spans="1:1" ht="15.75" x14ac:dyDescent="0.25">
      <c r="A19" s="10">
        <v>105</v>
      </c>
    </row>
    <row r="20" spans="1:1" ht="15.75" x14ac:dyDescent="0.25">
      <c r="A20" s="10">
        <v>110</v>
      </c>
    </row>
    <row r="21" spans="1:1" ht="15.75" x14ac:dyDescent="0.25">
      <c r="A21" s="10">
        <v>115</v>
      </c>
    </row>
    <row r="22" spans="1:1" ht="15.75" x14ac:dyDescent="0.25">
      <c r="A22" s="10">
        <v>120</v>
      </c>
    </row>
    <row r="23" spans="1:1" ht="15.75" x14ac:dyDescent="0.25">
      <c r="A23" s="10">
        <v>125</v>
      </c>
    </row>
    <row r="24" spans="1:1" ht="15.75" x14ac:dyDescent="0.25">
      <c r="A24" s="10">
        <v>130</v>
      </c>
    </row>
    <row r="25" spans="1:1" ht="15.75" x14ac:dyDescent="0.25">
      <c r="A25" s="10">
        <v>135</v>
      </c>
    </row>
    <row r="26" spans="1:1" ht="15.75" x14ac:dyDescent="0.25">
      <c r="A26" s="10">
        <v>140</v>
      </c>
    </row>
    <row r="27" spans="1:1" ht="15.75" x14ac:dyDescent="0.25">
      <c r="A27" s="10">
        <v>145</v>
      </c>
    </row>
    <row r="28" spans="1:1" ht="15.75" x14ac:dyDescent="0.25">
      <c r="A28" s="10">
        <v>150</v>
      </c>
    </row>
    <row r="29" spans="1:1" ht="15.75" x14ac:dyDescent="0.25">
      <c r="A29" s="10">
        <v>155</v>
      </c>
    </row>
    <row r="30" spans="1:1" ht="15.75" x14ac:dyDescent="0.25">
      <c r="A30" s="10">
        <v>160</v>
      </c>
    </row>
    <row r="31" spans="1:1" ht="15.75" x14ac:dyDescent="0.25">
      <c r="A31" s="10">
        <v>165</v>
      </c>
    </row>
    <row r="32" spans="1:1" ht="15.75" x14ac:dyDescent="0.25">
      <c r="A32" s="10">
        <v>170</v>
      </c>
    </row>
    <row r="33" spans="1:1" ht="15.75" x14ac:dyDescent="0.25">
      <c r="A33" s="10">
        <v>175</v>
      </c>
    </row>
    <row r="34" spans="1:1" ht="15.75" x14ac:dyDescent="0.25">
      <c r="A34" s="10">
        <v>180</v>
      </c>
    </row>
    <row r="35" spans="1:1" ht="15.75" x14ac:dyDescent="0.25">
      <c r="A35" s="10">
        <v>185</v>
      </c>
    </row>
    <row r="36" spans="1:1" ht="15.75" x14ac:dyDescent="0.25">
      <c r="A36" s="10">
        <v>190</v>
      </c>
    </row>
    <row r="37" spans="1:1" ht="15.75" x14ac:dyDescent="0.25">
      <c r="A37" s="10">
        <v>195</v>
      </c>
    </row>
    <row r="38" spans="1:1" ht="15.75" x14ac:dyDescent="0.25">
      <c r="A38" s="10">
        <v>200</v>
      </c>
    </row>
    <row r="39" spans="1:1" ht="15.75" x14ac:dyDescent="0.25">
      <c r="A39" s="10">
        <v>205</v>
      </c>
    </row>
    <row r="40" spans="1:1" ht="15.75" x14ac:dyDescent="0.25">
      <c r="A40" s="10">
        <v>210</v>
      </c>
    </row>
    <row r="41" spans="1:1" ht="15.75" x14ac:dyDescent="0.25">
      <c r="A41" s="10">
        <v>215</v>
      </c>
    </row>
    <row r="42" spans="1:1" ht="15.75" x14ac:dyDescent="0.25">
      <c r="A42" s="10">
        <v>220</v>
      </c>
    </row>
    <row r="43" spans="1:1" ht="15.75" x14ac:dyDescent="0.25">
      <c r="A43" s="10">
        <v>225</v>
      </c>
    </row>
    <row r="44" spans="1:1" ht="15.75" x14ac:dyDescent="0.25">
      <c r="A44" s="10">
        <v>230</v>
      </c>
    </row>
    <row r="45" spans="1:1" ht="15.75" x14ac:dyDescent="0.25">
      <c r="A45" s="10">
        <v>235</v>
      </c>
    </row>
    <row r="46" spans="1:1" ht="15.75" x14ac:dyDescent="0.25">
      <c r="A46" s="10">
        <v>240</v>
      </c>
    </row>
    <row r="47" spans="1:1" ht="15.75" x14ac:dyDescent="0.25">
      <c r="A47" s="10">
        <v>245</v>
      </c>
    </row>
    <row r="48" spans="1:1" ht="15.75" x14ac:dyDescent="0.25">
      <c r="A48" s="10">
        <v>250</v>
      </c>
    </row>
    <row r="49" spans="1:1" ht="15.75" x14ac:dyDescent="0.25">
      <c r="A49" s="10">
        <v>255</v>
      </c>
    </row>
    <row r="50" spans="1:1" ht="15.75" x14ac:dyDescent="0.25">
      <c r="A50" s="10">
        <v>260</v>
      </c>
    </row>
    <row r="51" spans="1:1" ht="15.75" x14ac:dyDescent="0.25">
      <c r="A51" s="10">
        <v>265</v>
      </c>
    </row>
    <row r="52" spans="1:1" ht="15.75" x14ac:dyDescent="0.25">
      <c r="A52" s="10">
        <v>270</v>
      </c>
    </row>
    <row r="53" spans="1:1" ht="15.75" x14ac:dyDescent="0.25">
      <c r="A53" s="10">
        <v>275</v>
      </c>
    </row>
    <row r="54" spans="1:1" ht="15.75" x14ac:dyDescent="0.25">
      <c r="A54" s="10">
        <v>280</v>
      </c>
    </row>
    <row r="55" spans="1:1" ht="15.75" x14ac:dyDescent="0.25">
      <c r="A55" s="10">
        <v>285</v>
      </c>
    </row>
    <row r="56" spans="1:1" ht="15.75" x14ac:dyDescent="0.25">
      <c r="A56" s="10">
        <v>290</v>
      </c>
    </row>
    <row r="57" spans="1:1" ht="15.75" x14ac:dyDescent="0.25">
      <c r="A57" s="10">
        <v>295</v>
      </c>
    </row>
    <row r="58" spans="1:1" ht="15.75" x14ac:dyDescent="0.25">
      <c r="A58" s="10">
        <v>300</v>
      </c>
    </row>
    <row r="59" spans="1:1" ht="15.75" x14ac:dyDescent="0.25">
      <c r="A59" s="10">
        <v>305</v>
      </c>
    </row>
    <row r="60" spans="1:1" ht="15.75" x14ac:dyDescent="0.25">
      <c r="A60" s="10">
        <v>310</v>
      </c>
    </row>
    <row r="61" spans="1:1" ht="15.75" x14ac:dyDescent="0.25">
      <c r="A61" s="10">
        <v>315</v>
      </c>
    </row>
    <row r="62" spans="1:1" ht="15.75" x14ac:dyDescent="0.25">
      <c r="A62" s="10">
        <v>320</v>
      </c>
    </row>
    <row r="63" spans="1:1" ht="15.75" x14ac:dyDescent="0.25">
      <c r="A63" s="10">
        <v>325</v>
      </c>
    </row>
    <row r="64" spans="1:1" ht="15.75" x14ac:dyDescent="0.25">
      <c r="A64" s="10">
        <v>330</v>
      </c>
    </row>
    <row r="65" spans="1:1" ht="15.75" x14ac:dyDescent="0.25">
      <c r="A65" s="10">
        <v>335</v>
      </c>
    </row>
    <row r="66" spans="1:1" ht="15.75" x14ac:dyDescent="0.25">
      <c r="A66" s="10">
        <v>340</v>
      </c>
    </row>
    <row r="67" spans="1:1" ht="15.75" x14ac:dyDescent="0.25">
      <c r="A67" s="10">
        <v>345</v>
      </c>
    </row>
    <row r="68" spans="1:1" ht="15.75" x14ac:dyDescent="0.25">
      <c r="A68" s="10">
        <v>350</v>
      </c>
    </row>
    <row r="69" spans="1:1" ht="15.75" x14ac:dyDescent="0.25">
      <c r="A69" s="10">
        <v>355</v>
      </c>
    </row>
    <row r="70" spans="1:1" ht="15.75" x14ac:dyDescent="0.25">
      <c r="A70" s="10">
        <v>360</v>
      </c>
    </row>
    <row r="71" spans="1:1" ht="15.75" x14ac:dyDescent="0.25">
      <c r="A71" s="10">
        <v>365</v>
      </c>
    </row>
    <row r="72" spans="1:1" ht="15.75" x14ac:dyDescent="0.25">
      <c r="A72" s="10">
        <v>370</v>
      </c>
    </row>
    <row r="73" spans="1:1" ht="15.75" x14ac:dyDescent="0.25">
      <c r="A73" s="10">
        <v>375</v>
      </c>
    </row>
    <row r="74" spans="1:1" ht="15.75" x14ac:dyDescent="0.25">
      <c r="A74" s="10">
        <v>380</v>
      </c>
    </row>
    <row r="75" spans="1:1" ht="15.75" x14ac:dyDescent="0.25">
      <c r="A75" s="10">
        <v>385</v>
      </c>
    </row>
    <row r="76" spans="1:1" ht="15.75" x14ac:dyDescent="0.25">
      <c r="A76" s="10">
        <v>390</v>
      </c>
    </row>
    <row r="77" spans="1:1" ht="15.75" x14ac:dyDescent="0.25">
      <c r="A77" s="10">
        <v>395</v>
      </c>
    </row>
    <row r="78" spans="1:1" ht="15.75" x14ac:dyDescent="0.25">
      <c r="A78" s="10">
        <v>400</v>
      </c>
    </row>
    <row r="79" spans="1:1" ht="15.75" x14ac:dyDescent="0.25">
      <c r="A79" s="10">
        <v>405</v>
      </c>
    </row>
    <row r="80" spans="1:1" ht="15.75" x14ac:dyDescent="0.25">
      <c r="A80" s="10">
        <v>410</v>
      </c>
    </row>
    <row r="81" spans="1:1" ht="15.75" x14ac:dyDescent="0.25">
      <c r="A81" s="10">
        <v>415</v>
      </c>
    </row>
    <row r="82" spans="1:1" ht="15.75" x14ac:dyDescent="0.25">
      <c r="A82" s="10">
        <v>420</v>
      </c>
    </row>
    <row r="83" spans="1:1" ht="15.75" x14ac:dyDescent="0.25">
      <c r="A83" s="10">
        <v>425</v>
      </c>
    </row>
    <row r="84" spans="1:1" ht="15.75" x14ac:dyDescent="0.25">
      <c r="A84" s="10">
        <v>430</v>
      </c>
    </row>
    <row r="85" spans="1:1" ht="15.75" x14ac:dyDescent="0.25">
      <c r="A85" s="10">
        <v>435</v>
      </c>
    </row>
    <row r="86" spans="1:1" ht="15.75" x14ac:dyDescent="0.25">
      <c r="A86" s="10">
        <v>440</v>
      </c>
    </row>
    <row r="87" spans="1:1" ht="15.75" x14ac:dyDescent="0.25">
      <c r="A87" s="10">
        <v>445</v>
      </c>
    </row>
    <row r="88" spans="1:1" ht="15.75" x14ac:dyDescent="0.25">
      <c r="A88" s="10">
        <v>450</v>
      </c>
    </row>
    <row r="89" spans="1:1" ht="15.75" x14ac:dyDescent="0.25">
      <c r="A89" s="10">
        <v>455</v>
      </c>
    </row>
    <row r="90" spans="1:1" ht="15.75" x14ac:dyDescent="0.25">
      <c r="A90" s="10">
        <v>460</v>
      </c>
    </row>
    <row r="91" spans="1:1" ht="15.75" x14ac:dyDescent="0.25">
      <c r="A91" s="10">
        <v>465</v>
      </c>
    </row>
    <row r="92" spans="1:1" ht="15.75" x14ac:dyDescent="0.25">
      <c r="A92" s="10">
        <v>470</v>
      </c>
    </row>
    <row r="93" spans="1:1" ht="15.75" x14ac:dyDescent="0.25">
      <c r="A93" s="10">
        <v>475</v>
      </c>
    </row>
    <row r="94" spans="1:1" ht="15.75" x14ac:dyDescent="0.25">
      <c r="A94" s="10">
        <v>480</v>
      </c>
    </row>
    <row r="95" spans="1:1" ht="15.75" x14ac:dyDescent="0.25">
      <c r="A95" s="10">
        <v>485</v>
      </c>
    </row>
    <row r="96" spans="1:1" ht="15.75" x14ac:dyDescent="0.25">
      <c r="A96" s="10">
        <v>490</v>
      </c>
    </row>
    <row r="97" spans="1:1" ht="15.75" x14ac:dyDescent="0.25">
      <c r="A97" s="10">
        <v>495</v>
      </c>
    </row>
    <row r="98" spans="1:1" ht="15.75" x14ac:dyDescent="0.25">
      <c r="A98" s="10">
        <v>500</v>
      </c>
    </row>
    <row r="99" spans="1:1" ht="15.75" x14ac:dyDescent="0.25">
      <c r="A99" s="10">
        <v>505</v>
      </c>
    </row>
    <row r="100" spans="1:1" ht="15.75" x14ac:dyDescent="0.25">
      <c r="A100" s="10">
        <v>510</v>
      </c>
    </row>
    <row r="101" spans="1:1" ht="15.75" x14ac:dyDescent="0.25">
      <c r="A101" s="10">
        <v>515</v>
      </c>
    </row>
    <row r="102" spans="1:1" ht="15.75" x14ac:dyDescent="0.25">
      <c r="A102" s="10">
        <v>520</v>
      </c>
    </row>
    <row r="103" spans="1:1" ht="15.75" x14ac:dyDescent="0.25">
      <c r="A103" s="10">
        <v>525</v>
      </c>
    </row>
    <row r="104" spans="1:1" ht="15.75" x14ac:dyDescent="0.25">
      <c r="A104" s="10">
        <v>530</v>
      </c>
    </row>
    <row r="105" spans="1:1" ht="15.75" x14ac:dyDescent="0.25">
      <c r="A105" s="10">
        <v>535</v>
      </c>
    </row>
    <row r="106" spans="1:1" ht="15.75" x14ac:dyDescent="0.25">
      <c r="A106" s="10">
        <v>540</v>
      </c>
    </row>
    <row r="107" spans="1:1" ht="15.75" x14ac:dyDescent="0.25">
      <c r="A107" s="10">
        <v>545</v>
      </c>
    </row>
    <row r="108" spans="1:1" ht="15.75" x14ac:dyDescent="0.25">
      <c r="A108" s="10">
        <v>550</v>
      </c>
    </row>
    <row r="109" spans="1:1" ht="15.75" x14ac:dyDescent="0.25">
      <c r="A109" s="10">
        <v>555</v>
      </c>
    </row>
    <row r="110" spans="1:1" ht="15.75" x14ac:dyDescent="0.25">
      <c r="A110" s="10">
        <v>560</v>
      </c>
    </row>
    <row r="111" spans="1:1" ht="16.5" thickBot="1" x14ac:dyDescent="0.3">
      <c r="A111" s="11">
        <v>565</v>
      </c>
    </row>
  </sheetData>
  <pageMargins left="0.7" right="0.7" top="0.75" bottom="0.75" header="0.3" footer="0.3"/>
  <ignoredErrors>
    <ignoredError sqref="E5 E7 E12:E13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D10" sqref="D10"/>
    </sheetView>
  </sheetViews>
  <sheetFormatPr defaultRowHeight="15" x14ac:dyDescent="0.25"/>
  <cols>
    <col min="4" max="4" width="14.28515625" bestFit="1" customWidth="1"/>
  </cols>
  <sheetData>
    <row r="1" spans="1:5" x14ac:dyDescent="0.25">
      <c r="A1" s="1">
        <v>15</v>
      </c>
    </row>
    <row r="2" spans="1:5" x14ac:dyDescent="0.25">
      <c r="A2" s="1">
        <v>20</v>
      </c>
    </row>
    <row r="3" spans="1:5" ht="15.75" thickBot="1" x14ac:dyDescent="0.3">
      <c r="A3" s="1">
        <v>25</v>
      </c>
    </row>
    <row r="4" spans="1:5" ht="19.5" thickBot="1" x14ac:dyDescent="0.35">
      <c r="A4" s="1">
        <v>30</v>
      </c>
      <c r="D4" s="5" t="s">
        <v>0</v>
      </c>
    </row>
    <row r="5" spans="1:5" ht="18.75" x14ac:dyDescent="0.3">
      <c r="A5" s="1">
        <v>35</v>
      </c>
      <c r="D5" s="6" t="s">
        <v>1</v>
      </c>
      <c r="E5" s="18">
        <f>MEDIAN(A1:A59)</f>
        <v>160</v>
      </c>
    </row>
    <row r="6" spans="1:5" ht="18.75" x14ac:dyDescent="0.3">
      <c r="A6" s="1">
        <v>40</v>
      </c>
      <c r="D6" s="7" t="s">
        <v>2</v>
      </c>
      <c r="E6" s="19">
        <f>MEDIAN(A1:A120)</f>
        <v>312.5</v>
      </c>
    </row>
    <row r="7" spans="1:5" ht="19.5" thickBot="1" x14ac:dyDescent="0.35">
      <c r="A7" s="1">
        <v>45</v>
      </c>
      <c r="D7" s="8" t="s">
        <v>3</v>
      </c>
      <c r="E7" s="20">
        <f>MEDIAN(A62:A120)</f>
        <v>465</v>
      </c>
    </row>
    <row r="8" spans="1:5" x14ac:dyDescent="0.25">
      <c r="A8" s="1">
        <v>50</v>
      </c>
    </row>
    <row r="9" spans="1:5" ht="15.75" thickBot="1" x14ac:dyDescent="0.3">
      <c r="A9" s="1">
        <v>55</v>
      </c>
    </row>
    <row r="10" spans="1:5" ht="19.5" thickBot="1" x14ac:dyDescent="0.35">
      <c r="A10" s="1">
        <v>60</v>
      </c>
      <c r="D10" s="3" t="s">
        <v>4</v>
      </c>
    </row>
    <row r="11" spans="1:5" ht="18.75" x14ac:dyDescent="0.3">
      <c r="A11" s="1">
        <v>65</v>
      </c>
      <c r="D11" s="5" t="s">
        <v>5</v>
      </c>
      <c r="E11" s="25">
        <f>_xlfn.PERCENTILE.INC(A1:A120,30%)</f>
        <v>193.49999999999997</v>
      </c>
    </row>
    <row r="12" spans="1:5" ht="18.75" x14ac:dyDescent="0.3">
      <c r="A12" s="1">
        <v>70</v>
      </c>
      <c r="D12" s="96" t="s">
        <v>6</v>
      </c>
      <c r="E12" s="26">
        <f>_xlfn.PERCENTILE.INC(A1:A120,50%)</f>
        <v>312.5</v>
      </c>
    </row>
    <row r="13" spans="1:5" ht="19.5" thickBot="1" x14ac:dyDescent="0.35">
      <c r="A13" s="1">
        <v>75</v>
      </c>
      <c r="D13" s="27" t="s">
        <v>7</v>
      </c>
      <c r="E13" s="97">
        <f>_xlfn.PERCENTILE.INC(A1:A120,70%)</f>
        <v>431.5</v>
      </c>
    </row>
    <row r="14" spans="1:5" x14ac:dyDescent="0.25">
      <c r="A14" s="1">
        <v>80</v>
      </c>
      <c r="D14" s="1"/>
    </row>
    <row r="15" spans="1:5" x14ac:dyDescent="0.25">
      <c r="A15" s="1">
        <v>85</v>
      </c>
    </row>
    <row r="16" spans="1:5" x14ac:dyDescent="0.25">
      <c r="A16" s="1">
        <v>90</v>
      </c>
    </row>
    <row r="17" spans="1:1" x14ac:dyDescent="0.25">
      <c r="A17" s="1">
        <v>95</v>
      </c>
    </row>
    <row r="18" spans="1:1" x14ac:dyDescent="0.25">
      <c r="A18" s="1">
        <v>100</v>
      </c>
    </row>
    <row r="19" spans="1:1" x14ac:dyDescent="0.25">
      <c r="A19" s="1">
        <v>105</v>
      </c>
    </row>
    <row r="20" spans="1:1" x14ac:dyDescent="0.25">
      <c r="A20" s="1">
        <v>110</v>
      </c>
    </row>
    <row r="21" spans="1:1" x14ac:dyDescent="0.25">
      <c r="A21" s="1">
        <v>115</v>
      </c>
    </row>
    <row r="22" spans="1:1" x14ac:dyDescent="0.25">
      <c r="A22" s="1">
        <v>120</v>
      </c>
    </row>
    <row r="23" spans="1:1" x14ac:dyDescent="0.25">
      <c r="A23" s="1">
        <v>125</v>
      </c>
    </row>
    <row r="24" spans="1:1" x14ac:dyDescent="0.25">
      <c r="A24" s="1">
        <v>130</v>
      </c>
    </row>
    <row r="25" spans="1:1" x14ac:dyDescent="0.25">
      <c r="A25" s="1">
        <v>135</v>
      </c>
    </row>
    <row r="26" spans="1:1" x14ac:dyDescent="0.25">
      <c r="A26" s="1">
        <v>140</v>
      </c>
    </row>
    <row r="27" spans="1:1" x14ac:dyDescent="0.25">
      <c r="A27" s="1">
        <v>145</v>
      </c>
    </row>
    <row r="28" spans="1:1" x14ac:dyDescent="0.25">
      <c r="A28" s="1">
        <v>150</v>
      </c>
    </row>
    <row r="29" spans="1:1" x14ac:dyDescent="0.25">
      <c r="A29" s="1">
        <v>155</v>
      </c>
    </row>
    <row r="30" spans="1:1" x14ac:dyDescent="0.25">
      <c r="A30" s="1">
        <v>160</v>
      </c>
    </row>
    <row r="31" spans="1:1" x14ac:dyDescent="0.25">
      <c r="A31" s="1">
        <v>165</v>
      </c>
    </row>
    <row r="32" spans="1:1" x14ac:dyDescent="0.25">
      <c r="A32" s="1">
        <v>170</v>
      </c>
    </row>
    <row r="33" spans="1:1" x14ac:dyDescent="0.25">
      <c r="A33" s="1">
        <v>175</v>
      </c>
    </row>
    <row r="34" spans="1:1" x14ac:dyDescent="0.25">
      <c r="A34" s="1">
        <v>180</v>
      </c>
    </row>
    <row r="35" spans="1:1" x14ac:dyDescent="0.25">
      <c r="A35" s="1">
        <v>185</v>
      </c>
    </row>
    <row r="36" spans="1:1" x14ac:dyDescent="0.25">
      <c r="A36" s="1">
        <v>190</v>
      </c>
    </row>
    <row r="37" spans="1:1" x14ac:dyDescent="0.25">
      <c r="A37" s="1">
        <v>195</v>
      </c>
    </row>
    <row r="38" spans="1:1" x14ac:dyDescent="0.25">
      <c r="A38" s="1">
        <v>200</v>
      </c>
    </row>
    <row r="39" spans="1:1" x14ac:dyDescent="0.25">
      <c r="A39" s="1">
        <v>205</v>
      </c>
    </row>
    <row r="40" spans="1:1" x14ac:dyDescent="0.25">
      <c r="A40" s="1">
        <v>210</v>
      </c>
    </row>
    <row r="41" spans="1:1" x14ac:dyDescent="0.25">
      <c r="A41" s="1">
        <v>215</v>
      </c>
    </row>
    <row r="42" spans="1:1" x14ac:dyDescent="0.25">
      <c r="A42" s="1">
        <v>220</v>
      </c>
    </row>
    <row r="43" spans="1:1" x14ac:dyDescent="0.25">
      <c r="A43" s="1">
        <v>225</v>
      </c>
    </row>
    <row r="44" spans="1:1" x14ac:dyDescent="0.25">
      <c r="A44" s="1">
        <v>230</v>
      </c>
    </row>
    <row r="45" spans="1:1" x14ac:dyDescent="0.25">
      <c r="A45" s="1">
        <v>235</v>
      </c>
    </row>
    <row r="46" spans="1:1" x14ac:dyDescent="0.25">
      <c r="A46" s="1">
        <v>240</v>
      </c>
    </row>
    <row r="47" spans="1:1" x14ac:dyDescent="0.25">
      <c r="A47" s="1">
        <v>245</v>
      </c>
    </row>
    <row r="48" spans="1:1" x14ac:dyDescent="0.25">
      <c r="A48" s="1">
        <v>250</v>
      </c>
    </row>
    <row r="49" spans="1:1" x14ac:dyDescent="0.25">
      <c r="A49" s="1">
        <v>255</v>
      </c>
    </row>
    <row r="50" spans="1:1" x14ac:dyDescent="0.25">
      <c r="A50" s="1">
        <v>260</v>
      </c>
    </row>
    <row r="51" spans="1:1" x14ac:dyDescent="0.25">
      <c r="A51" s="1">
        <v>265</v>
      </c>
    </row>
    <row r="52" spans="1:1" x14ac:dyDescent="0.25">
      <c r="A52" s="1">
        <v>270</v>
      </c>
    </row>
    <row r="53" spans="1:1" x14ac:dyDescent="0.25">
      <c r="A53" s="1">
        <v>275</v>
      </c>
    </row>
    <row r="54" spans="1:1" x14ac:dyDescent="0.25">
      <c r="A54" s="1">
        <v>280</v>
      </c>
    </row>
    <row r="55" spans="1:1" x14ac:dyDescent="0.25">
      <c r="A55" s="1">
        <v>285</v>
      </c>
    </row>
    <row r="56" spans="1:1" x14ac:dyDescent="0.25">
      <c r="A56" s="1">
        <v>290</v>
      </c>
    </row>
    <row r="57" spans="1:1" x14ac:dyDescent="0.25">
      <c r="A57" s="1">
        <v>295</v>
      </c>
    </row>
    <row r="58" spans="1:1" x14ac:dyDescent="0.25">
      <c r="A58" s="1">
        <v>300</v>
      </c>
    </row>
    <row r="59" spans="1:1" x14ac:dyDescent="0.25">
      <c r="A59" s="1">
        <v>305</v>
      </c>
    </row>
    <row r="60" spans="1:1" x14ac:dyDescent="0.25">
      <c r="A60" s="1">
        <v>310</v>
      </c>
    </row>
    <row r="61" spans="1:1" x14ac:dyDescent="0.25">
      <c r="A61" s="1">
        <v>315</v>
      </c>
    </row>
    <row r="62" spans="1:1" x14ac:dyDescent="0.25">
      <c r="A62" s="1">
        <v>320</v>
      </c>
    </row>
    <row r="63" spans="1:1" x14ac:dyDescent="0.25">
      <c r="A63" s="1">
        <v>325</v>
      </c>
    </row>
    <row r="64" spans="1:1" x14ac:dyDescent="0.25">
      <c r="A64" s="1">
        <v>330</v>
      </c>
    </row>
    <row r="65" spans="1:1" x14ac:dyDescent="0.25">
      <c r="A65" s="1">
        <v>335</v>
      </c>
    </row>
    <row r="66" spans="1:1" x14ac:dyDescent="0.25">
      <c r="A66" s="1">
        <v>340</v>
      </c>
    </row>
    <row r="67" spans="1:1" x14ac:dyDescent="0.25">
      <c r="A67" s="1">
        <v>345</v>
      </c>
    </row>
    <row r="68" spans="1:1" x14ac:dyDescent="0.25">
      <c r="A68" s="1">
        <v>350</v>
      </c>
    </row>
    <row r="69" spans="1:1" x14ac:dyDescent="0.25">
      <c r="A69" s="1">
        <v>355</v>
      </c>
    </row>
    <row r="70" spans="1:1" x14ac:dyDescent="0.25">
      <c r="A70" s="1">
        <v>360</v>
      </c>
    </row>
    <row r="71" spans="1:1" x14ac:dyDescent="0.25">
      <c r="A71" s="1">
        <v>365</v>
      </c>
    </row>
    <row r="72" spans="1:1" x14ac:dyDescent="0.25">
      <c r="A72" s="1">
        <v>370</v>
      </c>
    </row>
    <row r="73" spans="1:1" x14ac:dyDescent="0.25">
      <c r="A73" s="1">
        <v>375</v>
      </c>
    </row>
    <row r="74" spans="1:1" x14ac:dyDescent="0.25">
      <c r="A74" s="1">
        <v>380</v>
      </c>
    </row>
    <row r="75" spans="1:1" x14ac:dyDescent="0.25">
      <c r="A75" s="1">
        <v>385</v>
      </c>
    </row>
    <row r="76" spans="1:1" x14ac:dyDescent="0.25">
      <c r="A76" s="1">
        <v>390</v>
      </c>
    </row>
    <row r="77" spans="1:1" x14ac:dyDescent="0.25">
      <c r="A77" s="1">
        <v>395</v>
      </c>
    </row>
    <row r="78" spans="1:1" x14ac:dyDescent="0.25">
      <c r="A78" s="1">
        <v>400</v>
      </c>
    </row>
    <row r="79" spans="1:1" x14ac:dyDescent="0.25">
      <c r="A79" s="1">
        <v>405</v>
      </c>
    </row>
    <row r="80" spans="1:1" x14ac:dyDescent="0.25">
      <c r="A80" s="1">
        <v>410</v>
      </c>
    </row>
    <row r="81" spans="1:1" x14ac:dyDescent="0.25">
      <c r="A81" s="1">
        <v>415</v>
      </c>
    </row>
    <row r="82" spans="1:1" x14ac:dyDescent="0.25">
      <c r="A82" s="1">
        <v>420</v>
      </c>
    </row>
    <row r="83" spans="1:1" x14ac:dyDescent="0.25">
      <c r="A83" s="1">
        <v>425</v>
      </c>
    </row>
    <row r="84" spans="1:1" x14ac:dyDescent="0.25">
      <c r="A84" s="1">
        <v>430</v>
      </c>
    </row>
    <row r="85" spans="1:1" x14ac:dyDescent="0.25">
      <c r="A85" s="1">
        <v>435</v>
      </c>
    </row>
    <row r="86" spans="1:1" x14ac:dyDescent="0.25">
      <c r="A86" s="1">
        <v>440</v>
      </c>
    </row>
    <row r="87" spans="1:1" x14ac:dyDescent="0.25">
      <c r="A87" s="1">
        <v>445</v>
      </c>
    </row>
    <row r="88" spans="1:1" x14ac:dyDescent="0.25">
      <c r="A88" s="1">
        <v>450</v>
      </c>
    </row>
    <row r="89" spans="1:1" x14ac:dyDescent="0.25">
      <c r="A89" s="1">
        <v>455</v>
      </c>
    </row>
    <row r="90" spans="1:1" x14ac:dyDescent="0.25">
      <c r="A90" s="1">
        <v>460</v>
      </c>
    </row>
    <row r="91" spans="1:1" x14ac:dyDescent="0.25">
      <c r="A91" s="1">
        <v>465</v>
      </c>
    </row>
    <row r="92" spans="1:1" x14ac:dyDescent="0.25">
      <c r="A92" s="1">
        <v>470</v>
      </c>
    </row>
    <row r="93" spans="1:1" x14ac:dyDescent="0.25">
      <c r="A93" s="1">
        <v>475</v>
      </c>
    </row>
    <row r="94" spans="1:1" x14ac:dyDescent="0.25">
      <c r="A94" s="1">
        <v>480</v>
      </c>
    </row>
    <row r="95" spans="1:1" x14ac:dyDescent="0.25">
      <c r="A95" s="1">
        <v>485</v>
      </c>
    </row>
    <row r="96" spans="1:1" x14ac:dyDescent="0.25">
      <c r="A96" s="1">
        <v>490</v>
      </c>
    </row>
    <row r="97" spans="1:1" x14ac:dyDescent="0.25">
      <c r="A97" s="1">
        <v>495</v>
      </c>
    </row>
    <row r="98" spans="1:1" x14ac:dyDescent="0.25">
      <c r="A98" s="1">
        <v>500</v>
      </c>
    </row>
    <row r="99" spans="1:1" x14ac:dyDescent="0.25">
      <c r="A99" s="1">
        <v>505</v>
      </c>
    </row>
    <row r="100" spans="1:1" x14ac:dyDescent="0.25">
      <c r="A100" s="1">
        <v>510</v>
      </c>
    </row>
    <row r="101" spans="1:1" x14ac:dyDescent="0.25">
      <c r="A101" s="1">
        <v>515</v>
      </c>
    </row>
    <row r="102" spans="1:1" x14ac:dyDescent="0.25">
      <c r="A102" s="1">
        <v>520</v>
      </c>
    </row>
    <row r="103" spans="1:1" x14ac:dyDescent="0.25">
      <c r="A103" s="1">
        <v>525</v>
      </c>
    </row>
    <row r="104" spans="1:1" x14ac:dyDescent="0.25">
      <c r="A104" s="1">
        <v>530</v>
      </c>
    </row>
    <row r="105" spans="1:1" x14ac:dyDescent="0.25">
      <c r="A105" s="1">
        <v>535</v>
      </c>
    </row>
    <row r="106" spans="1:1" x14ac:dyDescent="0.25">
      <c r="A106" s="1">
        <v>540</v>
      </c>
    </row>
    <row r="107" spans="1:1" x14ac:dyDescent="0.25">
      <c r="A107" s="1">
        <v>545</v>
      </c>
    </row>
    <row r="108" spans="1:1" x14ac:dyDescent="0.25">
      <c r="A108" s="1">
        <v>550</v>
      </c>
    </row>
    <row r="109" spans="1:1" x14ac:dyDescent="0.25">
      <c r="A109" s="1">
        <v>555</v>
      </c>
    </row>
    <row r="110" spans="1:1" x14ac:dyDescent="0.25">
      <c r="A110" s="1">
        <v>560</v>
      </c>
    </row>
    <row r="111" spans="1:1" x14ac:dyDescent="0.25">
      <c r="A111" s="1">
        <v>565</v>
      </c>
    </row>
    <row r="112" spans="1:1" x14ac:dyDescent="0.25">
      <c r="A112" s="1">
        <v>570</v>
      </c>
    </row>
    <row r="113" spans="1:1" x14ac:dyDescent="0.25">
      <c r="A113" s="1">
        <v>575</v>
      </c>
    </row>
    <row r="114" spans="1:1" x14ac:dyDescent="0.25">
      <c r="A114" s="1">
        <v>580</v>
      </c>
    </row>
    <row r="115" spans="1:1" x14ac:dyDescent="0.25">
      <c r="A115" s="1">
        <v>585</v>
      </c>
    </row>
    <row r="116" spans="1:1" x14ac:dyDescent="0.25">
      <c r="A116" s="1">
        <v>590</v>
      </c>
    </row>
    <row r="117" spans="1:1" x14ac:dyDescent="0.25">
      <c r="A117" s="1">
        <v>595</v>
      </c>
    </row>
    <row r="118" spans="1:1" x14ac:dyDescent="0.25">
      <c r="A118" s="1">
        <v>600</v>
      </c>
    </row>
    <row r="119" spans="1:1" x14ac:dyDescent="0.25">
      <c r="A119" s="1">
        <v>605</v>
      </c>
    </row>
    <row r="120" spans="1:1" x14ac:dyDescent="0.25">
      <c r="A120" s="1">
        <v>610</v>
      </c>
    </row>
  </sheetData>
  <pageMargins left="0.7" right="0.7" top="0.75" bottom="0.75" header="0.3" footer="0.3"/>
  <pageSetup orientation="portrait" horizontalDpi="4294967293" verticalDpi="0" r:id="rId1"/>
  <ignoredErrors>
    <ignoredError sqref="E5 E7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K5" sqref="K5"/>
    </sheetView>
  </sheetViews>
  <sheetFormatPr defaultRowHeight="15" x14ac:dyDescent="0.25"/>
  <cols>
    <col min="1" max="1" width="10.28515625" bestFit="1" customWidth="1"/>
    <col min="7" max="7" width="23.28515625" bestFit="1" customWidth="1"/>
    <col min="8" max="8" width="12.7109375" bestFit="1" customWidth="1"/>
  </cols>
  <sheetData>
    <row r="1" spans="1:8" ht="21.75" thickBot="1" x14ac:dyDescent="0.4">
      <c r="A1" s="126" t="s">
        <v>52</v>
      </c>
    </row>
    <row r="2" spans="1:8" ht="21.75" thickBot="1" x14ac:dyDescent="0.4">
      <c r="A2" s="126">
        <v>-2.5</v>
      </c>
      <c r="G2" s="152" t="s">
        <v>52</v>
      </c>
      <c r="H2" s="153"/>
    </row>
    <row r="3" spans="1:8" ht="21" x14ac:dyDescent="0.35">
      <c r="A3" s="126">
        <v>1.3</v>
      </c>
      <c r="G3" s="131"/>
      <c r="H3" s="132"/>
    </row>
    <row r="4" spans="1:8" ht="21" x14ac:dyDescent="0.35">
      <c r="A4" s="126">
        <v>-0.8</v>
      </c>
      <c r="G4" s="127" t="s">
        <v>9</v>
      </c>
      <c r="H4" s="128">
        <v>0.23599999999999999</v>
      </c>
    </row>
    <row r="5" spans="1:8" ht="21" x14ac:dyDescent="0.35">
      <c r="A5" s="126">
        <v>-1.9</v>
      </c>
      <c r="G5" s="127" t="s">
        <v>53</v>
      </c>
      <c r="H5" s="128">
        <v>0.21813233200000001</v>
      </c>
    </row>
    <row r="6" spans="1:8" ht="21" x14ac:dyDescent="0.35">
      <c r="A6" s="126">
        <v>2.1</v>
      </c>
      <c r="G6" s="127" t="s">
        <v>10</v>
      </c>
      <c r="H6" s="128">
        <v>0.1</v>
      </c>
    </row>
    <row r="7" spans="1:8" ht="21" x14ac:dyDescent="0.35">
      <c r="A7" s="126">
        <v>0.5</v>
      </c>
      <c r="G7" s="127" t="s">
        <v>11</v>
      </c>
      <c r="H7" s="128">
        <v>-0.3</v>
      </c>
    </row>
    <row r="8" spans="1:8" ht="21" x14ac:dyDescent="0.35">
      <c r="A8" s="126">
        <v>-1.2</v>
      </c>
      <c r="G8" s="127" t="s">
        <v>54</v>
      </c>
      <c r="H8" s="128">
        <v>1.5424285120000001</v>
      </c>
    </row>
    <row r="9" spans="1:8" ht="21" x14ac:dyDescent="0.35">
      <c r="A9" s="126">
        <v>1.8</v>
      </c>
      <c r="G9" s="127" t="s">
        <v>55</v>
      </c>
      <c r="H9" s="128">
        <v>2.3790857139999999</v>
      </c>
    </row>
    <row r="10" spans="1:8" ht="21" x14ac:dyDescent="0.35">
      <c r="A10" s="126">
        <v>-0.5</v>
      </c>
      <c r="G10" s="127" t="s">
        <v>56</v>
      </c>
      <c r="H10" s="128">
        <v>-1.3042496429999999</v>
      </c>
    </row>
    <row r="11" spans="1:8" ht="21" x14ac:dyDescent="0.35">
      <c r="A11" s="126">
        <v>2.2999999999999998</v>
      </c>
      <c r="G11" s="127" t="s">
        <v>57</v>
      </c>
      <c r="H11" s="128">
        <v>5.4546017000000002E-2</v>
      </c>
    </row>
    <row r="12" spans="1:8" ht="21" x14ac:dyDescent="0.35">
      <c r="A12" s="126">
        <v>-0.7</v>
      </c>
      <c r="G12" s="127" t="s">
        <v>32</v>
      </c>
      <c r="H12" s="128">
        <v>5.3</v>
      </c>
    </row>
    <row r="13" spans="1:8" ht="21" x14ac:dyDescent="0.35">
      <c r="A13" s="126">
        <v>1.2</v>
      </c>
      <c r="G13" s="127" t="s">
        <v>58</v>
      </c>
      <c r="H13" s="128">
        <v>-2.5</v>
      </c>
    </row>
    <row r="14" spans="1:8" ht="21" x14ac:dyDescent="0.35">
      <c r="A14" s="126">
        <v>-1.5</v>
      </c>
      <c r="G14" s="127" t="s">
        <v>59</v>
      </c>
      <c r="H14" s="128">
        <v>2.8</v>
      </c>
    </row>
    <row r="15" spans="1:8" ht="21" x14ac:dyDescent="0.35">
      <c r="A15" s="126">
        <v>-0.3</v>
      </c>
      <c r="G15" s="127" t="s">
        <v>60</v>
      </c>
      <c r="H15" s="128">
        <v>11.8</v>
      </c>
    </row>
    <row r="16" spans="1:8" ht="21" x14ac:dyDescent="0.35">
      <c r="A16" s="126">
        <v>2.6</v>
      </c>
      <c r="G16" s="127" t="s">
        <v>61</v>
      </c>
      <c r="H16" s="128">
        <v>50</v>
      </c>
    </row>
    <row r="17" spans="1:8" ht="21" x14ac:dyDescent="0.35">
      <c r="A17" s="126">
        <v>1.1000000000000001</v>
      </c>
      <c r="G17" s="127" t="s">
        <v>62</v>
      </c>
      <c r="H17" s="128">
        <v>2.8</v>
      </c>
    </row>
    <row r="18" spans="1:8" ht="21" x14ac:dyDescent="0.35">
      <c r="A18" s="126">
        <v>-1.7</v>
      </c>
      <c r="G18" s="127" t="s">
        <v>63</v>
      </c>
      <c r="H18" s="128">
        <v>-2.5</v>
      </c>
    </row>
    <row r="19" spans="1:8" ht="21.75" thickBot="1" x14ac:dyDescent="0.4">
      <c r="A19" s="126">
        <v>0.9</v>
      </c>
      <c r="G19" s="129" t="s">
        <v>64</v>
      </c>
      <c r="H19" s="130">
        <v>0.43835333300000001</v>
      </c>
    </row>
    <row r="20" spans="1:8" ht="21" x14ac:dyDescent="0.35">
      <c r="A20" s="126">
        <v>-1.4</v>
      </c>
    </row>
    <row r="21" spans="1:8" ht="21" x14ac:dyDescent="0.35">
      <c r="A21" s="126">
        <v>0.3</v>
      </c>
    </row>
    <row r="22" spans="1:8" ht="21" x14ac:dyDescent="0.35">
      <c r="A22" s="126">
        <v>1.9</v>
      </c>
    </row>
    <row r="23" spans="1:8" ht="21" x14ac:dyDescent="0.35">
      <c r="A23" s="126">
        <v>-1.1000000000000001</v>
      </c>
    </row>
    <row r="24" spans="1:8" ht="21" x14ac:dyDescent="0.35">
      <c r="A24" s="126">
        <v>-0.4</v>
      </c>
    </row>
    <row r="25" spans="1:8" ht="21" x14ac:dyDescent="0.35">
      <c r="A25" s="126">
        <v>2.2000000000000002</v>
      </c>
    </row>
    <row r="26" spans="1:8" ht="21" x14ac:dyDescent="0.35">
      <c r="A26" s="126">
        <v>-0.9</v>
      </c>
    </row>
    <row r="27" spans="1:8" ht="21" x14ac:dyDescent="0.35">
      <c r="A27" s="126">
        <v>1.6</v>
      </c>
    </row>
    <row r="28" spans="1:8" ht="21" x14ac:dyDescent="0.35">
      <c r="A28" s="126">
        <v>-0.6</v>
      </c>
    </row>
    <row r="29" spans="1:8" ht="21" x14ac:dyDescent="0.35">
      <c r="A29" s="126">
        <v>-1.3</v>
      </c>
    </row>
    <row r="30" spans="1:8" ht="21" x14ac:dyDescent="0.35">
      <c r="A30" s="126">
        <v>2.4</v>
      </c>
    </row>
    <row r="31" spans="1:8" ht="21" x14ac:dyDescent="0.35">
      <c r="A31" s="126">
        <v>0.7</v>
      </c>
    </row>
    <row r="32" spans="1:8" ht="21" x14ac:dyDescent="0.35">
      <c r="A32" s="126">
        <v>-1.8</v>
      </c>
    </row>
    <row r="33" spans="1:1" ht="21" x14ac:dyDescent="0.35">
      <c r="A33" s="126">
        <v>1.5</v>
      </c>
    </row>
    <row r="34" spans="1:1" ht="21" x14ac:dyDescent="0.35">
      <c r="A34" s="126">
        <v>-0.2</v>
      </c>
    </row>
    <row r="35" spans="1:1" ht="21" x14ac:dyDescent="0.35">
      <c r="A35" s="126">
        <v>-2.1</v>
      </c>
    </row>
    <row r="36" spans="1:1" ht="21" x14ac:dyDescent="0.35">
      <c r="A36" s="126">
        <v>2.8</v>
      </c>
    </row>
    <row r="37" spans="1:1" ht="21" x14ac:dyDescent="0.35">
      <c r="A37" s="126">
        <v>0.8</v>
      </c>
    </row>
    <row r="38" spans="1:1" ht="21" x14ac:dyDescent="0.35">
      <c r="A38" s="126">
        <v>-1.6</v>
      </c>
    </row>
    <row r="39" spans="1:1" ht="21" x14ac:dyDescent="0.35">
      <c r="A39" s="126">
        <v>1.4</v>
      </c>
    </row>
    <row r="40" spans="1:1" ht="21" x14ac:dyDescent="0.35">
      <c r="A40" s="126">
        <v>-0.1</v>
      </c>
    </row>
    <row r="41" spans="1:1" ht="21" x14ac:dyDescent="0.35">
      <c r="A41" s="126">
        <v>2.5</v>
      </c>
    </row>
    <row r="42" spans="1:1" ht="21" x14ac:dyDescent="0.35">
      <c r="A42" s="126">
        <v>-1</v>
      </c>
    </row>
    <row r="43" spans="1:1" ht="21" x14ac:dyDescent="0.35">
      <c r="A43" s="126">
        <v>1.7</v>
      </c>
    </row>
    <row r="44" spans="1:1" ht="21" x14ac:dyDescent="0.35">
      <c r="A44" s="126">
        <v>-0.9</v>
      </c>
    </row>
    <row r="45" spans="1:1" ht="21" x14ac:dyDescent="0.35">
      <c r="A45" s="126">
        <v>-2</v>
      </c>
    </row>
    <row r="46" spans="1:1" ht="21" x14ac:dyDescent="0.35">
      <c r="A46" s="126">
        <v>2.7</v>
      </c>
    </row>
    <row r="47" spans="1:1" ht="21" x14ac:dyDescent="0.35">
      <c r="A47" s="126">
        <v>0.6</v>
      </c>
    </row>
    <row r="48" spans="1:1" ht="21" x14ac:dyDescent="0.35">
      <c r="A48" s="126">
        <v>-1.4</v>
      </c>
    </row>
    <row r="49" spans="1:1" ht="21" x14ac:dyDescent="0.35">
      <c r="A49" s="126">
        <v>1.1000000000000001</v>
      </c>
    </row>
    <row r="50" spans="1:1" ht="21" x14ac:dyDescent="0.35">
      <c r="A50" s="126">
        <v>-0.3</v>
      </c>
    </row>
    <row r="51" spans="1:1" ht="21" x14ac:dyDescent="0.35">
      <c r="A51" s="126">
        <v>2</v>
      </c>
    </row>
  </sheetData>
  <mergeCells count="1">
    <mergeCell ref="G2:H2"/>
  </mergeCells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F3" sqref="F3:G3"/>
    </sheetView>
  </sheetViews>
  <sheetFormatPr defaultRowHeight="15" x14ac:dyDescent="0.25"/>
  <cols>
    <col min="1" max="1" width="11.7109375" bestFit="1" customWidth="1"/>
    <col min="6" max="6" width="23.28515625" bestFit="1" customWidth="1"/>
    <col min="7" max="7" width="12.7109375" bestFit="1" customWidth="1"/>
  </cols>
  <sheetData>
    <row r="1" spans="1:7" ht="21.75" thickBot="1" x14ac:dyDescent="0.4">
      <c r="A1" s="13" t="s">
        <v>65</v>
      </c>
    </row>
    <row r="2" spans="1:7" ht="21.75" thickBot="1" x14ac:dyDescent="0.4">
      <c r="A2" s="115">
        <v>2.5</v>
      </c>
    </row>
    <row r="3" spans="1:7" ht="21.75" thickBot="1" x14ac:dyDescent="0.4">
      <c r="A3" s="115">
        <v>4.8</v>
      </c>
      <c r="F3" s="154" t="s">
        <v>65</v>
      </c>
      <c r="G3" s="155"/>
    </row>
    <row r="4" spans="1:7" ht="21" x14ac:dyDescent="0.35">
      <c r="A4" s="115">
        <v>3.2</v>
      </c>
      <c r="F4" s="138"/>
      <c r="G4" s="139"/>
    </row>
    <row r="5" spans="1:7" ht="21" x14ac:dyDescent="0.35">
      <c r="A5" s="115">
        <v>2.1</v>
      </c>
      <c r="F5" s="134" t="s">
        <v>9</v>
      </c>
      <c r="G5" s="135">
        <v>3.3791666669999998</v>
      </c>
    </row>
    <row r="6" spans="1:7" ht="21" x14ac:dyDescent="0.35">
      <c r="A6" s="115">
        <v>4.5</v>
      </c>
      <c r="F6" s="134" t="s">
        <v>53</v>
      </c>
      <c r="G6" s="135">
        <v>8.0567024000000001E-2</v>
      </c>
    </row>
    <row r="7" spans="1:7" ht="21" x14ac:dyDescent="0.35">
      <c r="A7" s="115">
        <v>2.9</v>
      </c>
      <c r="F7" s="134" t="s">
        <v>10</v>
      </c>
      <c r="G7" s="135">
        <v>3.3</v>
      </c>
    </row>
    <row r="8" spans="1:7" ht="21" x14ac:dyDescent="0.35">
      <c r="A8" s="115">
        <v>2.2999999999999998</v>
      </c>
      <c r="F8" s="134" t="s">
        <v>11</v>
      </c>
      <c r="G8" s="135">
        <v>3.3</v>
      </c>
    </row>
    <row r="9" spans="1:7" ht="21" x14ac:dyDescent="0.35">
      <c r="A9" s="115">
        <v>3.1</v>
      </c>
      <c r="F9" s="134" t="s">
        <v>54</v>
      </c>
      <c r="G9" s="135">
        <v>0.78939239299999997</v>
      </c>
    </row>
    <row r="10" spans="1:7" ht="21" x14ac:dyDescent="0.35">
      <c r="A10" s="115">
        <v>4.2</v>
      </c>
      <c r="F10" s="134" t="s">
        <v>55</v>
      </c>
      <c r="G10" s="135">
        <v>0.62314035099999998</v>
      </c>
    </row>
    <row r="11" spans="1:7" ht="21" x14ac:dyDescent="0.35">
      <c r="A11" s="115">
        <v>3.9</v>
      </c>
      <c r="F11" s="134" t="s">
        <v>56</v>
      </c>
      <c r="G11" s="135">
        <v>-0.93120912499999997</v>
      </c>
    </row>
    <row r="12" spans="1:7" ht="21" x14ac:dyDescent="0.35">
      <c r="A12" s="115">
        <v>2.8</v>
      </c>
      <c r="F12" s="134" t="s">
        <v>57</v>
      </c>
      <c r="G12" s="135">
        <v>0.224025365</v>
      </c>
    </row>
    <row r="13" spans="1:7" ht="21" x14ac:dyDescent="0.35">
      <c r="A13" s="115">
        <v>4.0999999999999996</v>
      </c>
      <c r="F13" s="134" t="s">
        <v>32</v>
      </c>
      <c r="G13" s="135">
        <v>2.9</v>
      </c>
    </row>
    <row r="14" spans="1:7" ht="21" x14ac:dyDescent="0.35">
      <c r="A14" s="115">
        <v>2.6</v>
      </c>
      <c r="F14" s="134" t="s">
        <v>58</v>
      </c>
      <c r="G14" s="135">
        <v>2</v>
      </c>
    </row>
    <row r="15" spans="1:7" ht="21" x14ac:dyDescent="0.35">
      <c r="A15" s="115">
        <v>2.4</v>
      </c>
      <c r="F15" s="134" t="s">
        <v>59</v>
      </c>
      <c r="G15" s="135">
        <v>4.9000000000000004</v>
      </c>
    </row>
    <row r="16" spans="1:7" ht="21" x14ac:dyDescent="0.35">
      <c r="A16" s="115">
        <v>4.7</v>
      </c>
      <c r="F16" s="134" t="s">
        <v>60</v>
      </c>
      <c r="G16" s="135">
        <v>324.39999999999998</v>
      </c>
    </row>
    <row r="17" spans="1:7" ht="21" x14ac:dyDescent="0.35">
      <c r="A17" s="115">
        <v>3.3</v>
      </c>
      <c r="F17" s="134" t="s">
        <v>61</v>
      </c>
      <c r="G17" s="135">
        <v>96</v>
      </c>
    </row>
    <row r="18" spans="1:7" ht="21" x14ac:dyDescent="0.35">
      <c r="A18" s="115">
        <v>2.7</v>
      </c>
      <c r="F18" s="134" t="s">
        <v>62</v>
      </c>
      <c r="G18" s="135">
        <v>4.9000000000000004</v>
      </c>
    </row>
    <row r="19" spans="1:7" ht="21" x14ac:dyDescent="0.35">
      <c r="A19" s="115">
        <v>3</v>
      </c>
      <c r="F19" s="134" t="s">
        <v>63</v>
      </c>
      <c r="G19" s="135">
        <v>2</v>
      </c>
    </row>
    <row r="20" spans="1:7" ht="21.75" thickBot="1" x14ac:dyDescent="0.4">
      <c r="A20" s="115">
        <v>4.3</v>
      </c>
      <c r="F20" s="136" t="s">
        <v>64</v>
      </c>
      <c r="G20" s="137">
        <v>0.15994576499999999</v>
      </c>
    </row>
    <row r="21" spans="1:7" ht="21" x14ac:dyDescent="0.35">
      <c r="A21" s="115">
        <v>3.7</v>
      </c>
      <c r="F21" s="133"/>
      <c r="G21" s="133"/>
    </row>
    <row r="22" spans="1:7" ht="21" x14ac:dyDescent="0.35">
      <c r="A22" s="115">
        <v>2.2000000000000002</v>
      </c>
    </row>
    <row r="23" spans="1:7" ht="21" x14ac:dyDescent="0.35">
      <c r="A23" s="115">
        <v>3.6</v>
      </c>
    </row>
    <row r="24" spans="1:7" ht="21" x14ac:dyDescent="0.35">
      <c r="A24" s="115">
        <v>4</v>
      </c>
    </row>
    <row r="25" spans="1:7" ht="21" x14ac:dyDescent="0.35">
      <c r="A25" s="115">
        <v>2.7</v>
      </c>
    </row>
    <row r="26" spans="1:7" ht="21" x14ac:dyDescent="0.35">
      <c r="A26" s="115">
        <v>3.8</v>
      </c>
    </row>
    <row r="27" spans="1:7" ht="21" x14ac:dyDescent="0.35">
      <c r="A27" s="115">
        <v>3.5</v>
      </c>
    </row>
    <row r="28" spans="1:7" ht="21" x14ac:dyDescent="0.35">
      <c r="A28" s="115">
        <v>3.2</v>
      </c>
    </row>
    <row r="29" spans="1:7" ht="21" x14ac:dyDescent="0.35">
      <c r="A29" s="115">
        <v>4.4000000000000004</v>
      </c>
    </row>
    <row r="30" spans="1:7" ht="21" x14ac:dyDescent="0.35">
      <c r="A30" s="115">
        <v>2</v>
      </c>
    </row>
    <row r="31" spans="1:7" ht="21" x14ac:dyDescent="0.35">
      <c r="A31" s="115">
        <v>3.4</v>
      </c>
    </row>
    <row r="32" spans="1:7" ht="21" x14ac:dyDescent="0.35">
      <c r="A32" s="115">
        <v>3.1</v>
      </c>
    </row>
    <row r="33" spans="1:1" ht="21" x14ac:dyDescent="0.35">
      <c r="A33" s="115">
        <v>2.9</v>
      </c>
    </row>
    <row r="34" spans="1:1" ht="21" x14ac:dyDescent="0.35">
      <c r="A34" s="115">
        <v>4.5999999999999996</v>
      </c>
    </row>
    <row r="35" spans="1:1" ht="21" x14ac:dyDescent="0.35">
      <c r="A35" s="115">
        <v>3.3</v>
      </c>
    </row>
    <row r="36" spans="1:1" ht="21" x14ac:dyDescent="0.35">
      <c r="A36" s="115">
        <v>2.5</v>
      </c>
    </row>
    <row r="37" spans="1:1" ht="21" x14ac:dyDescent="0.35">
      <c r="A37" s="115">
        <v>4.9000000000000004</v>
      </c>
    </row>
    <row r="38" spans="1:1" ht="21" x14ac:dyDescent="0.35">
      <c r="A38" s="115">
        <v>2.8</v>
      </c>
    </row>
    <row r="39" spans="1:1" ht="21" x14ac:dyDescent="0.35">
      <c r="A39" s="115">
        <v>3</v>
      </c>
    </row>
    <row r="40" spans="1:1" ht="21" x14ac:dyDescent="0.35">
      <c r="A40" s="115">
        <v>4.2</v>
      </c>
    </row>
    <row r="41" spans="1:1" ht="21" x14ac:dyDescent="0.35">
      <c r="A41" s="115">
        <v>3.9</v>
      </c>
    </row>
    <row r="42" spans="1:1" ht="21" x14ac:dyDescent="0.35">
      <c r="A42" s="115">
        <v>2.8</v>
      </c>
    </row>
    <row r="43" spans="1:1" ht="21" x14ac:dyDescent="0.35">
      <c r="A43" s="115">
        <v>4.0999999999999996</v>
      </c>
    </row>
    <row r="44" spans="1:1" ht="21" x14ac:dyDescent="0.35">
      <c r="A44" s="115">
        <v>2.6</v>
      </c>
    </row>
    <row r="45" spans="1:1" ht="21" x14ac:dyDescent="0.35">
      <c r="A45" s="115">
        <v>2.4</v>
      </c>
    </row>
    <row r="46" spans="1:1" ht="21" x14ac:dyDescent="0.35">
      <c r="A46" s="115">
        <v>4.7</v>
      </c>
    </row>
    <row r="47" spans="1:1" ht="21" x14ac:dyDescent="0.35">
      <c r="A47" s="115">
        <v>3.3</v>
      </c>
    </row>
    <row r="48" spans="1:1" ht="21" x14ac:dyDescent="0.35">
      <c r="A48" s="115">
        <v>2.7</v>
      </c>
    </row>
    <row r="49" spans="1:1" ht="21" x14ac:dyDescent="0.35">
      <c r="A49" s="115">
        <v>3</v>
      </c>
    </row>
    <row r="50" spans="1:1" ht="21" x14ac:dyDescent="0.35">
      <c r="A50" s="115">
        <v>4.3</v>
      </c>
    </row>
    <row r="51" spans="1:1" ht="21" x14ac:dyDescent="0.35">
      <c r="A51" s="115">
        <v>3.7</v>
      </c>
    </row>
    <row r="52" spans="1:1" ht="21" x14ac:dyDescent="0.35">
      <c r="A52" s="115">
        <v>2.2000000000000002</v>
      </c>
    </row>
    <row r="53" spans="1:1" ht="21" x14ac:dyDescent="0.35">
      <c r="A53" s="115">
        <v>3.6</v>
      </c>
    </row>
    <row r="54" spans="1:1" ht="21" x14ac:dyDescent="0.35">
      <c r="A54" s="115">
        <v>4</v>
      </c>
    </row>
    <row r="55" spans="1:1" ht="21" x14ac:dyDescent="0.35">
      <c r="A55" s="115">
        <v>2.7</v>
      </c>
    </row>
    <row r="56" spans="1:1" ht="21" x14ac:dyDescent="0.35">
      <c r="A56" s="115">
        <v>3.8</v>
      </c>
    </row>
    <row r="57" spans="1:1" ht="21" x14ac:dyDescent="0.35">
      <c r="A57" s="115">
        <v>3.5</v>
      </c>
    </row>
    <row r="58" spans="1:1" ht="21" x14ac:dyDescent="0.35">
      <c r="A58" s="115">
        <v>3.2</v>
      </c>
    </row>
    <row r="59" spans="1:1" ht="21" x14ac:dyDescent="0.35">
      <c r="A59" s="115">
        <v>4.4000000000000004</v>
      </c>
    </row>
    <row r="60" spans="1:1" ht="21" x14ac:dyDescent="0.35">
      <c r="A60" s="115">
        <v>2</v>
      </c>
    </row>
    <row r="61" spans="1:1" ht="21" x14ac:dyDescent="0.35">
      <c r="A61" s="115">
        <v>3.4</v>
      </c>
    </row>
    <row r="62" spans="1:1" ht="21" x14ac:dyDescent="0.35">
      <c r="A62" s="115">
        <v>3.1</v>
      </c>
    </row>
    <row r="63" spans="1:1" ht="21" x14ac:dyDescent="0.35">
      <c r="A63" s="115">
        <v>2.9</v>
      </c>
    </row>
    <row r="64" spans="1:1" ht="21" x14ac:dyDescent="0.35">
      <c r="A64" s="115">
        <v>4.5999999999999996</v>
      </c>
    </row>
    <row r="65" spans="1:1" ht="21" x14ac:dyDescent="0.35">
      <c r="A65" s="115">
        <v>3.3</v>
      </c>
    </row>
    <row r="66" spans="1:1" ht="21" x14ac:dyDescent="0.35">
      <c r="A66" s="115">
        <v>2.5</v>
      </c>
    </row>
    <row r="67" spans="1:1" ht="21" x14ac:dyDescent="0.35">
      <c r="A67" s="115">
        <v>4.9000000000000004</v>
      </c>
    </row>
    <row r="68" spans="1:1" ht="21" x14ac:dyDescent="0.35">
      <c r="A68" s="115">
        <v>2.8</v>
      </c>
    </row>
    <row r="69" spans="1:1" ht="21" x14ac:dyDescent="0.35">
      <c r="A69" s="115">
        <v>3</v>
      </c>
    </row>
    <row r="70" spans="1:1" ht="21" x14ac:dyDescent="0.35">
      <c r="A70" s="115">
        <v>4.2</v>
      </c>
    </row>
    <row r="71" spans="1:1" ht="21" x14ac:dyDescent="0.35">
      <c r="A71" s="115">
        <v>3.9</v>
      </c>
    </row>
    <row r="72" spans="1:1" ht="21" x14ac:dyDescent="0.35">
      <c r="A72" s="115">
        <v>2.8</v>
      </c>
    </row>
    <row r="73" spans="1:1" ht="21" x14ac:dyDescent="0.35">
      <c r="A73" s="115">
        <v>4.0999999999999996</v>
      </c>
    </row>
    <row r="74" spans="1:1" ht="21" x14ac:dyDescent="0.35">
      <c r="A74" s="115">
        <v>2.6</v>
      </c>
    </row>
    <row r="75" spans="1:1" ht="21" x14ac:dyDescent="0.35">
      <c r="A75" s="115">
        <v>2.4</v>
      </c>
    </row>
    <row r="76" spans="1:1" ht="21" x14ac:dyDescent="0.35">
      <c r="A76" s="115">
        <v>4.7</v>
      </c>
    </row>
    <row r="77" spans="1:1" ht="21" x14ac:dyDescent="0.35">
      <c r="A77" s="115">
        <v>3.3</v>
      </c>
    </row>
    <row r="78" spans="1:1" ht="21" x14ac:dyDescent="0.35">
      <c r="A78" s="115">
        <v>2.7</v>
      </c>
    </row>
    <row r="79" spans="1:1" ht="21" x14ac:dyDescent="0.35">
      <c r="A79" s="115">
        <v>3</v>
      </c>
    </row>
    <row r="80" spans="1:1" ht="21" x14ac:dyDescent="0.35">
      <c r="A80" s="115">
        <v>4.3</v>
      </c>
    </row>
    <row r="81" spans="1:1" ht="21" x14ac:dyDescent="0.35">
      <c r="A81" s="115">
        <v>3.7</v>
      </c>
    </row>
    <row r="82" spans="1:1" ht="21" x14ac:dyDescent="0.35">
      <c r="A82" s="115">
        <v>2.2000000000000002</v>
      </c>
    </row>
    <row r="83" spans="1:1" ht="21" x14ac:dyDescent="0.35">
      <c r="A83" s="115">
        <v>3.6</v>
      </c>
    </row>
    <row r="84" spans="1:1" ht="21" x14ac:dyDescent="0.35">
      <c r="A84" s="115">
        <v>4</v>
      </c>
    </row>
    <row r="85" spans="1:1" ht="21" x14ac:dyDescent="0.35">
      <c r="A85" s="115">
        <v>2.7</v>
      </c>
    </row>
    <row r="86" spans="1:1" ht="21" x14ac:dyDescent="0.35">
      <c r="A86" s="115">
        <v>3.8</v>
      </c>
    </row>
    <row r="87" spans="1:1" ht="21" x14ac:dyDescent="0.35">
      <c r="A87" s="115">
        <v>3.5</v>
      </c>
    </row>
    <row r="88" spans="1:1" ht="21" x14ac:dyDescent="0.35">
      <c r="A88" s="115">
        <v>3.2</v>
      </c>
    </row>
    <row r="89" spans="1:1" ht="21" x14ac:dyDescent="0.35">
      <c r="A89" s="115">
        <v>4.4000000000000004</v>
      </c>
    </row>
    <row r="90" spans="1:1" ht="21" x14ac:dyDescent="0.35">
      <c r="A90" s="115">
        <v>2</v>
      </c>
    </row>
    <row r="91" spans="1:1" ht="21" x14ac:dyDescent="0.35">
      <c r="A91" s="115">
        <v>3.4</v>
      </c>
    </row>
    <row r="92" spans="1:1" ht="21" x14ac:dyDescent="0.35">
      <c r="A92" s="115">
        <v>3.1</v>
      </c>
    </row>
    <row r="93" spans="1:1" ht="21" x14ac:dyDescent="0.35">
      <c r="A93" s="115">
        <v>2.9</v>
      </c>
    </row>
    <row r="94" spans="1:1" ht="21" x14ac:dyDescent="0.35">
      <c r="A94" s="115">
        <v>4.5999999999999996</v>
      </c>
    </row>
    <row r="95" spans="1:1" ht="21" x14ac:dyDescent="0.35">
      <c r="A95" s="115">
        <v>3.3</v>
      </c>
    </row>
    <row r="96" spans="1:1" ht="21" x14ac:dyDescent="0.35">
      <c r="A96" s="115">
        <v>2.5</v>
      </c>
    </row>
    <row r="97" spans="1:1" ht="21.75" thickBot="1" x14ac:dyDescent="0.4">
      <c r="A97" s="116">
        <v>4.9000000000000004</v>
      </c>
    </row>
  </sheetData>
  <mergeCells count="1">
    <mergeCell ref="F3: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I13" sqref="I13"/>
    </sheetView>
  </sheetViews>
  <sheetFormatPr defaultRowHeight="15" x14ac:dyDescent="0.25"/>
  <cols>
    <col min="1" max="1" width="10.28515625" bestFit="1" customWidth="1"/>
    <col min="5" max="5" width="33" bestFit="1" customWidth="1"/>
    <col min="6" max="6" width="12.7109375" bestFit="1" customWidth="1"/>
  </cols>
  <sheetData>
    <row r="1" spans="1:6" ht="21.75" thickBot="1" x14ac:dyDescent="0.4">
      <c r="A1" s="13" t="s">
        <v>66</v>
      </c>
    </row>
    <row r="2" spans="1:6" ht="21" x14ac:dyDescent="0.35">
      <c r="A2" s="115">
        <v>4</v>
      </c>
      <c r="E2" s="156" t="s">
        <v>66</v>
      </c>
      <c r="F2" s="157"/>
    </row>
    <row r="3" spans="1:6" ht="21" x14ac:dyDescent="0.35">
      <c r="A3" s="115">
        <v>5</v>
      </c>
      <c r="E3" s="140"/>
      <c r="F3" s="141"/>
    </row>
    <row r="4" spans="1:6" ht="21" x14ac:dyDescent="0.35">
      <c r="A4" s="115">
        <v>3</v>
      </c>
      <c r="E4" s="140" t="s">
        <v>9</v>
      </c>
      <c r="F4" s="141">
        <v>3.77</v>
      </c>
    </row>
    <row r="5" spans="1:6" ht="21" x14ac:dyDescent="0.35">
      <c r="A5" s="115">
        <v>4</v>
      </c>
      <c r="E5" s="140" t="s">
        <v>53</v>
      </c>
      <c r="F5" s="141">
        <v>8.9730235000000005E-2</v>
      </c>
    </row>
    <row r="6" spans="1:6" ht="21" x14ac:dyDescent="0.35">
      <c r="A6" s="115">
        <v>4</v>
      </c>
      <c r="E6" s="140" t="s">
        <v>10</v>
      </c>
      <c r="F6" s="141">
        <v>4</v>
      </c>
    </row>
    <row r="7" spans="1:6" ht="21" x14ac:dyDescent="0.35">
      <c r="A7" s="115">
        <v>3</v>
      </c>
      <c r="E7" s="140" t="s">
        <v>11</v>
      </c>
      <c r="F7" s="141">
        <v>4</v>
      </c>
    </row>
    <row r="8" spans="1:6" ht="21" x14ac:dyDescent="0.35">
      <c r="A8" s="115">
        <v>2</v>
      </c>
      <c r="E8" s="140" t="s">
        <v>54</v>
      </c>
      <c r="F8" s="141">
        <v>0.89730235400000002</v>
      </c>
    </row>
    <row r="9" spans="1:6" ht="21" x14ac:dyDescent="0.35">
      <c r="A9" s="115">
        <v>5</v>
      </c>
      <c r="E9" s="140" t="s">
        <v>55</v>
      </c>
      <c r="F9" s="141">
        <v>0.80515151500000004</v>
      </c>
    </row>
    <row r="10" spans="1:6" ht="21" x14ac:dyDescent="0.35">
      <c r="A10" s="115">
        <v>4</v>
      </c>
      <c r="E10" s="140" t="s">
        <v>56</v>
      </c>
      <c r="F10" s="141">
        <v>-0.745256272</v>
      </c>
    </row>
    <row r="11" spans="1:6" ht="21" x14ac:dyDescent="0.35">
      <c r="A11" s="115">
        <v>3</v>
      </c>
      <c r="E11" s="140" t="s">
        <v>57</v>
      </c>
      <c r="F11" s="141">
        <v>-0.21090974000000001</v>
      </c>
    </row>
    <row r="12" spans="1:6" ht="21" x14ac:dyDescent="0.35">
      <c r="A12" s="115">
        <v>5</v>
      </c>
      <c r="E12" s="140" t="s">
        <v>32</v>
      </c>
      <c r="F12" s="141">
        <v>3</v>
      </c>
    </row>
    <row r="13" spans="1:6" ht="21" x14ac:dyDescent="0.35">
      <c r="A13" s="115">
        <v>4</v>
      </c>
      <c r="E13" s="140" t="s">
        <v>58</v>
      </c>
      <c r="F13" s="141">
        <v>2</v>
      </c>
    </row>
    <row r="14" spans="1:6" ht="21" x14ac:dyDescent="0.35">
      <c r="A14" s="115">
        <v>2</v>
      </c>
      <c r="E14" s="140" t="s">
        <v>59</v>
      </c>
      <c r="F14" s="141">
        <v>5</v>
      </c>
    </row>
    <row r="15" spans="1:6" ht="21" x14ac:dyDescent="0.35">
      <c r="A15" s="115">
        <v>3</v>
      </c>
      <c r="E15" s="140" t="s">
        <v>60</v>
      </c>
      <c r="F15" s="141">
        <v>377</v>
      </c>
    </row>
    <row r="16" spans="1:6" ht="21" x14ac:dyDescent="0.35">
      <c r="A16" s="115">
        <v>4</v>
      </c>
      <c r="E16" s="140" t="s">
        <v>61</v>
      </c>
      <c r="F16" s="141">
        <v>100</v>
      </c>
    </row>
    <row r="17" spans="1:6" ht="21" x14ac:dyDescent="0.35">
      <c r="A17" s="115">
        <v>5</v>
      </c>
      <c r="E17" s="140" t="s">
        <v>62</v>
      </c>
      <c r="F17" s="141">
        <v>5</v>
      </c>
    </row>
    <row r="18" spans="1:6" ht="21" x14ac:dyDescent="0.35">
      <c r="A18" s="115">
        <v>3</v>
      </c>
      <c r="E18" s="140" t="s">
        <v>63</v>
      </c>
      <c r="F18" s="141">
        <v>2</v>
      </c>
    </row>
    <row r="19" spans="1:6" ht="21.75" thickBot="1" x14ac:dyDescent="0.4">
      <c r="A19" s="115">
        <v>4</v>
      </c>
      <c r="E19" s="142" t="s">
        <v>64</v>
      </c>
      <c r="F19" s="143">
        <v>0.17804425400000001</v>
      </c>
    </row>
    <row r="20" spans="1:6" ht="21" x14ac:dyDescent="0.35">
      <c r="A20" s="115">
        <v>5</v>
      </c>
    </row>
    <row r="21" spans="1:6" ht="21" x14ac:dyDescent="0.35">
      <c r="A21" s="115">
        <v>3</v>
      </c>
    </row>
    <row r="22" spans="1:6" ht="21" x14ac:dyDescent="0.35">
      <c r="A22" s="115">
        <v>4</v>
      </c>
    </row>
    <row r="23" spans="1:6" ht="21" x14ac:dyDescent="0.35">
      <c r="A23" s="115">
        <v>3</v>
      </c>
    </row>
    <row r="24" spans="1:6" ht="21" x14ac:dyDescent="0.35">
      <c r="A24" s="115">
        <v>2</v>
      </c>
    </row>
    <row r="25" spans="1:6" ht="21" x14ac:dyDescent="0.35">
      <c r="A25" s="115">
        <v>4</v>
      </c>
    </row>
    <row r="26" spans="1:6" ht="21" x14ac:dyDescent="0.35">
      <c r="A26" s="115">
        <v>5</v>
      </c>
    </row>
    <row r="27" spans="1:6" ht="21" x14ac:dyDescent="0.35">
      <c r="A27" s="115">
        <v>3</v>
      </c>
    </row>
    <row r="28" spans="1:6" ht="21" x14ac:dyDescent="0.35">
      <c r="A28" s="115">
        <v>4</v>
      </c>
    </row>
    <row r="29" spans="1:6" ht="21" x14ac:dyDescent="0.35">
      <c r="A29" s="115">
        <v>5</v>
      </c>
    </row>
    <row r="30" spans="1:6" ht="21" x14ac:dyDescent="0.35">
      <c r="A30" s="115">
        <v>4</v>
      </c>
    </row>
    <row r="31" spans="1:6" ht="21" x14ac:dyDescent="0.35">
      <c r="A31" s="115">
        <v>3</v>
      </c>
    </row>
    <row r="32" spans="1:6" ht="21" x14ac:dyDescent="0.35">
      <c r="A32" s="115">
        <v>3</v>
      </c>
    </row>
    <row r="33" spans="1:1" ht="21" x14ac:dyDescent="0.35">
      <c r="A33" s="115">
        <v>4</v>
      </c>
    </row>
    <row r="34" spans="1:1" ht="21" x14ac:dyDescent="0.35">
      <c r="A34" s="115">
        <v>5</v>
      </c>
    </row>
    <row r="35" spans="1:1" ht="21" x14ac:dyDescent="0.35">
      <c r="A35" s="115">
        <v>2</v>
      </c>
    </row>
    <row r="36" spans="1:1" ht="21" x14ac:dyDescent="0.35">
      <c r="A36" s="115">
        <v>3</v>
      </c>
    </row>
    <row r="37" spans="1:1" ht="21" x14ac:dyDescent="0.35">
      <c r="A37" s="115">
        <v>4</v>
      </c>
    </row>
    <row r="38" spans="1:1" ht="21" x14ac:dyDescent="0.35">
      <c r="A38" s="115">
        <v>4</v>
      </c>
    </row>
    <row r="39" spans="1:1" ht="21" x14ac:dyDescent="0.35">
      <c r="A39" s="115">
        <v>3</v>
      </c>
    </row>
    <row r="40" spans="1:1" ht="21" x14ac:dyDescent="0.35">
      <c r="A40" s="115">
        <v>5</v>
      </c>
    </row>
    <row r="41" spans="1:1" ht="21" x14ac:dyDescent="0.35">
      <c r="A41" s="115">
        <v>4</v>
      </c>
    </row>
    <row r="42" spans="1:1" ht="21" x14ac:dyDescent="0.35">
      <c r="A42" s="115">
        <v>3</v>
      </c>
    </row>
    <row r="43" spans="1:1" ht="21" x14ac:dyDescent="0.35">
      <c r="A43" s="115">
        <v>4</v>
      </c>
    </row>
    <row r="44" spans="1:1" ht="21" x14ac:dyDescent="0.35">
      <c r="A44" s="115">
        <v>5</v>
      </c>
    </row>
    <row r="45" spans="1:1" ht="21" x14ac:dyDescent="0.35">
      <c r="A45" s="115">
        <v>4</v>
      </c>
    </row>
    <row r="46" spans="1:1" ht="21" x14ac:dyDescent="0.35">
      <c r="A46" s="115">
        <v>2</v>
      </c>
    </row>
    <row r="47" spans="1:1" ht="21" x14ac:dyDescent="0.35">
      <c r="A47" s="115">
        <v>3</v>
      </c>
    </row>
    <row r="48" spans="1:1" ht="21" x14ac:dyDescent="0.35">
      <c r="A48" s="115">
        <v>4</v>
      </c>
    </row>
    <row r="49" spans="1:1" ht="21" x14ac:dyDescent="0.35">
      <c r="A49" s="115">
        <v>5</v>
      </c>
    </row>
    <row r="50" spans="1:1" ht="21" x14ac:dyDescent="0.35">
      <c r="A50" s="115">
        <v>3</v>
      </c>
    </row>
    <row r="51" spans="1:1" ht="21" x14ac:dyDescent="0.35">
      <c r="A51" s="115">
        <v>4</v>
      </c>
    </row>
    <row r="52" spans="1:1" ht="21" x14ac:dyDescent="0.35">
      <c r="A52" s="115">
        <v>5</v>
      </c>
    </row>
    <row r="53" spans="1:1" ht="21" x14ac:dyDescent="0.35">
      <c r="A53" s="115">
        <v>4</v>
      </c>
    </row>
    <row r="54" spans="1:1" ht="21" x14ac:dyDescent="0.35">
      <c r="A54" s="115">
        <v>3</v>
      </c>
    </row>
    <row r="55" spans="1:1" ht="21" x14ac:dyDescent="0.35">
      <c r="A55" s="115">
        <v>4</v>
      </c>
    </row>
    <row r="56" spans="1:1" ht="21" x14ac:dyDescent="0.35">
      <c r="A56" s="115">
        <v>5</v>
      </c>
    </row>
    <row r="57" spans="1:1" ht="21" x14ac:dyDescent="0.35">
      <c r="A57" s="115">
        <v>3</v>
      </c>
    </row>
    <row r="58" spans="1:1" ht="21" x14ac:dyDescent="0.35">
      <c r="A58" s="115">
        <v>4</v>
      </c>
    </row>
    <row r="59" spans="1:1" ht="21" x14ac:dyDescent="0.35">
      <c r="A59" s="115">
        <v>5</v>
      </c>
    </row>
    <row r="60" spans="1:1" ht="21" x14ac:dyDescent="0.35">
      <c r="A60" s="115">
        <v>4</v>
      </c>
    </row>
    <row r="61" spans="1:1" ht="21" x14ac:dyDescent="0.35">
      <c r="A61" s="115">
        <v>3</v>
      </c>
    </row>
    <row r="62" spans="1:1" ht="21" x14ac:dyDescent="0.35">
      <c r="A62" s="115">
        <v>3</v>
      </c>
    </row>
    <row r="63" spans="1:1" ht="21" x14ac:dyDescent="0.35">
      <c r="A63" s="115">
        <v>4</v>
      </c>
    </row>
    <row r="64" spans="1:1" ht="21" x14ac:dyDescent="0.35">
      <c r="A64" s="115">
        <v>5</v>
      </c>
    </row>
    <row r="65" spans="1:1" ht="21" x14ac:dyDescent="0.35">
      <c r="A65" s="115">
        <v>2</v>
      </c>
    </row>
    <row r="66" spans="1:1" ht="21" x14ac:dyDescent="0.35">
      <c r="A66" s="115">
        <v>3</v>
      </c>
    </row>
    <row r="67" spans="1:1" ht="21" x14ac:dyDescent="0.35">
      <c r="A67" s="115">
        <v>4</v>
      </c>
    </row>
    <row r="68" spans="1:1" ht="21" x14ac:dyDescent="0.35">
      <c r="A68" s="115">
        <v>4</v>
      </c>
    </row>
    <row r="69" spans="1:1" ht="21" x14ac:dyDescent="0.35">
      <c r="A69" s="115">
        <v>3</v>
      </c>
    </row>
    <row r="70" spans="1:1" ht="21" x14ac:dyDescent="0.35">
      <c r="A70" s="115">
        <v>5</v>
      </c>
    </row>
    <row r="71" spans="1:1" ht="21" x14ac:dyDescent="0.35">
      <c r="A71" s="115">
        <v>4</v>
      </c>
    </row>
    <row r="72" spans="1:1" ht="21" x14ac:dyDescent="0.35">
      <c r="A72" s="115">
        <v>3</v>
      </c>
    </row>
    <row r="73" spans="1:1" ht="21" x14ac:dyDescent="0.35">
      <c r="A73" s="115">
        <v>4</v>
      </c>
    </row>
    <row r="74" spans="1:1" ht="21" x14ac:dyDescent="0.35">
      <c r="A74" s="115">
        <v>5</v>
      </c>
    </row>
    <row r="75" spans="1:1" ht="21" x14ac:dyDescent="0.35">
      <c r="A75" s="115">
        <v>4</v>
      </c>
    </row>
    <row r="76" spans="1:1" ht="21" x14ac:dyDescent="0.35">
      <c r="A76" s="115">
        <v>2</v>
      </c>
    </row>
    <row r="77" spans="1:1" ht="21" x14ac:dyDescent="0.35">
      <c r="A77" s="115">
        <v>3</v>
      </c>
    </row>
    <row r="78" spans="1:1" ht="21" x14ac:dyDescent="0.35">
      <c r="A78" s="115">
        <v>4</v>
      </c>
    </row>
    <row r="79" spans="1:1" ht="21" x14ac:dyDescent="0.35">
      <c r="A79" s="115">
        <v>5</v>
      </c>
    </row>
    <row r="80" spans="1:1" ht="21" x14ac:dyDescent="0.35">
      <c r="A80" s="115">
        <v>3</v>
      </c>
    </row>
    <row r="81" spans="1:1" ht="21" x14ac:dyDescent="0.35">
      <c r="A81" s="115">
        <v>4</v>
      </c>
    </row>
    <row r="82" spans="1:1" ht="21" x14ac:dyDescent="0.35">
      <c r="A82" s="115">
        <v>5</v>
      </c>
    </row>
    <row r="83" spans="1:1" ht="21" x14ac:dyDescent="0.35">
      <c r="A83" s="115">
        <v>4</v>
      </c>
    </row>
    <row r="84" spans="1:1" ht="21" x14ac:dyDescent="0.35">
      <c r="A84" s="115">
        <v>3</v>
      </c>
    </row>
    <row r="85" spans="1:1" ht="21" x14ac:dyDescent="0.35">
      <c r="A85" s="115">
        <v>4</v>
      </c>
    </row>
    <row r="86" spans="1:1" ht="21" x14ac:dyDescent="0.35">
      <c r="A86" s="115">
        <v>5</v>
      </c>
    </row>
    <row r="87" spans="1:1" ht="21" x14ac:dyDescent="0.35">
      <c r="A87" s="115">
        <v>3</v>
      </c>
    </row>
    <row r="88" spans="1:1" ht="21" x14ac:dyDescent="0.35">
      <c r="A88" s="115">
        <v>4</v>
      </c>
    </row>
    <row r="89" spans="1:1" ht="21" x14ac:dyDescent="0.35">
      <c r="A89" s="115">
        <v>5</v>
      </c>
    </row>
    <row r="90" spans="1:1" ht="21" x14ac:dyDescent="0.35">
      <c r="A90" s="115">
        <v>4</v>
      </c>
    </row>
    <row r="91" spans="1:1" ht="21" x14ac:dyDescent="0.35">
      <c r="A91" s="115">
        <v>3</v>
      </c>
    </row>
    <row r="92" spans="1:1" ht="21" x14ac:dyDescent="0.35">
      <c r="A92" s="115">
        <v>3</v>
      </c>
    </row>
    <row r="93" spans="1:1" ht="21" x14ac:dyDescent="0.35">
      <c r="A93" s="115">
        <v>4</v>
      </c>
    </row>
    <row r="94" spans="1:1" ht="21" x14ac:dyDescent="0.35">
      <c r="A94" s="115">
        <v>5</v>
      </c>
    </row>
    <row r="95" spans="1:1" ht="21" x14ac:dyDescent="0.35">
      <c r="A95" s="115">
        <v>2</v>
      </c>
    </row>
    <row r="96" spans="1:1" ht="21" x14ac:dyDescent="0.35">
      <c r="A96" s="115">
        <v>3</v>
      </c>
    </row>
    <row r="97" spans="1:1" ht="21" x14ac:dyDescent="0.35">
      <c r="A97" s="115">
        <v>4</v>
      </c>
    </row>
    <row r="98" spans="1:1" ht="21" x14ac:dyDescent="0.35">
      <c r="A98" s="115">
        <v>4</v>
      </c>
    </row>
    <row r="99" spans="1:1" ht="21" x14ac:dyDescent="0.35">
      <c r="A99" s="115">
        <v>3</v>
      </c>
    </row>
    <row r="100" spans="1:1" ht="21" x14ac:dyDescent="0.35">
      <c r="A100" s="115">
        <v>5</v>
      </c>
    </row>
    <row r="101" spans="1:1" ht="21.75" thickBot="1" x14ac:dyDescent="0.4">
      <c r="A101" s="116">
        <v>4</v>
      </c>
    </row>
  </sheetData>
  <mergeCells count="1">
    <mergeCell ref="E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4" max="4" width="23.28515625" bestFit="1" customWidth="1"/>
    <col min="5" max="5" width="12.7109375" bestFit="1" customWidth="1"/>
  </cols>
  <sheetData>
    <row r="1" spans="1:5" ht="19.5" thickBot="1" x14ac:dyDescent="0.35">
      <c r="A1" s="3" t="s">
        <v>67</v>
      </c>
      <c r="B1" s="144"/>
    </row>
    <row r="2" spans="1:5" ht="16.5" thickBot="1" x14ac:dyDescent="0.3">
      <c r="A2" s="10">
        <v>280</v>
      </c>
      <c r="B2" s="144"/>
    </row>
    <row r="3" spans="1:5" ht="19.5" thickBot="1" x14ac:dyDescent="0.35">
      <c r="A3" s="10">
        <v>350</v>
      </c>
      <c r="B3" s="144"/>
      <c r="D3" s="158" t="s">
        <v>67</v>
      </c>
      <c r="E3" s="159"/>
    </row>
    <row r="4" spans="1:5" ht="15.75" x14ac:dyDescent="0.25">
      <c r="A4" s="10">
        <v>310</v>
      </c>
      <c r="B4" s="144"/>
      <c r="D4" s="149"/>
      <c r="E4" s="150"/>
    </row>
    <row r="5" spans="1:5" ht="15.75" x14ac:dyDescent="0.25">
      <c r="A5" s="10">
        <v>270</v>
      </c>
      <c r="B5" s="144"/>
      <c r="D5" s="145" t="s">
        <v>9</v>
      </c>
      <c r="E5" s="146">
        <v>319.5</v>
      </c>
    </row>
    <row r="6" spans="1:5" ht="15.75" x14ac:dyDescent="0.25">
      <c r="A6" s="10">
        <v>390</v>
      </c>
      <c r="B6" s="144"/>
      <c r="D6" s="145" t="s">
        <v>53</v>
      </c>
      <c r="E6" s="146">
        <v>3.3525958579999999</v>
      </c>
    </row>
    <row r="7" spans="1:5" ht="15.75" x14ac:dyDescent="0.25">
      <c r="A7" s="10">
        <v>320</v>
      </c>
      <c r="B7" s="144"/>
      <c r="D7" s="145" t="s">
        <v>10</v>
      </c>
      <c r="E7" s="146">
        <v>315</v>
      </c>
    </row>
    <row r="8" spans="1:5" ht="15.75" x14ac:dyDescent="0.25">
      <c r="A8" s="10">
        <v>290</v>
      </c>
      <c r="B8" s="144"/>
      <c r="D8" s="145" t="s">
        <v>11</v>
      </c>
      <c r="E8" s="146">
        <v>350</v>
      </c>
    </row>
    <row r="9" spans="1:5" ht="15.75" x14ac:dyDescent="0.25">
      <c r="A9" s="10">
        <v>340</v>
      </c>
      <c r="B9" s="144"/>
      <c r="D9" s="145" t="s">
        <v>54</v>
      </c>
      <c r="E9" s="146">
        <v>33.525958580000001</v>
      </c>
    </row>
    <row r="10" spans="1:5" ht="15.75" x14ac:dyDescent="0.25">
      <c r="A10" s="10">
        <v>310</v>
      </c>
      <c r="B10" s="144"/>
      <c r="D10" s="145" t="s">
        <v>55</v>
      </c>
      <c r="E10" s="146">
        <v>1123.9898989999999</v>
      </c>
    </row>
    <row r="11" spans="1:5" ht="15.75" x14ac:dyDescent="0.25">
      <c r="A11" s="10">
        <v>380</v>
      </c>
      <c r="B11" s="144"/>
      <c r="D11" s="145" t="s">
        <v>56</v>
      </c>
      <c r="E11" s="146">
        <v>-1.2718814039999999</v>
      </c>
    </row>
    <row r="12" spans="1:5" ht="15.75" x14ac:dyDescent="0.25">
      <c r="A12" s="10">
        <v>270</v>
      </c>
      <c r="B12" s="144"/>
      <c r="D12" s="145" t="s">
        <v>57</v>
      </c>
      <c r="E12" s="146">
        <v>0.101730338</v>
      </c>
    </row>
    <row r="13" spans="1:5" ht="15.75" x14ac:dyDescent="0.25">
      <c r="A13" s="10">
        <v>350</v>
      </c>
      <c r="B13" s="144"/>
      <c r="D13" s="145" t="s">
        <v>32</v>
      </c>
      <c r="E13" s="146">
        <v>120</v>
      </c>
    </row>
    <row r="14" spans="1:5" ht="15.75" x14ac:dyDescent="0.25">
      <c r="A14" s="10">
        <v>300</v>
      </c>
      <c r="B14" s="144"/>
      <c r="D14" s="145" t="s">
        <v>58</v>
      </c>
      <c r="E14" s="146">
        <v>270</v>
      </c>
    </row>
    <row r="15" spans="1:5" ht="15.75" x14ac:dyDescent="0.25">
      <c r="A15" s="10">
        <v>350</v>
      </c>
      <c r="B15" s="144"/>
      <c r="D15" s="145" t="s">
        <v>59</v>
      </c>
      <c r="E15" s="146">
        <v>390</v>
      </c>
    </row>
    <row r="16" spans="1:5" ht="15.75" x14ac:dyDescent="0.25">
      <c r="A16" s="10">
        <v>370</v>
      </c>
      <c r="B16" s="144"/>
      <c r="D16" s="145" t="s">
        <v>60</v>
      </c>
      <c r="E16" s="146">
        <v>31950</v>
      </c>
    </row>
    <row r="17" spans="1:5" ht="15.75" x14ac:dyDescent="0.25">
      <c r="A17" s="10">
        <v>310</v>
      </c>
      <c r="B17" s="144"/>
      <c r="D17" s="145" t="s">
        <v>61</v>
      </c>
      <c r="E17" s="146">
        <v>100</v>
      </c>
    </row>
    <row r="18" spans="1:5" ht="15.75" x14ac:dyDescent="0.25">
      <c r="A18" s="10">
        <v>280</v>
      </c>
      <c r="B18" s="144"/>
      <c r="D18" s="145" t="s">
        <v>62</v>
      </c>
      <c r="E18" s="146">
        <v>390</v>
      </c>
    </row>
    <row r="19" spans="1:5" ht="15.75" x14ac:dyDescent="0.25">
      <c r="A19" s="10">
        <v>320</v>
      </c>
      <c r="B19" s="144"/>
      <c r="D19" s="145" t="s">
        <v>63</v>
      </c>
      <c r="E19" s="146">
        <v>270</v>
      </c>
    </row>
    <row r="20" spans="1:5" ht="16.5" thickBot="1" x14ac:dyDescent="0.3">
      <c r="A20" s="10">
        <v>350</v>
      </c>
      <c r="B20" s="144"/>
      <c r="D20" s="147" t="s">
        <v>64</v>
      </c>
      <c r="E20" s="148">
        <v>6.6522775340000004</v>
      </c>
    </row>
    <row r="21" spans="1:5" ht="15.75" x14ac:dyDescent="0.25">
      <c r="A21" s="10">
        <v>290</v>
      </c>
      <c r="B21" s="144"/>
    </row>
    <row r="22" spans="1:5" ht="15.75" x14ac:dyDescent="0.25">
      <c r="A22" s="10">
        <v>270</v>
      </c>
      <c r="B22" s="144" t="s">
        <v>68</v>
      </c>
    </row>
    <row r="23" spans="1:5" ht="15.75" x14ac:dyDescent="0.25">
      <c r="A23" s="10">
        <v>350</v>
      </c>
      <c r="B23" s="144"/>
    </row>
    <row r="24" spans="1:5" ht="15.75" x14ac:dyDescent="0.25">
      <c r="A24" s="10">
        <v>300</v>
      </c>
      <c r="B24" s="144"/>
    </row>
    <row r="25" spans="1:5" ht="15.75" x14ac:dyDescent="0.25">
      <c r="A25" s="10">
        <v>350</v>
      </c>
      <c r="B25" s="144"/>
    </row>
    <row r="26" spans="1:5" ht="15.75" x14ac:dyDescent="0.25">
      <c r="A26" s="10">
        <v>370</v>
      </c>
      <c r="B26" s="144"/>
    </row>
    <row r="27" spans="1:5" ht="15.75" x14ac:dyDescent="0.25">
      <c r="A27" s="10">
        <v>310</v>
      </c>
      <c r="B27" s="144"/>
    </row>
    <row r="28" spans="1:5" ht="15.75" x14ac:dyDescent="0.25">
      <c r="A28" s="10">
        <v>280</v>
      </c>
      <c r="B28" s="144"/>
    </row>
    <row r="29" spans="1:5" ht="15.75" x14ac:dyDescent="0.25">
      <c r="A29" s="10">
        <v>320</v>
      </c>
      <c r="B29" s="144"/>
    </row>
    <row r="30" spans="1:5" ht="15.75" x14ac:dyDescent="0.25">
      <c r="A30" s="10">
        <v>350</v>
      </c>
      <c r="B30" s="144"/>
    </row>
    <row r="31" spans="1:5" ht="15.75" x14ac:dyDescent="0.25">
      <c r="A31" s="10">
        <v>290</v>
      </c>
      <c r="B31" s="144"/>
    </row>
    <row r="32" spans="1:5" ht="15.75" x14ac:dyDescent="0.25">
      <c r="A32" s="10">
        <v>270</v>
      </c>
      <c r="B32" s="144"/>
    </row>
    <row r="33" spans="1:2" ht="15.75" x14ac:dyDescent="0.25">
      <c r="A33" s="10">
        <v>350</v>
      </c>
      <c r="B33" s="144"/>
    </row>
    <row r="34" spans="1:2" ht="15.75" x14ac:dyDescent="0.25">
      <c r="A34" s="10">
        <v>300</v>
      </c>
      <c r="B34" s="144"/>
    </row>
    <row r="35" spans="1:2" ht="15.75" x14ac:dyDescent="0.25">
      <c r="A35" s="10">
        <v>350</v>
      </c>
      <c r="B35" s="144"/>
    </row>
    <row r="36" spans="1:2" ht="15.75" x14ac:dyDescent="0.25">
      <c r="A36" s="10">
        <v>370</v>
      </c>
      <c r="B36" s="144"/>
    </row>
    <row r="37" spans="1:2" ht="15.75" x14ac:dyDescent="0.25">
      <c r="A37" s="10">
        <v>310</v>
      </c>
      <c r="B37" s="144"/>
    </row>
    <row r="38" spans="1:2" ht="15.75" x14ac:dyDescent="0.25">
      <c r="A38" s="10">
        <v>280</v>
      </c>
      <c r="B38" s="144"/>
    </row>
    <row r="39" spans="1:2" ht="15.75" x14ac:dyDescent="0.25">
      <c r="A39" s="10">
        <v>320</v>
      </c>
      <c r="B39" s="144"/>
    </row>
    <row r="40" spans="1:2" ht="15.75" x14ac:dyDescent="0.25">
      <c r="A40" s="10">
        <v>350</v>
      </c>
      <c r="B40" s="144"/>
    </row>
    <row r="41" spans="1:2" ht="15.75" x14ac:dyDescent="0.25">
      <c r="A41" s="10">
        <v>290</v>
      </c>
      <c r="B41" s="144"/>
    </row>
    <row r="42" spans="1:2" ht="15.75" x14ac:dyDescent="0.25">
      <c r="A42" s="10">
        <v>270</v>
      </c>
      <c r="B42" s="144"/>
    </row>
    <row r="43" spans="1:2" ht="15.75" x14ac:dyDescent="0.25">
      <c r="A43" s="10">
        <v>350</v>
      </c>
      <c r="B43" s="144"/>
    </row>
    <row r="44" spans="1:2" ht="15.75" x14ac:dyDescent="0.25">
      <c r="A44" s="10">
        <v>300</v>
      </c>
      <c r="B44" s="144"/>
    </row>
    <row r="45" spans="1:2" ht="15.75" x14ac:dyDescent="0.25">
      <c r="A45" s="10">
        <v>350</v>
      </c>
      <c r="B45" s="144"/>
    </row>
    <row r="46" spans="1:2" ht="15.75" x14ac:dyDescent="0.25">
      <c r="A46" s="10">
        <v>370</v>
      </c>
      <c r="B46" s="144"/>
    </row>
    <row r="47" spans="1:2" ht="15.75" x14ac:dyDescent="0.25">
      <c r="A47" s="10">
        <v>310</v>
      </c>
      <c r="B47" s="144"/>
    </row>
    <row r="48" spans="1:2" ht="15.75" x14ac:dyDescent="0.25">
      <c r="A48" s="10">
        <v>280</v>
      </c>
      <c r="B48" s="144"/>
    </row>
    <row r="49" spans="1:2" ht="15.75" x14ac:dyDescent="0.25">
      <c r="A49" s="10">
        <v>320</v>
      </c>
      <c r="B49" s="144"/>
    </row>
    <row r="50" spans="1:2" ht="15.75" x14ac:dyDescent="0.25">
      <c r="A50" s="10">
        <v>350</v>
      </c>
      <c r="B50" s="144"/>
    </row>
    <row r="51" spans="1:2" ht="15.75" x14ac:dyDescent="0.25">
      <c r="A51" s="10">
        <v>290</v>
      </c>
      <c r="B51" s="144"/>
    </row>
    <row r="52" spans="1:2" ht="15.75" x14ac:dyDescent="0.25">
      <c r="A52" s="10">
        <v>270</v>
      </c>
      <c r="B52" s="144"/>
    </row>
    <row r="53" spans="1:2" ht="15.75" x14ac:dyDescent="0.25">
      <c r="A53" s="10">
        <v>350</v>
      </c>
      <c r="B53" s="144"/>
    </row>
    <row r="54" spans="1:2" ht="15.75" x14ac:dyDescent="0.25">
      <c r="A54" s="10">
        <v>300</v>
      </c>
      <c r="B54" s="144"/>
    </row>
    <row r="55" spans="1:2" ht="15.75" x14ac:dyDescent="0.25">
      <c r="A55" s="10">
        <v>350</v>
      </c>
      <c r="B55" s="144"/>
    </row>
    <row r="56" spans="1:2" ht="15.75" x14ac:dyDescent="0.25">
      <c r="A56" s="10">
        <v>370</v>
      </c>
      <c r="B56" s="144"/>
    </row>
    <row r="57" spans="1:2" ht="15.75" x14ac:dyDescent="0.25">
      <c r="A57" s="10">
        <v>310</v>
      </c>
      <c r="B57" s="144"/>
    </row>
    <row r="58" spans="1:2" ht="15.75" x14ac:dyDescent="0.25">
      <c r="A58" s="10">
        <v>280</v>
      </c>
      <c r="B58" s="144"/>
    </row>
    <row r="59" spans="1:2" ht="15.75" x14ac:dyDescent="0.25">
      <c r="A59" s="10">
        <v>320</v>
      </c>
      <c r="B59" s="144"/>
    </row>
    <row r="60" spans="1:2" ht="15.75" x14ac:dyDescent="0.25">
      <c r="A60" s="10">
        <v>350</v>
      </c>
      <c r="B60" s="144"/>
    </row>
    <row r="61" spans="1:2" ht="15.75" x14ac:dyDescent="0.25">
      <c r="A61" s="10">
        <v>290</v>
      </c>
      <c r="B61" s="144"/>
    </row>
    <row r="62" spans="1:2" ht="15.75" x14ac:dyDescent="0.25">
      <c r="A62" s="10">
        <v>270</v>
      </c>
      <c r="B62" s="144"/>
    </row>
    <row r="63" spans="1:2" ht="15.75" x14ac:dyDescent="0.25">
      <c r="A63" s="10">
        <v>350</v>
      </c>
      <c r="B63" s="144"/>
    </row>
    <row r="64" spans="1:2" ht="15.75" x14ac:dyDescent="0.25">
      <c r="A64" s="10">
        <v>300</v>
      </c>
      <c r="B64" s="144"/>
    </row>
    <row r="65" spans="1:2" ht="15.75" x14ac:dyDescent="0.25">
      <c r="A65" s="10">
        <v>350</v>
      </c>
      <c r="B65" s="144"/>
    </row>
    <row r="66" spans="1:2" ht="15.75" x14ac:dyDescent="0.25">
      <c r="A66" s="10">
        <v>370</v>
      </c>
      <c r="B66" s="144"/>
    </row>
    <row r="67" spans="1:2" ht="15.75" x14ac:dyDescent="0.25">
      <c r="A67" s="10">
        <v>310</v>
      </c>
      <c r="B67" s="144"/>
    </row>
    <row r="68" spans="1:2" ht="15.75" x14ac:dyDescent="0.25">
      <c r="A68" s="10">
        <v>280</v>
      </c>
      <c r="B68" s="144"/>
    </row>
    <row r="69" spans="1:2" ht="15.75" x14ac:dyDescent="0.25">
      <c r="A69" s="10">
        <v>320</v>
      </c>
      <c r="B69" s="144"/>
    </row>
    <row r="70" spans="1:2" ht="15.75" x14ac:dyDescent="0.25">
      <c r="A70" s="10">
        <v>350</v>
      </c>
      <c r="B70" s="144"/>
    </row>
    <row r="71" spans="1:2" ht="15.75" x14ac:dyDescent="0.25">
      <c r="A71" s="10">
        <v>290</v>
      </c>
      <c r="B71" s="144"/>
    </row>
    <row r="72" spans="1:2" ht="15.75" x14ac:dyDescent="0.25">
      <c r="A72" s="10">
        <v>270</v>
      </c>
      <c r="B72" s="144"/>
    </row>
    <row r="73" spans="1:2" ht="15.75" x14ac:dyDescent="0.25">
      <c r="A73" s="10">
        <v>350</v>
      </c>
      <c r="B73" s="144"/>
    </row>
    <row r="74" spans="1:2" ht="15.75" x14ac:dyDescent="0.25">
      <c r="A74" s="10">
        <v>300</v>
      </c>
      <c r="B74" s="144"/>
    </row>
    <row r="75" spans="1:2" ht="15.75" x14ac:dyDescent="0.25">
      <c r="A75" s="10">
        <v>350</v>
      </c>
      <c r="B75" s="144"/>
    </row>
    <row r="76" spans="1:2" ht="15.75" x14ac:dyDescent="0.25">
      <c r="A76" s="10">
        <v>370</v>
      </c>
      <c r="B76" s="144"/>
    </row>
    <row r="77" spans="1:2" ht="15.75" x14ac:dyDescent="0.25">
      <c r="A77" s="10">
        <v>310</v>
      </c>
      <c r="B77" s="144"/>
    </row>
    <row r="78" spans="1:2" ht="15.75" x14ac:dyDescent="0.25">
      <c r="A78" s="10">
        <v>280</v>
      </c>
      <c r="B78" s="144"/>
    </row>
    <row r="79" spans="1:2" ht="15.75" x14ac:dyDescent="0.25">
      <c r="A79" s="10">
        <v>320</v>
      </c>
      <c r="B79" s="144"/>
    </row>
    <row r="80" spans="1:2" ht="15.75" x14ac:dyDescent="0.25">
      <c r="A80" s="10">
        <v>350</v>
      </c>
      <c r="B80" s="144"/>
    </row>
    <row r="81" spans="1:2" ht="15.75" x14ac:dyDescent="0.25">
      <c r="A81" s="10">
        <v>290</v>
      </c>
      <c r="B81" s="144"/>
    </row>
    <row r="82" spans="1:2" ht="15.75" x14ac:dyDescent="0.25">
      <c r="A82" s="10">
        <v>270</v>
      </c>
      <c r="B82" s="144"/>
    </row>
    <row r="83" spans="1:2" ht="15.75" x14ac:dyDescent="0.25">
      <c r="A83" s="10">
        <v>350</v>
      </c>
      <c r="B83" s="144"/>
    </row>
    <row r="84" spans="1:2" ht="15.75" x14ac:dyDescent="0.25">
      <c r="A84" s="10">
        <v>300</v>
      </c>
      <c r="B84" s="144"/>
    </row>
    <row r="85" spans="1:2" ht="15.75" x14ac:dyDescent="0.25">
      <c r="A85" s="10">
        <v>350</v>
      </c>
      <c r="B85" s="144"/>
    </row>
    <row r="86" spans="1:2" ht="15.75" x14ac:dyDescent="0.25">
      <c r="A86" s="10">
        <v>370</v>
      </c>
      <c r="B86" s="144"/>
    </row>
    <row r="87" spans="1:2" ht="15.75" x14ac:dyDescent="0.25">
      <c r="A87" s="10">
        <v>310</v>
      </c>
      <c r="B87" s="144"/>
    </row>
    <row r="88" spans="1:2" ht="15.75" x14ac:dyDescent="0.25">
      <c r="A88" s="10">
        <v>280</v>
      </c>
      <c r="B88" s="144"/>
    </row>
    <row r="89" spans="1:2" ht="15.75" x14ac:dyDescent="0.25">
      <c r="A89" s="10">
        <v>320</v>
      </c>
      <c r="B89" s="144"/>
    </row>
    <row r="90" spans="1:2" ht="15.75" x14ac:dyDescent="0.25">
      <c r="A90" s="10">
        <v>350</v>
      </c>
      <c r="B90" s="144"/>
    </row>
    <row r="91" spans="1:2" ht="15.75" x14ac:dyDescent="0.25">
      <c r="A91" s="10">
        <v>290</v>
      </c>
      <c r="B91" s="144"/>
    </row>
    <row r="92" spans="1:2" ht="15.75" x14ac:dyDescent="0.25">
      <c r="A92" s="10">
        <v>270</v>
      </c>
      <c r="B92" s="144"/>
    </row>
    <row r="93" spans="1:2" ht="15.75" x14ac:dyDescent="0.25">
      <c r="A93" s="10">
        <v>350</v>
      </c>
      <c r="B93" s="144"/>
    </row>
    <row r="94" spans="1:2" ht="15.75" x14ac:dyDescent="0.25">
      <c r="A94" s="10">
        <v>300</v>
      </c>
      <c r="B94" s="144"/>
    </row>
    <row r="95" spans="1:2" ht="15.75" x14ac:dyDescent="0.25">
      <c r="A95" s="10">
        <v>350</v>
      </c>
      <c r="B95" s="144"/>
    </row>
    <row r="96" spans="1:2" ht="15.75" x14ac:dyDescent="0.25">
      <c r="A96" s="10">
        <v>370</v>
      </c>
      <c r="B96" s="144"/>
    </row>
    <row r="97" spans="1:2" ht="15.75" x14ac:dyDescent="0.25">
      <c r="A97" s="10">
        <v>310</v>
      </c>
      <c r="B97" s="144"/>
    </row>
    <row r="98" spans="1:2" ht="15.75" x14ac:dyDescent="0.25">
      <c r="A98" s="10">
        <v>280</v>
      </c>
      <c r="B98" s="144"/>
    </row>
    <row r="99" spans="1:2" ht="15.75" x14ac:dyDescent="0.25">
      <c r="A99" s="10">
        <v>320</v>
      </c>
      <c r="B99" s="144"/>
    </row>
    <row r="100" spans="1:2" ht="15.75" x14ac:dyDescent="0.25">
      <c r="A100" s="10">
        <v>350</v>
      </c>
      <c r="B100" s="144"/>
    </row>
    <row r="101" spans="1:2" ht="16.5" thickBot="1" x14ac:dyDescent="0.3">
      <c r="A101" s="11">
        <v>290</v>
      </c>
      <c r="B101" s="144"/>
    </row>
  </sheetData>
  <mergeCells count="1">
    <mergeCell ref="D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1" sqref="B1"/>
    </sheetView>
  </sheetViews>
  <sheetFormatPr defaultRowHeight="15" x14ac:dyDescent="0.25"/>
  <cols>
    <col min="1" max="1" width="17.7109375" bestFit="1" customWidth="1"/>
    <col min="4" max="4" width="23.28515625" bestFit="1" customWidth="1"/>
    <col min="5" max="5" width="12.7109375" bestFit="1" customWidth="1"/>
  </cols>
  <sheetData>
    <row r="1" spans="1:5" ht="19.5" thickBot="1" x14ac:dyDescent="0.35">
      <c r="A1" s="151" t="s">
        <v>69</v>
      </c>
    </row>
    <row r="2" spans="1:5" ht="19.5" thickBot="1" x14ac:dyDescent="0.35">
      <c r="A2" s="2">
        <v>12</v>
      </c>
    </row>
    <row r="3" spans="1:5" ht="19.5" thickBot="1" x14ac:dyDescent="0.35">
      <c r="A3" s="2">
        <v>18</v>
      </c>
      <c r="D3" s="158" t="s">
        <v>69</v>
      </c>
      <c r="E3" s="159"/>
    </row>
    <row r="4" spans="1:5" ht="18.75" x14ac:dyDescent="0.3">
      <c r="A4" s="2">
        <v>15</v>
      </c>
      <c r="D4" s="149"/>
      <c r="E4" s="150"/>
    </row>
    <row r="5" spans="1:5" ht="18.75" x14ac:dyDescent="0.3">
      <c r="A5" s="2">
        <v>22</v>
      </c>
      <c r="D5" s="145" t="s">
        <v>9</v>
      </c>
      <c r="E5" s="146">
        <v>18.1010101</v>
      </c>
    </row>
    <row r="6" spans="1:5" ht="18.75" x14ac:dyDescent="0.3">
      <c r="A6" s="2">
        <v>20</v>
      </c>
      <c r="D6" s="145" t="s">
        <v>53</v>
      </c>
      <c r="E6" s="146">
        <v>0.29195738700000001</v>
      </c>
    </row>
    <row r="7" spans="1:5" ht="18.75" x14ac:dyDescent="0.3">
      <c r="A7" s="2">
        <v>14</v>
      </c>
      <c r="D7" s="145" t="s">
        <v>10</v>
      </c>
      <c r="E7" s="146">
        <v>18</v>
      </c>
    </row>
    <row r="8" spans="1:5" ht="18.75" x14ac:dyDescent="0.3">
      <c r="A8" s="2">
        <v>16</v>
      </c>
      <c r="D8" s="145" t="s">
        <v>11</v>
      </c>
      <c r="E8" s="146">
        <v>22</v>
      </c>
    </row>
    <row r="9" spans="1:5" ht="18.75" x14ac:dyDescent="0.3">
      <c r="A9" s="2">
        <v>21</v>
      </c>
      <c r="D9" s="145" t="s">
        <v>54</v>
      </c>
      <c r="E9" s="146">
        <v>2.9049393179999998</v>
      </c>
    </row>
    <row r="10" spans="1:5" ht="18.75" x14ac:dyDescent="0.3">
      <c r="A10" s="2">
        <v>19</v>
      </c>
      <c r="D10" s="145" t="s">
        <v>55</v>
      </c>
      <c r="E10" s="146">
        <v>8.4386724389999994</v>
      </c>
    </row>
    <row r="11" spans="1:5" ht="18.75" x14ac:dyDescent="0.3">
      <c r="A11" s="2">
        <v>17</v>
      </c>
      <c r="D11" s="145" t="s">
        <v>56</v>
      </c>
      <c r="E11" s="146">
        <v>-0.85013727100000003</v>
      </c>
    </row>
    <row r="12" spans="1:5" ht="18.75" x14ac:dyDescent="0.3">
      <c r="A12" s="2">
        <v>22</v>
      </c>
      <c r="D12" s="145" t="s">
        <v>57</v>
      </c>
      <c r="E12" s="146">
        <v>-0.33677341799999999</v>
      </c>
    </row>
    <row r="13" spans="1:5" ht="18.75" x14ac:dyDescent="0.3">
      <c r="A13" s="2">
        <v>19</v>
      </c>
      <c r="D13" s="145" t="s">
        <v>32</v>
      </c>
      <c r="E13" s="146">
        <v>10</v>
      </c>
    </row>
    <row r="14" spans="1:5" ht="18.75" x14ac:dyDescent="0.3">
      <c r="A14" s="2">
        <v>13</v>
      </c>
      <c r="D14" s="145" t="s">
        <v>58</v>
      </c>
      <c r="E14" s="146">
        <v>12</v>
      </c>
    </row>
    <row r="15" spans="1:5" ht="18.75" x14ac:dyDescent="0.3">
      <c r="A15" s="2">
        <v>16</v>
      </c>
      <c r="D15" s="145" t="s">
        <v>59</v>
      </c>
      <c r="E15" s="146">
        <v>22</v>
      </c>
    </row>
    <row r="16" spans="1:5" ht="18.75" x14ac:dyDescent="0.3">
      <c r="A16" s="2">
        <v>21</v>
      </c>
      <c r="D16" s="145" t="s">
        <v>60</v>
      </c>
      <c r="E16" s="146">
        <v>1792</v>
      </c>
    </row>
    <row r="17" spans="1:5" ht="18.75" x14ac:dyDescent="0.3">
      <c r="A17" s="2">
        <v>22</v>
      </c>
      <c r="D17" s="145" t="s">
        <v>61</v>
      </c>
      <c r="E17" s="146">
        <v>99</v>
      </c>
    </row>
    <row r="18" spans="1:5" ht="18.75" x14ac:dyDescent="0.3">
      <c r="A18" s="2">
        <v>17</v>
      </c>
      <c r="D18" s="145" t="s">
        <v>62</v>
      </c>
      <c r="E18" s="146">
        <v>22</v>
      </c>
    </row>
    <row r="19" spans="1:5" ht="18.75" x14ac:dyDescent="0.3">
      <c r="A19" s="2">
        <v>19</v>
      </c>
      <c r="D19" s="145" t="s">
        <v>63</v>
      </c>
      <c r="E19" s="146">
        <v>12</v>
      </c>
    </row>
    <row r="20" spans="1:5" ht="19.5" thickBot="1" x14ac:dyDescent="0.35">
      <c r="A20" s="2">
        <v>22</v>
      </c>
      <c r="D20" s="147" t="s">
        <v>64</v>
      </c>
      <c r="E20" s="148">
        <v>0.57937993200000004</v>
      </c>
    </row>
    <row r="21" spans="1:5" ht="18.75" x14ac:dyDescent="0.3">
      <c r="A21" s="2">
        <v>18</v>
      </c>
    </row>
    <row r="22" spans="1:5" ht="18.75" x14ac:dyDescent="0.3">
      <c r="A22" s="2">
        <v>14</v>
      </c>
    </row>
    <row r="23" spans="1:5" ht="18.75" x14ac:dyDescent="0.3">
      <c r="A23" s="2">
        <v>20</v>
      </c>
    </row>
    <row r="24" spans="1:5" ht="18.75" x14ac:dyDescent="0.3">
      <c r="A24" s="2">
        <v>19</v>
      </c>
    </row>
    <row r="25" spans="1:5" ht="18.75" x14ac:dyDescent="0.3">
      <c r="A25" s="2">
        <v>17</v>
      </c>
    </row>
    <row r="26" spans="1:5" ht="18.75" x14ac:dyDescent="0.3">
      <c r="A26" s="2">
        <v>22</v>
      </c>
    </row>
    <row r="27" spans="1:5" ht="18.75" x14ac:dyDescent="0.3">
      <c r="A27" s="2">
        <v>18</v>
      </c>
    </row>
    <row r="28" spans="1:5" ht="18.75" x14ac:dyDescent="0.3">
      <c r="A28" s="2">
        <v>15</v>
      </c>
    </row>
    <row r="29" spans="1:5" ht="18.75" x14ac:dyDescent="0.3">
      <c r="A29" s="2">
        <v>21</v>
      </c>
    </row>
    <row r="30" spans="1:5" ht="18.75" x14ac:dyDescent="0.3">
      <c r="A30" s="2">
        <v>20</v>
      </c>
    </row>
    <row r="31" spans="1:5" ht="18.75" x14ac:dyDescent="0.3">
      <c r="A31" s="2">
        <v>16</v>
      </c>
    </row>
    <row r="32" spans="1:5" ht="18.75" x14ac:dyDescent="0.3">
      <c r="A32" s="2">
        <v>12</v>
      </c>
    </row>
    <row r="33" spans="1:1" ht="18.75" x14ac:dyDescent="0.3">
      <c r="A33" s="2">
        <v>18</v>
      </c>
    </row>
    <row r="34" spans="1:1" ht="18.75" x14ac:dyDescent="0.3">
      <c r="A34" s="2">
        <v>15</v>
      </c>
    </row>
    <row r="35" spans="1:1" ht="18.75" x14ac:dyDescent="0.3">
      <c r="A35" s="2">
        <v>22</v>
      </c>
    </row>
    <row r="36" spans="1:1" ht="18.75" x14ac:dyDescent="0.3">
      <c r="A36" s="2">
        <v>18</v>
      </c>
    </row>
    <row r="37" spans="1:1" ht="18.75" x14ac:dyDescent="0.3">
      <c r="A37" s="2">
        <v>15</v>
      </c>
    </row>
    <row r="38" spans="1:1" ht="18.75" x14ac:dyDescent="0.3">
      <c r="A38" s="2">
        <v>21</v>
      </c>
    </row>
    <row r="39" spans="1:1" ht="18.75" x14ac:dyDescent="0.3">
      <c r="A39" s="2">
        <v>19</v>
      </c>
    </row>
    <row r="40" spans="1:1" ht="18.75" x14ac:dyDescent="0.3">
      <c r="A40" s="2">
        <v>17</v>
      </c>
    </row>
    <row r="41" spans="1:1" ht="18.75" x14ac:dyDescent="0.3">
      <c r="A41" s="2">
        <v>22</v>
      </c>
    </row>
    <row r="42" spans="1:1" ht="18.75" x14ac:dyDescent="0.3">
      <c r="A42" s="2">
        <v>19</v>
      </c>
    </row>
    <row r="43" spans="1:1" ht="18.75" x14ac:dyDescent="0.3">
      <c r="A43" s="2">
        <v>13</v>
      </c>
    </row>
    <row r="44" spans="1:1" ht="18.75" x14ac:dyDescent="0.3">
      <c r="A44" s="2">
        <v>16</v>
      </c>
    </row>
    <row r="45" spans="1:1" ht="18.75" x14ac:dyDescent="0.3">
      <c r="A45" s="2">
        <v>21</v>
      </c>
    </row>
    <row r="46" spans="1:1" ht="18.75" x14ac:dyDescent="0.3">
      <c r="A46" s="2">
        <v>22</v>
      </c>
    </row>
    <row r="47" spans="1:1" ht="18.75" x14ac:dyDescent="0.3">
      <c r="A47" s="2">
        <v>17</v>
      </c>
    </row>
    <row r="48" spans="1:1" ht="18.75" x14ac:dyDescent="0.3">
      <c r="A48" s="2">
        <v>19</v>
      </c>
    </row>
    <row r="49" spans="1:1" ht="18.75" x14ac:dyDescent="0.3">
      <c r="A49" s="2">
        <v>22</v>
      </c>
    </row>
    <row r="50" spans="1:1" ht="18.75" x14ac:dyDescent="0.3">
      <c r="A50" s="2">
        <v>18</v>
      </c>
    </row>
    <row r="51" spans="1:1" ht="18.75" x14ac:dyDescent="0.3">
      <c r="A51" s="2">
        <v>14</v>
      </c>
    </row>
    <row r="52" spans="1:1" ht="18.75" x14ac:dyDescent="0.3">
      <c r="A52" s="2">
        <v>20</v>
      </c>
    </row>
    <row r="53" spans="1:1" ht="18.75" x14ac:dyDescent="0.3">
      <c r="A53" s="2">
        <v>19</v>
      </c>
    </row>
    <row r="54" spans="1:1" ht="18.75" x14ac:dyDescent="0.3">
      <c r="A54" s="2">
        <v>17</v>
      </c>
    </row>
    <row r="55" spans="1:1" ht="18.75" x14ac:dyDescent="0.3">
      <c r="A55" s="2">
        <v>22</v>
      </c>
    </row>
    <row r="56" spans="1:1" ht="18.75" x14ac:dyDescent="0.3">
      <c r="A56" s="2">
        <v>18</v>
      </c>
    </row>
    <row r="57" spans="1:1" ht="18.75" x14ac:dyDescent="0.3">
      <c r="A57" s="2">
        <v>15</v>
      </c>
    </row>
    <row r="58" spans="1:1" ht="18.75" x14ac:dyDescent="0.3">
      <c r="A58" s="2">
        <v>21</v>
      </c>
    </row>
    <row r="59" spans="1:1" ht="18.75" x14ac:dyDescent="0.3">
      <c r="A59" s="2">
        <v>20</v>
      </c>
    </row>
    <row r="60" spans="1:1" ht="18.75" x14ac:dyDescent="0.3">
      <c r="A60" s="2">
        <v>16</v>
      </c>
    </row>
    <row r="61" spans="1:1" ht="18.75" x14ac:dyDescent="0.3">
      <c r="A61" s="2">
        <v>12</v>
      </c>
    </row>
    <row r="62" spans="1:1" ht="18.75" x14ac:dyDescent="0.3">
      <c r="A62" s="2">
        <v>18</v>
      </c>
    </row>
    <row r="63" spans="1:1" ht="18.75" x14ac:dyDescent="0.3">
      <c r="A63" s="2">
        <v>15</v>
      </c>
    </row>
    <row r="64" spans="1:1" ht="18.75" x14ac:dyDescent="0.3">
      <c r="A64" s="2">
        <v>22</v>
      </c>
    </row>
    <row r="65" spans="1:1" ht="18.75" x14ac:dyDescent="0.3">
      <c r="A65" s="2">
        <v>20</v>
      </c>
    </row>
    <row r="66" spans="1:1" ht="18.75" x14ac:dyDescent="0.3">
      <c r="A66" s="2">
        <v>14</v>
      </c>
    </row>
    <row r="67" spans="1:1" ht="18.75" x14ac:dyDescent="0.3">
      <c r="A67" s="2">
        <v>16</v>
      </c>
    </row>
    <row r="68" spans="1:1" ht="18.75" x14ac:dyDescent="0.3">
      <c r="A68" s="2">
        <v>21</v>
      </c>
    </row>
    <row r="69" spans="1:1" ht="18.75" x14ac:dyDescent="0.3">
      <c r="A69" s="2">
        <v>19</v>
      </c>
    </row>
    <row r="70" spans="1:1" ht="18.75" x14ac:dyDescent="0.3">
      <c r="A70" s="2">
        <v>17</v>
      </c>
    </row>
    <row r="71" spans="1:1" ht="18.75" x14ac:dyDescent="0.3">
      <c r="A71" s="2">
        <v>22</v>
      </c>
    </row>
    <row r="72" spans="1:1" ht="18.75" x14ac:dyDescent="0.3">
      <c r="A72" s="2">
        <v>19</v>
      </c>
    </row>
    <row r="73" spans="1:1" ht="18.75" x14ac:dyDescent="0.3">
      <c r="A73" s="2">
        <v>13</v>
      </c>
    </row>
    <row r="74" spans="1:1" ht="18.75" x14ac:dyDescent="0.3">
      <c r="A74" s="2">
        <v>16</v>
      </c>
    </row>
    <row r="75" spans="1:1" ht="18.75" x14ac:dyDescent="0.3">
      <c r="A75" s="2">
        <v>21</v>
      </c>
    </row>
    <row r="76" spans="1:1" ht="18.75" x14ac:dyDescent="0.3">
      <c r="A76" s="2">
        <v>22</v>
      </c>
    </row>
    <row r="77" spans="1:1" ht="18.75" x14ac:dyDescent="0.3">
      <c r="A77" s="2">
        <v>17</v>
      </c>
    </row>
    <row r="78" spans="1:1" ht="18.75" x14ac:dyDescent="0.3">
      <c r="A78" s="2">
        <v>19</v>
      </c>
    </row>
    <row r="79" spans="1:1" ht="18.75" x14ac:dyDescent="0.3">
      <c r="A79" s="2">
        <v>22</v>
      </c>
    </row>
    <row r="80" spans="1:1" ht="18.75" x14ac:dyDescent="0.3">
      <c r="A80" s="2">
        <v>18</v>
      </c>
    </row>
    <row r="81" spans="1:1" ht="18.75" x14ac:dyDescent="0.3">
      <c r="A81" s="2">
        <v>14</v>
      </c>
    </row>
    <row r="82" spans="1:1" ht="18.75" x14ac:dyDescent="0.3">
      <c r="A82" s="2">
        <v>20</v>
      </c>
    </row>
    <row r="83" spans="1:1" ht="18.75" x14ac:dyDescent="0.3">
      <c r="A83" s="2">
        <v>19</v>
      </c>
    </row>
    <row r="84" spans="1:1" ht="18.75" x14ac:dyDescent="0.3">
      <c r="A84" s="2">
        <v>17</v>
      </c>
    </row>
    <row r="85" spans="1:1" ht="18.75" x14ac:dyDescent="0.3">
      <c r="A85" s="2">
        <v>22</v>
      </c>
    </row>
    <row r="86" spans="1:1" ht="18.75" x14ac:dyDescent="0.3">
      <c r="A86" s="2">
        <v>18</v>
      </c>
    </row>
    <row r="87" spans="1:1" ht="18.75" x14ac:dyDescent="0.3">
      <c r="A87" s="2">
        <v>15</v>
      </c>
    </row>
    <row r="88" spans="1:1" ht="18.75" x14ac:dyDescent="0.3">
      <c r="A88" s="2">
        <v>21</v>
      </c>
    </row>
    <row r="89" spans="1:1" ht="18.75" x14ac:dyDescent="0.3">
      <c r="A89" s="2">
        <v>20</v>
      </c>
    </row>
    <row r="90" spans="1:1" ht="18.75" x14ac:dyDescent="0.3">
      <c r="A90" s="2">
        <v>16</v>
      </c>
    </row>
    <row r="91" spans="1:1" ht="18.75" x14ac:dyDescent="0.3">
      <c r="A91" s="2">
        <v>12</v>
      </c>
    </row>
    <row r="92" spans="1:1" ht="18.75" x14ac:dyDescent="0.3">
      <c r="A92" s="2">
        <v>18</v>
      </c>
    </row>
    <row r="93" spans="1:1" ht="18.75" x14ac:dyDescent="0.3">
      <c r="A93" s="2">
        <v>15</v>
      </c>
    </row>
    <row r="94" spans="1:1" ht="18.75" x14ac:dyDescent="0.3">
      <c r="A94" s="2">
        <v>22</v>
      </c>
    </row>
    <row r="95" spans="1:1" ht="18.75" x14ac:dyDescent="0.3">
      <c r="A95" s="2">
        <v>20</v>
      </c>
    </row>
    <row r="96" spans="1:1" ht="18.75" x14ac:dyDescent="0.3">
      <c r="A96" s="2">
        <v>14</v>
      </c>
    </row>
    <row r="97" spans="1:1" ht="18.75" x14ac:dyDescent="0.3">
      <c r="A97" s="2">
        <v>16</v>
      </c>
    </row>
    <row r="98" spans="1:1" ht="18.75" x14ac:dyDescent="0.3">
      <c r="A98" s="2">
        <v>21</v>
      </c>
    </row>
    <row r="99" spans="1:1" ht="18.75" x14ac:dyDescent="0.3">
      <c r="A99" s="2">
        <v>19</v>
      </c>
    </row>
    <row r="100" spans="1:1" ht="18.75" x14ac:dyDescent="0.3">
      <c r="A100" s="2">
        <v>17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2024-01-16T12:15:48Z</dcterms:created>
  <dcterms:modified xsi:type="dcterms:W3CDTF">2024-01-17T12:40:56Z</dcterms:modified>
</cp:coreProperties>
</file>