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M20"/>
  <c r="J59"/>
  <c r="J49"/>
  <c r="J36"/>
  <c r="J11" l="1"/>
  <c r="J61" l="1"/>
  <c r="J40" l="1"/>
  <c r="J63"/>
  <c r="Q69" l="1"/>
  <c r="M69"/>
  <c r="L69"/>
  <c r="K69"/>
  <c r="I69"/>
  <c r="G69"/>
  <c r="D69"/>
  <c r="C69"/>
  <c r="J32"/>
  <c r="J13" l="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<sst xmlns="http://schemas.openxmlformats.org/spreadsheetml/2006/main" count="166" uniqueCount="108">
  <si>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</si>
  <si>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</si>
  <si>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</si>
  <si>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</si>
  <si>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</si>
  <si>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</si>
  <si>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</si>
  <si>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</si>
  <si>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</si>
  <si>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</si>
  <si>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</si>
  <si>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</si>
  <si>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</si>
  <si>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</si>
  <si>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</si>
  <si>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</si>
  <si>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</si>
  <si>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</si>
  <si>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</si>
  <si>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</si>
  <si>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</si>
  <si>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</si>
  <si>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</si>
  <si>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</si>
  <si>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</si>
  <si>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</si>
  <si>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</si>
  <si>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</si>
  <si>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</si>
  <si>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</si>
  <si>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</si>
  <si>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</si>
  <si>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</si>
  <si>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</si>
  <si>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</si>
  <si>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</si>
  <si>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</si>
  <si>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</si>
  <si>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</si>
  <si>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</si>
  <si>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</si>
  <si>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</si>
  <si>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</si>
  <si>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</si>
  <si>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</si>
  <si>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</si>
  <si>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</si>
  <si>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</si>
  <si>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</si>
  <si>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</si>
  <si>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</si>
  <si>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</si>
  <si>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</si>
  <si>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</si>
  <si>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</si>
  <si>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</si>
  <si>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</si>
  <si>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</si>
  <si>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</si>
  <si>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</si>
  <si>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</si>
  <si>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</si>
  <si>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</si>
  <si>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</si>
  <si>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</si>
  <si>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</si>
  <si>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</si>
  <si>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</si>
  <si>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</si>
  <si>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</si>
  <si>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</si>
  <si>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</si>
  <si>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</si>
  <si>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</si>
  <si>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</si>
  <si>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</si>
  <si>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</si>
  <si>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</si>
  <si>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</si>
  <si>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</si>
  <si>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</si>
  <si>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</si>
  <si>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</si>
  <si>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</si>
  <si>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</si>
  <si>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</si>
  <si>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</si>
  <si>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</si>
  <si>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</si>
  <si>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</si>
  <si>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</si>
  <si>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</si>
  <si>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</si>
  <si>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</si>
  <si>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</si>
  <si>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</si>
  <si>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</si>
  <si>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</si>
  <si>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</si>
  <si>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</si>
  <si>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</si>
  <si>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Surplus Nil, c/s, 20 c/s thru canals</t>
  </si>
  <si>
    <t>RF 10c/s, 
LF 15 c/s</t>
  </si>
  <si>
    <t xml:space="preserve"> Water level on 03.12.2016</t>
  </si>
  <si>
    <t xml:space="preserve"> TELANGANA MEDIUM IRRIGATION PROJECTS (BASIN WISE) 
DAILY WATER LEVELS on 04.12.2016</t>
  </si>
  <si>
    <t xml:space="preserve"> Water level on 04.12.2016</t>
  </si>
  <si>
    <t>LF 15, 
 RF 10</t>
  </si>
  <si>
    <t>RF 75 c/s &amp; LF 35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</si>
</sst>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32" activePane="bottomLeft" state="frozen"/>
      <selection pane="bottomLeft" activeCell="K35" sqref="K3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62</v>
      </c>
      <c r="D3" s="43" t="s">
        <v>61</v>
      </c>
      <c r="E3" s="43" t="s">
        <v>60</v>
      </c>
      <c r="F3" s="43" t="s">
        <v>1</v>
      </c>
      <c r="G3" s="43"/>
      <c r="H3" s="52" t="s">
        <v>103</v>
      </c>
      <c r="I3" s="53"/>
      <c r="J3" s="45" t="s">
        <v>105</v>
      </c>
      <c r="K3" s="45"/>
      <c r="L3" s="43" t="s">
        <v>44</v>
      </c>
      <c r="M3" s="43" t="s">
        <v>59</v>
      </c>
      <c r="N3" s="43" t="s">
        <v>65</v>
      </c>
      <c r="O3" s="43" t="s">
        <v>66</v>
      </c>
      <c r="P3" s="43" t="s">
        <v>45</v>
      </c>
      <c r="Q3" s="43" t="s">
        <v>68</v>
      </c>
      <c r="R3" s="43" t="s">
        <v>57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446.17538400000001</v>
      </c>
      <c r="I17" s="4">
        <v>1792</v>
      </c>
      <c r="J17" s="15">
        <f>1463.7*0.3048</f>
        <v>446.13576000000006</v>
      </c>
      <c r="K17" s="4">
        <v>1771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285.2</v>
      </c>
      <c r="I20" s="4">
        <v>942.65200000000004</v>
      </c>
      <c r="J20" s="15">
        <v>285.05</v>
      </c>
      <c r="K20" s="4">
        <v>911.61400000000003</v>
      </c>
      <c r="L20" s="4">
        <v>0</v>
      </c>
      <c r="M20" s="4">
        <f>75+35</f>
        <v>110</v>
      </c>
      <c r="N20" s="1"/>
      <c r="O20" s="1"/>
      <c r="P20" s="4">
        <v>0</v>
      </c>
      <c r="Q20" s="3" t="s">
        <v>69</v>
      </c>
      <c r="R20" s="19" t="s">
        <v>107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277.39999999999998</v>
      </c>
      <c r="I21" s="4">
        <v>557.53</v>
      </c>
      <c r="J21" s="15">
        <v>277.39999999999998</v>
      </c>
      <c r="K21" s="4">
        <v>557.53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323.95</v>
      </c>
      <c r="I27" s="4">
        <v>240.27699999999999</v>
      </c>
      <c r="J27" s="15">
        <v>323.75</v>
      </c>
      <c r="K27" s="4">
        <v>231.23099999999999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99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123.95</v>
      </c>
      <c r="I33" s="4">
        <v>831</v>
      </c>
      <c r="J33" s="15">
        <v>123.95</v>
      </c>
      <c r="K33" s="4">
        <v>831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102</v>
      </c>
    </row>
    <row r="35" spans="1:19" ht="54" customHeight="1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123.785</v>
      </c>
      <c r="I42" s="4">
        <v>651.16999999999996</v>
      </c>
      <c r="J42" s="9">
        <v>123.782</v>
      </c>
      <c r="K42" s="4">
        <v>651.15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101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79.385000000000005</v>
      </c>
      <c r="I49" s="4">
        <v>342.88299999999998</v>
      </c>
      <c r="J49" s="9">
        <f>4.15+E49</f>
        <v>79.285000000000011</v>
      </c>
      <c r="K49" s="4">
        <v>333.666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30</v>
      </c>
      <c r="M50" s="4">
        <v>30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</v>
      </c>
      <c r="I51" s="4">
        <v>7910</v>
      </c>
      <c r="J51" s="15">
        <v>123.44</v>
      </c>
      <c r="K51" s="4">
        <v>7850</v>
      </c>
      <c r="L51" s="4">
        <v>0</v>
      </c>
      <c r="M51" s="4">
        <v>25</v>
      </c>
      <c r="N51" s="1"/>
      <c r="O51" s="1"/>
      <c r="P51" s="4">
        <v>0</v>
      </c>
      <c r="Q51" s="3">
        <f>4200+1300</f>
        <v>5500</v>
      </c>
      <c r="R51" s="19" t="s">
        <v>106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37702.979999999996</v>
      </c>
      <c r="J52" s="15"/>
      <c r="K52" s="14">
        <f>SUM(K11:K51)</f>
        <v>37572.659</v>
      </c>
      <c r="L52" s="14">
        <f>SUM(L11:L51)</f>
        <v>686</v>
      </c>
      <c r="M52" s="14">
        <f>SUM(M11:M51)</f>
        <v>1525.4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95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100</v>
      </c>
      <c r="S57" s="37"/>
    </row>
    <row r="58" spans="1:19" s="34" customFormat="1" ht="65.25" customHeight="1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196.528944</v>
      </c>
      <c r="I59" s="4">
        <v>4410</v>
      </c>
      <c r="J59" s="15">
        <f>644.62*0.3048</f>
        <v>196.480176</v>
      </c>
      <c r="K59" s="4">
        <v>4360</v>
      </c>
      <c r="L59" s="4">
        <v>10</v>
      </c>
      <c r="M59" s="4">
        <v>44.57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95.284999999999997</v>
      </c>
      <c r="I65" s="4">
        <v>2180.0700000000002</v>
      </c>
      <c r="J65" s="15">
        <v>95.284999999999997</v>
      </c>
      <c r="K65" s="4">
        <v>2180.0700000000002</v>
      </c>
      <c r="L65" s="4">
        <v>0</v>
      </c>
      <c r="M65" s="4">
        <v>170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11600.342000000001</v>
      </c>
      <c r="J69" s="15"/>
      <c r="K69" s="14">
        <f>SUM(K55:K68)</f>
        <v>11550.342000000001</v>
      </c>
      <c r="L69" s="14">
        <f>SUM(L55:L68)</f>
        <v>10</v>
      </c>
      <c r="M69" s="14">
        <f>SUM(M55:M68)</f>
        <v>214.57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49303.322</v>
      </c>
      <c r="J70" s="15"/>
      <c r="K70" s="14">
        <f>K69+K52</f>
        <v>49123.001000000004</v>
      </c>
      <c r="L70" s="14">
        <f>L69+L52</f>
        <v>696</v>
      </c>
      <c r="M70" s="14">
        <f>M69+M52</f>
        <v>1739.97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2016-12-05T05:58:38Z</cp:lastPrinted>
  <dcterms:created xsi:type="dcterms:W3CDTF">2000-07-15T07:26:51Z</dcterms:created>
  <dcterms:modified xsi:type="dcterms:W3CDTF">2016-12-05T05:58:39Z</dcterms:modified>
</cp:coreProperties>
</file>