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37"/>
  <c r="J55"/>
  <c r="H51"/>
  <c r="J36"/>
  <c r="J51"/>
  <c r="J11"/>
  <c r="H31" l="1"/>
  <c r="H37"/>
  <c r="H36"/>
  <c r="H55"/>
  <c r="H53"/>
  <c r="H29"/>
  <c r="H28"/>
  <c r="H26"/>
  <c r="H25"/>
  <c r="H22"/>
  <c r="H21"/>
  <c r="H20"/>
  <c r="H19"/>
  <c r="I15"/>
  <c r="H15"/>
  <c r="H11"/>
  <c r="J25" l="1"/>
  <c r="J21"/>
  <c r="M19"/>
  <c r="J53" l="1"/>
  <c r="J19" l="1"/>
  <c r="J20"/>
  <c r="J31" l="1"/>
  <c r="J29" l="1"/>
  <c r="J15" l="1"/>
  <c r="K15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<sst xmlns="http://schemas.openxmlformats.org/spreadsheetml/2006/main" count="146" uniqueCount="84">
  <si>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</si>
  <si>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</si>
  <si>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</si>
  <si>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</si>
  <si>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</si>
  <si>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</si>
  <si>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</si>
  <si>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</si>
  <si>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</si>
  <si>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</si>
  <si>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</si>
  <si>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</si>
  <si>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</si>
  <si>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</si>
  <si>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</si>
  <si>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</si>
  <si>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</si>
  <si>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</si>
  <si>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</si>
  <si>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</si>
  <si>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</si>
  <si>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</si>
  <si>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</si>
  <si>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</si>
  <si>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</si>
  <si>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</si>
  <si>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</si>
  <si>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</si>
  <si>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</si>
  <si>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</si>
  <si>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</si>
  <si>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</si>
  <si>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</si>
  <si>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</si>
  <si>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</si>
  <si>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</si>
  <si>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</si>
  <si>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</si>
  <si>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</si>
  <si>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</si>
  <si>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</si>
  <si>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</si>
  <si>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</si>
  <si>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</si>
  <si>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</si>
  <si>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</si>
  <si>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</si>
  <si>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</si>
  <si>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</si>
  <si>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</si>
  <si>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</si>
  <si>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</si>
  <si>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</si>
  <si>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</si>
  <si>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</si>
  <si>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</si>
  <si>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</si>
  <si>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</si>
  <si>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</si>
  <si>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</si>
  <si>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</si>
  <si>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</si>
  <si>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</si>
  <si>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</si>
  <si>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</si>
  <si>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</si>
  <si>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</si>
  <si>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</si>
  <si>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</si>
  <si>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</si>
  <si>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</si>
  <si>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</si>
  <si>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</si>
  <si>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</si>
  <si>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</si>
  <si>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Surplus</t>
  </si>
  <si>
    <t>120 c/s Outflow from canals</t>
  </si>
  <si>
    <t>Jowlinala 59 c/s</t>
  </si>
  <si>
    <t xml:space="preserve"> Water level on 16.08.2016</t>
  </si>
  <si>
    <t>Dead storage</t>
  </si>
  <si>
    <t xml:space="preserve"> TELANGANA MEDIUM IRRIGATION PROJECTS (BASIN WISE) 
DAILY WATER LEVELS on 17.08.2016</t>
  </si>
  <si>
    <t xml:space="preserve"> Water level on 17.08.2016</t>
  </si>
  <si>
    <t xml:space="preserve"> 
 90 c/s from canals</t>
  </si>
  <si>
    <t>100 c/s surplus, 
45 c/s from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</si>
</sst>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4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S15" sqref="S15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6" bestFit="1" customWidth="1"/>
    <col min="14" max="14" width="18.28515625" style="20" hidden="1" customWidth="1"/>
    <col min="15" max="15" width="0" style="20" hidden="1" customWidth="1"/>
    <col min="16" max="16" width="17" style="36"/>
    <col min="17" max="17" width="18.28515625" style="28" bestFit="1" customWidth="1"/>
    <col min="18" max="16384" width="17" style="6"/>
  </cols>
  <sheetData>
    <row r="1" spans="1:17" ht="23.25" customHeight="1">
      <c r="A1" s="60" t="s">
        <v>80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60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56" t="s">
        <v>78</v>
      </c>
      <c r="I3" s="57"/>
      <c r="J3" s="56" t="s">
        <v>81</v>
      </c>
      <c r="K3" s="57"/>
      <c r="L3" s="53" t="s">
        <v>48</v>
      </c>
      <c r="M3" s="53" t="s">
        <v>65</v>
      </c>
      <c r="N3" s="53" t="s">
        <v>71</v>
      </c>
      <c r="O3" s="53" t="s">
        <v>72</v>
      </c>
      <c r="P3" s="53" t="s">
        <v>49</v>
      </c>
      <c r="Q3" s="66" t="s">
        <v>63</v>
      </c>
    </row>
    <row r="4" spans="1:17" ht="60.75" customHeight="1">
      <c r="A4" s="51"/>
      <c r="B4" s="51"/>
      <c r="C4" s="51"/>
      <c r="D4" s="51"/>
      <c r="E4" s="51"/>
      <c r="F4" s="51"/>
      <c r="G4" s="51"/>
      <c r="H4" s="58"/>
      <c r="I4" s="59"/>
      <c r="J4" s="58"/>
      <c r="K4" s="59"/>
      <c r="L4" s="54"/>
      <c r="M4" s="54"/>
      <c r="N4" s="54"/>
      <c r="O4" s="54"/>
      <c r="P4" s="54"/>
      <c r="Q4" s="67"/>
    </row>
    <row r="5" spans="1:17" ht="48.75" customHeight="1">
      <c r="A5" s="51"/>
      <c r="B5" s="51"/>
      <c r="C5" s="51"/>
      <c r="D5" s="51"/>
      <c r="E5" s="51"/>
      <c r="F5" s="44" t="s">
        <v>2</v>
      </c>
      <c r="G5" s="44" t="s">
        <v>64</v>
      </c>
      <c r="H5" s="7" t="s">
        <v>2</v>
      </c>
      <c r="I5" s="44" t="s">
        <v>64</v>
      </c>
      <c r="J5" s="7" t="s">
        <v>2</v>
      </c>
      <c r="K5" s="44" t="s">
        <v>64</v>
      </c>
      <c r="L5" s="55"/>
      <c r="M5" s="55"/>
      <c r="N5" s="55"/>
      <c r="O5" s="55"/>
      <c r="P5" s="55"/>
      <c r="Q5" s="67"/>
    </row>
    <row r="6" spans="1:17" ht="34.5" customHeight="1">
      <c r="A6" s="51"/>
      <c r="B6" s="51"/>
      <c r="C6" s="44" t="s">
        <v>62</v>
      </c>
      <c r="D6" s="44" t="s">
        <v>4</v>
      </c>
      <c r="E6" s="44" t="s">
        <v>5</v>
      </c>
      <c r="F6" s="44" t="s">
        <v>5</v>
      </c>
      <c r="G6" s="44" t="s">
        <v>4</v>
      </c>
      <c r="H6" s="7" t="s">
        <v>5</v>
      </c>
      <c r="I6" s="44" t="s">
        <v>4</v>
      </c>
      <c r="J6" s="7" t="s">
        <v>5</v>
      </c>
      <c r="K6" s="44" t="s">
        <v>4</v>
      </c>
      <c r="L6" s="7" t="s">
        <v>69</v>
      </c>
      <c r="M6" s="7" t="s">
        <v>69</v>
      </c>
      <c r="N6" s="44" t="s">
        <v>62</v>
      </c>
      <c r="O6" s="44" t="s">
        <v>62</v>
      </c>
      <c r="P6" s="44" t="s">
        <v>50</v>
      </c>
      <c r="Q6" s="68"/>
    </row>
    <row r="7" spans="1:17">
      <c r="A7" s="44">
        <v>1</v>
      </c>
      <c r="B7" s="44">
        <f>+A7+1</f>
        <v>2</v>
      </c>
      <c r="C7" s="44">
        <v>3</v>
      </c>
      <c r="D7" s="44">
        <v>4</v>
      </c>
      <c r="E7" s="44">
        <v>5</v>
      </c>
      <c r="F7" s="44">
        <v>6</v>
      </c>
      <c r="G7" s="44">
        <v>7</v>
      </c>
      <c r="H7" s="44">
        <v>8</v>
      </c>
      <c r="I7" s="44">
        <v>9</v>
      </c>
      <c r="J7" s="44">
        <v>10</v>
      </c>
      <c r="K7" s="44">
        <v>11</v>
      </c>
      <c r="L7" s="44">
        <v>12</v>
      </c>
      <c r="M7" s="44">
        <v>13</v>
      </c>
      <c r="N7" s="44">
        <v>14</v>
      </c>
      <c r="O7" s="44">
        <v>15</v>
      </c>
      <c r="P7" s="44">
        <v>14</v>
      </c>
      <c r="Q7" s="5">
        <v>15</v>
      </c>
    </row>
    <row r="8" spans="1:17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17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 ht="63.75" customHeight="1">
      <c r="A10" s="8"/>
      <c r="B10" s="44" t="s">
        <v>29</v>
      </c>
      <c r="C10" s="44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4"/>
      <c r="O10" s="44"/>
      <c r="P10" s="12"/>
      <c r="Q10" s="1"/>
    </row>
    <row r="11" spans="1:17" s="47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1492.9*0.3048</f>
        <v>455.03592000000003</v>
      </c>
      <c r="I11" s="11">
        <v>740</v>
      </c>
      <c r="J11" s="7">
        <f>1492.8*0.3048</f>
        <v>455.00544000000002</v>
      </c>
      <c r="K11" s="11">
        <v>733.85</v>
      </c>
      <c r="L11" s="11">
        <v>0</v>
      </c>
      <c r="M11" s="11">
        <v>120</v>
      </c>
      <c r="N11" s="8"/>
      <c r="O11" s="8"/>
      <c r="P11" s="11">
        <v>0</v>
      </c>
      <c r="Q11" s="30" t="s">
        <v>76</v>
      </c>
    </row>
    <row r="12" spans="1:17" s="47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29">
        <v>0</v>
      </c>
      <c r="Q12" s="1" t="s">
        <v>73</v>
      </c>
    </row>
    <row r="13" spans="1:17" ht="51" customHeight="1">
      <c r="A13" s="8"/>
      <c r="B13" s="44" t="s">
        <v>30</v>
      </c>
      <c r="C13" s="44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7" s="47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79</v>
      </c>
    </row>
    <row r="15" spans="1:17" s="47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</row>
    <row r="16" spans="1:17" s="47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457.15</v>
      </c>
      <c r="K16" s="11">
        <v>1038</v>
      </c>
      <c r="L16" s="11">
        <v>0</v>
      </c>
      <c r="M16" s="11">
        <v>0</v>
      </c>
      <c r="N16" s="8"/>
      <c r="O16" s="8"/>
      <c r="P16" s="11">
        <v>0</v>
      </c>
      <c r="Q16" s="1"/>
    </row>
    <row r="17" spans="1:17" ht="63.75" customHeight="1">
      <c r="A17" s="8"/>
      <c r="B17" s="44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</row>
    <row r="18" spans="1:17" s="47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>
        <v>0</v>
      </c>
      <c r="M18" s="11">
        <v>0</v>
      </c>
      <c r="N18" s="8"/>
      <c r="O18" s="8"/>
      <c r="P18" s="29">
        <v>0</v>
      </c>
      <c r="Q18" s="39"/>
    </row>
    <row r="19" spans="1:17" s="47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f>59+13+26</f>
        <v>98</v>
      </c>
      <c r="N19" s="8"/>
      <c r="O19" s="8"/>
      <c r="P19" s="29" t="s">
        <v>51</v>
      </c>
      <c r="Q19" s="40" t="s">
        <v>77</v>
      </c>
    </row>
    <row r="20" spans="1:17" s="47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782.96*0.3048</f>
        <v>238.64620800000003</v>
      </c>
      <c r="I20" s="11">
        <v>2539.5581999999999</v>
      </c>
      <c r="J20" s="7">
        <f>782.96*0.3048</f>
        <v>238.64620800000003</v>
      </c>
      <c r="K20" s="11">
        <v>2539.5581999999999</v>
      </c>
      <c r="L20" s="11">
        <v>100</v>
      </c>
      <c r="M20" s="11">
        <v>140</v>
      </c>
      <c r="N20" s="8"/>
      <c r="O20" s="8"/>
      <c r="P20" s="29">
        <v>0</v>
      </c>
      <c r="Q20" s="30"/>
    </row>
    <row r="21" spans="1:17" s="47" customFormat="1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1070.53*0.3048</f>
        <v>326.29754400000002</v>
      </c>
      <c r="I21" s="11">
        <v>370</v>
      </c>
      <c r="J21" s="7">
        <f>1070.53*0.3048</f>
        <v>326.29754400000002</v>
      </c>
      <c r="K21" s="11">
        <v>370</v>
      </c>
      <c r="L21" s="11">
        <v>0</v>
      </c>
      <c r="M21" s="11">
        <v>0</v>
      </c>
      <c r="N21" s="8"/>
      <c r="O21" s="8"/>
      <c r="P21" s="29">
        <v>0</v>
      </c>
      <c r="Q21" s="1"/>
    </row>
    <row r="22" spans="1:17" s="47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1">
        <f>483.92*0.3048</f>
        <v>147.49881600000001</v>
      </c>
      <c r="I22" s="11">
        <v>840</v>
      </c>
      <c r="J22" s="31">
        <v>147.5</v>
      </c>
      <c r="K22" s="11">
        <v>840</v>
      </c>
      <c r="L22" s="11">
        <v>90</v>
      </c>
      <c r="M22" s="11">
        <v>90</v>
      </c>
      <c r="N22" s="8"/>
      <c r="O22" s="8"/>
      <c r="P22" s="29">
        <v>0</v>
      </c>
      <c r="Q22" s="38" t="s">
        <v>82</v>
      </c>
    </row>
    <row r="23" spans="1:17" s="47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1622.87</v>
      </c>
      <c r="J23" s="7">
        <v>358.3</v>
      </c>
      <c r="K23" s="11">
        <v>1622.87</v>
      </c>
      <c r="L23" s="11">
        <v>100</v>
      </c>
      <c r="M23" s="11">
        <v>53</v>
      </c>
      <c r="N23" s="8"/>
      <c r="O23" s="8"/>
      <c r="P23" s="29">
        <v>0</v>
      </c>
      <c r="Q23" s="2"/>
    </row>
    <row r="24" spans="1:17" s="47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v>277.3</v>
      </c>
      <c r="I24" s="11">
        <v>544</v>
      </c>
      <c r="J24" s="7">
        <v>277.3</v>
      </c>
      <c r="K24" s="11">
        <v>544</v>
      </c>
      <c r="L24" s="11">
        <v>154.62</v>
      </c>
      <c r="M24" s="11">
        <v>154.62</v>
      </c>
      <c r="N24" s="8"/>
      <c r="O24" s="8"/>
      <c r="P24" s="29" t="s">
        <v>51</v>
      </c>
      <c r="Q24" s="2"/>
    </row>
    <row r="25" spans="1:17" s="47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1">
        <v>155.49600000000001</v>
      </c>
      <c r="G25" s="11">
        <v>567</v>
      </c>
      <c r="H25" s="31">
        <f>509.71*0.3048</f>
        <v>155.35960800000001</v>
      </c>
      <c r="I25" s="11">
        <v>551</v>
      </c>
      <c r="J25" s="31">
        <f>509.71*0.3048</f>
        <v>155.35960800000001</v>
      </c>
      <c r="K25" s="11">
        <v>551</v>
      </c>
      <c r="L25" s="11">
        <v>0</v>
      </c>
      <c r="M25" s="11">
        <v>13.403</v>
      </c>
      <c r="N25" s="8"/>
      <c r="O25" s="8"/>
      <c r="P25" s="11" t="s">
        <v>51</v>
      </c>
      <c r="Q25" s="2"/>
    </row>
    <row r="26" spans="1:17" s="47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f>786.74*0.3048</f>
        <v>239.79835200000002</v>
      </c>
      <c r="I26" s="11">
        <v>7430</v>
      </c>
      <c r="J26" s="7">
        <v>239.85</v>
      </c>
      <c r="K26" s="11">
        <v>7474</v>
      </c>
      <c r="L26" s="13">
        <v>509</v>
      </c>
      <c r="M26" s="13">
        <v>60</v>
      </c>
      <c r="N26" s="8"/>
      <c r="O26" s="8"/>
      <c r="P26" s="29">
        <v>0</v>
      </c>
      <c r="Q26" s="30"/>
    </row>
    <row r="27" spans="1:17" s="47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1" t="s">
        <v>51</v>
      </c>
      <c r="I27" s="32" t="s">
        <v>51</v>
      </c>
      <c r="J27" s="41" t="s">
        <v>51</v>
      </c>
      <c r="K27" s="32" t="s">
        <v>51</v>
      </c>
      <c r="L27" s="32" t="s">
        <v>51</v>
      </c>
      <c r="M27" s="32" t="s">
        <v>51</v>
      </c>
      <c r="N27" s="10"/>
      <c r="O27" s="8"/>
      <c r="P27" s="10"/>
      <c r="Q27" s="1" t="s">
        <v>59</v>
      </c>
    </row>
    <row r="28" spans="1:17" s="47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2">
        <v>0</v>
      </c>
      <c r="M28" s="32">
        <v>40</v>
      </c>
      <c r="N28" s="10"/>
      <c r="O28" s="8"/>
      <c r="P28" s="11">
        <v>0</v>
      </c>
      <c r="Q28" s="1"/>
    </row>
    <row r="29" spans="1:17" s="47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409</v>
      </c>
      <c r="J29" s="7">
        <f>497.04*0.3048</f>
        <v>151.497792</v>
      </c>
      <c r="K29" s="11">
        <v>408.5881</v>
      </c>
      <c r="L29" s="42">
        <v>100</v>
      </c>
      <c r="M29" s="42">
        <v>145</v>
      </c>
      <c r="N29" s="8"/>
      <c r="O29" s="8"/>
      <c r="P29" s="29">
        <v>0</v>
      </c>
      <c r="Q29" s="38" t="s">
        <v>83</v>
      </c>
    </row>
    <row r="30" spans="1:17" ht="54" customHeight="1">
      <c r="A30" s="8"/>
      <c r="B30" s="44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17" s="47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((5/12)+12)*0.3048+E31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7.85</v>
      </c>
      <c r="N31" s="8"/>
      <c r="O31" s="8"/>
      <c r="P31" s="29">
        <v>0</v>
      </c>
      <c r="Q31" s="1"/>
    </row>
    <row r="32" spans="1:17" s="47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155.65</v>
      </c>
      <c r="I32" s="11">
        <v>147.315</v>
      </c>
      <c r="J32" s="7">
        <v>155.65</v>
      </c>
      <c r="K32" s="11">
        <v>147.315</v>
      </c>
      <c r="L32" s="11">
        <v>0</v>
      </c>
      <c r="M32" s="11">
        <v>27</v>
      </c>
      <c r="N32" s="8"/>
      <c r="O32" s="8"/>
      <c r="P32" s="29">
        <v>0</v>
      </c>
      <c r="Q32" s="1"/>
    </row>
    <row r="33" spans="1:17" s="47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17" ht="63.75" customHeight="1">
      <c r="A34" s="8"/>
      <c r="B34" s="44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17" s="47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v>114.2</v>
      </c>
      <c r="I35" s="11">
        <v>284.23700000000002</v>
      </c>
      <c r="J35" s="7">
        <f>(11/12+23)*0.3048+E35</f>
        <v>114.2898</v>
      </c>
      <c r="K35" s="11">
        <v>290.60000000000002</v>
      </c>
      <c r="L35" s="11">
        <v>0</v>
      </c>
      <c r="M35" s="11">
        <v>0</v>
      </c>
      <c r="N35" s="8"/>
      <c r="O35" s="8"/>
      <c r="P35" s="29">
        <v>0</v>
      </c>
      <c r="Q35" s="1"/>
    </row>
    <row r="36" spans="1:17" s="47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(6/12+33)*0.3048+E36</f>
        <v>96.980800000000002</v>
      </c>
      <c r="I36" s="11">
        <v>1945</v>
      </c>
      <c r="J36" s="7">
        <f>(4/12+33)*0.3048+E36</f>
        <v>96.929999999999993</v>
      </c>
      <c r="K36" s="11">
        <v>1907</v>
      </c>
      <c r="L36" s="11">
        <v>0</v>
      </c>
      <c r="M36" s="11">
        <v>140</v>
      </c>
      <c r="N36" s="11"/>
      <c r="O36" s="8"/>
      <c r="P36" s="11">
        <v>0</v>
      </c>
      <c r="Q36" s="1"/>
    </row>
    <row r="37" spans="1:17" s="47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(6/12+17)*0.3048+E37</f>
        <v>197.66400000000002</v>
      </c>
      <c r="I37" s="11">
        <v>364</v>
      </c>
      <c r="J37" s="7">
        <f>(3/12+17)*0.3048+E37</f>
        <v>197.58780000000002</v>
      </c>
      <c r="K37" s="11">
        <v>349</v>
      </c>
      <c r="L37" s="11" t="s">
        <v>51</v>
      </c>
      <c r="M37" s="11">
        <v>50</v>
      </c>
      <c r="N37" s="8"/>
      <c r="O37" s="8"/>
      <c r="P37" s="29" t="s">
        <v>51</v>
      </c>
      <c r="Q37" s="1"/>
    </row>
    <row r="38" spans="1:17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5"/>
      <c r="O38" s="8"/>
      <c r="P38" s="10"/>
      <c r="Q38" s="2" t="s">
        <v>60</v>
      </c>
    </row>
    <row r="39" spans="1:17" ht="63.75" customHeight="1">
      <c r="A39" s="14"/>
      <c r="B39" s="43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17" s="47" customFormat="1" ht="54" customHeight="1">
      <c r="A40" s="8">
        <v>24</v>
      </c>
      <c r="B40" s="8" t="s">
        <v>19</v>
      </c>
      <c r="C40" s="9">
        <v>16005</v>
      </c>
      <c r="D40" s="13">
        <v>2171</v>
      </c>
      <c r="E40" s="44">
        <v>75.135000000000005</v>
      </c>
      <c r="F40" s="31">
        <v>81.234999999999999</v>
      </c>
      <c r="G40" s="11">
        <v>558</v>
      </c>
      <c r="H40" s="31">
        <v>80.635000000000005</v>
      </c>
      <c r="I40" s="11">
        <v>479.387</v>
      </c>
      <c r="J40" s="31">
        <v>80.635000000000005</v>
      </c>
      <c r="K40" s="12">
        <v>467.03500000000003</v>
      </c>
      <c r="L40" s="11">
        <v>0</v>
      </c>
      <c r="M40" s="11">
        <v>70</v>
      </c>
      <c r="N40" s="8"/>
      <c r="O40" s="8"/>
      <c r="P40" s="11">
        <v>0</v>
      </c>
      <c r="Q40" s="1"/>
    </row>
    <row r="41" spans="1:17" s="48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73.150000000000006</v>
      </c>
      <c r="I41" s="11">
        <v>572.56200000000001</v>
      </c>
      <c r="J41" s="7">
        <v>73.099999999999994</v>
      </c>
      <c r="K41" s="11">
        <v>563.91</v>
      </c>
      <c r="L41" s="11">
        <v>300</v>
      </c>
      <c r="M41" s="11">
        <v>300</v>
      </c>
      <c r="N41" s="8"/>
      <c r="O41" s="8"/>
      <c r="P41" s="11">
        <v>0</v>
      </c>
      <c r="Q41" s="33"/>
    </row>
    <row r="42" spans="1:17" s="48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116.2</v>
      </c>
      <c r="I42" s="11">
        <v>81.400000000000006</v>
      </c>
      <c r="J42" s="7">
        <v>116.15</v>
      </c>
      <c r="K42" s="11">
        <v>80.819999999999993</v>
      </c>
      <c r="L42" s="11">
        <v>0</v>
      </c>
      <c r="M42" s="11">
        <v>0</v>
      </c>
      <c r="N42" s="8"/>
      <c r="O42" s="8"/>
      <c r="P42" s="29">
        <v>0</v>
      </c>
      <c r="Q42" s="30"/>
    </row>
    <row r="43" spans="1:17" s="48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0" t="s">
        <v>70</v>
      </c>
    </row>
    <row r="44" spans="1:17" s="48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124.7</v>
      </c>
      <c r="I44" s="11">
        <v>520.5</v>
      </c>
      <c r="J44" s="7">
        <v>124.65</v>
      </c>
      <c r="K44" s="11">
        <v>520.4</v>
      </c>
      <c r="L44" s="11">
        <v>0</v>
      </c>
      <c r="M44" s="11">
        <v>80</v>
      </c>
      <c r="N44" s="8"/>
      <c r="O44" s="8"/>
      <c r="P44" s="32">
        <v>0</v>
      </c>
      <c r="Q44" s="2"/>
    </row>
    <row r="45" spans="1:17" s="48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123.5</v>
      </c>
      <c r="I45" s="11">
        <v>7910</v>
      </c>
      <c r="J45" s="7">
        <v>123.47</v>
      </c>
      <c r="K45" s="11">
        <v>7880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17" s="20" customFormat="1" ht="48" customHeight="1">
      <c r="A46" s="51" t="s">
        <v>57</v>
      </c>
      <c r="B46" s="51"/>
      <c r="C46" s="46">
        <f t="shared" ref="C46" si="0">SUM(C11:C45)</f>
        <v>349765</v>
      </c>
      <c r="D46" s="46"/>
      <c r="E46" s="46"/>
      <c r="F46" s="44"/>
      <c r="G46" s="46">
        <f t="shared" ref="G46" si="1">SUM(G11:G45)</f>
        <v>46271.19</v>
      </c>
      <c r="H46" s="7"/>
      <c r="I46" s="46">
        <f>SUM(I11:I45)</f>
        <v>32286.143199999999</v>
      </c>
      <c r="J46" s="7"/>
      <c r="K46" s="46">
        <f>SUM(K11:K45)</f>
        <v>32225.260299999998</v>
      </c>
      <c r="L46" s="46">
        <f>SUM(L11:L45)</f>
        <v>1451.62</v>
      </c>
      <c r="M46" s="46">
        <f>SUM(M11:M45)</f>
        <v>1588.873</v>
      </c>
      <c r="N46" s="46"/>
      <c r="O46" s="46"/>
      <c r="P46" s="46"/>
      <c r="Q46" s="5"/>
    </row>
    <row r="47" spans="1:17" s="36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s="36" customFormat="1" ht="63.75" customHeight="1">
      <c r="A48" s="8"/>
      <c r="B48" s="44" t="s">
        <v>34</v>
      </c>
      <c r="C48" s="44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6"/>
      <c r="O48" s="46"/>
      <c r="P48" s="10"/>
      <c r="Q48" s="1"/>
    </row>
    <row r="49" spans="1:17" s="48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</row>
    <row r="50" spans="1:17" s="48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17" s="48" customFormat="1" ht="63.75" customHeight="1">
      <c r="A51" s="8">
        <v>3</v>
      </c>
      <c r="B51" s="8" t="s">
        <v>74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637.38*0.3048</f>
        <v>194.27342400000001</v>
      </c>
      <c r="I51" s="11">
        <v>2650</v>
      </c>
      <c r="J51" s="7">
        <f>637.34*0.3048</f>
        <v>194.26123200000001</v>
      </c>
      <c r="K51" s="11">
        <v>2640</v>
      </c>
      <c r="L51" s="11">
        <v>0</v>
      </c>
      <c r="M51" s="10">
        <v>0</v>
      </c>
      <c r="N51" s="8"/>
      <c r="O51" s="8"/>
      <c r="P51" s="10">
        <v>0</v>
      </c>
      <c r="Q51" s="1"/>
    </row>
    <row r="52" spans="1:17" ht="63.75" customHeight="1">
      <c r="A52" s="44"/>
      <c r="B52" s="44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17" s="47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1689*0.3048</f>
        <v>514.80720000000008</v>
      </c>
      <c r="I53" s="8">
        <v>1572.92</v>
      </c>
      <c r="J53" s="7">
        <f>1689*0.3048</f>
        <v>514.80720000000008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75</v>
      </c>
    </row>
    <row r="54" spans="1:17" s="36" customFormat="1" ht="63.75" customHeight="1">
      <c r="A54" s="44"/>
      <c r="B54" s="44" t="s">
        <v>54</v>
      </c>
      <c r="C54" s="46"/>
      <c r="D54" s="13"/>
      <c r="E54" s="46"/>
      <c r="F54" s="7"/>
      <c r="G54" s="7"/>
      <c r="H54" s="44"/>
      <c r="I54" s="8"/>
      <c r="J54" s="44"/>
      <c r="K54" s="8"/>
      <c r="L54" s="10"/>
      <c r="M54" s="10"/>
      <c r="N54" s="8"/>
      <c r="O54" s="8"/>
      <c r="P54" s="10"/>
      <c r="Q54" s="1"/>
    </row>
    <row r="55" spans="1:17" s="47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(7/12+20)*0.3048+E55</f>
        <v>250.07380000000001</v>
      </c>
      <c r="I55" s="11" t="s">
        <v>51</v>
      </c>
      <c r="J55" s="7">
        <f>(5/12+21)*0.3048+E55</f>
        <v>250.32780000000002</v>
      </c>
      <c r="K55" s="11">
        <v>1630</v>
      </c>
      <c r="L55" s="11" t="s">
        <v>51</v>
      </c>
      <c r="M55" s="11">
        <v>100</v>
      </c>
      <c r="N55" s="8"/>
      <c r="O55" s="8"/>
      <c r="P55" s="29" t="s">
        <v>51</v>
      </c>
      <c r="Q55" s="1"/>
    </row>
    <row r="56" spans="1:17" ht="63.75" customHeight="1">
      <c r="A56" s="8"/>
      <c r="B56" s="44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17" s="69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31">
        <v>93.125</v>
      </c>
      <c r="I57" s="11">
        <v>1135</v>
      </c>
      <c r="J57" s="31">
        <v>93.125</v>
      </c>
      <c r="K57" s="11">
        <v>1135</v>
      </c>
      <c r="L57" s="11">
        <v>0</v>
      </c>
      <c r="M57" s="11">
        <v>0</v>
      </c>
      <c r="N57" s="34"/>
      <c r="O57" s="8"/>
      <c r="P57" s="29">
        <v>0</v>
      </c>
      <c r="Q57" s="1"/>
    </row>
    <row r="58" spans="1:17" s="47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1">
        <v>116.54</v>
      </c>
      <c r="I58" s="11">
        <v>357.55</v>
      </c>
      <c r="J58" s="31">
        <v>116.464</v>
      </c>
      <c r="K58" s="11">
        <v>343.85</v>
      </c>
      <c r="L58" s="12">
        <v>0</v>
      </c>
      <c r="M58" s="11">
        <v>159</v>
      </c>
      <c r="N58" s="8"/>
      <c r="O58" s="8"/>
      <c r="P58" s="29">
        <v>0</v>
      </c>
      <c r="Q58" s="1"/>
    </row>
    <row r="59" spans="1:17" s="48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1">
        <v>195.376</v>
      </c>
      <c r="G59" s="11">
        <v>397</v>
      </c>
      <c r="H59" s="31">
        <v>195.2244</v>
      </c>
      <c r="I59" s="12">
        <v>375.78300000000002</v>
      </c>
      <c r="J59" s="31">
        <v>195.2244</v>
      </c>
      <c r="K59" s="12">
        <v>375.78300000000002</v>
      </c>
      <c r="L59" s="11">
        <v>0</v>
      </c>
      <c r="M59" s="11">
        <v>30</v>
      </c>
      <c r="N59" s="8"/>
      <c r="O59" s="8"/>
      <c r="P59" s="11">
        <v>0</v>
      </c>
      <c r="Q59" s="1"/>
    </row>
    <row r="60" spans="1:17" s="36" customFormat="1" ht="63.75" customHeight="1">
      <c r="A60" s="44"/>
      <c r="B60" s="44" t="s">
        <v>3</v>
      </c>
      <c r="C60" s="46">
        <f t="shared" ref="C60" si="2">SUM(C49:C59)</f>
        <v>117414</v>
      </c>
      <c r="D60" s="46"/>
      <c r="E60" s="46"/>
      <c r="F60" s="46"/>
      <c r="G60" s="46">
        <f t="shared" ref="G60" si="3">SUM(G49:G59)</f>
        <v>14865</v>
      </c>
      <c r="H60" s="7"/>
      <c r="I60" s="46">
        <f>SUM(I49:I59)</f>
        <v>6091.2530000000006</v>
      </c>
      <c r="J60" s="7"/>
      <c r="K60" s="46">
        <f t="shared" ref="K60" si="4">SUM(K49:K59)</f>
        <v>7697.5530000000008</v>
      </c>
      <c r="L60" s="46">
        <f t="shared" ref="L60:M60" si="5">SUM(L49:L59)</f>
        <v>0</v>
      </c>
      <c r="M60" s="46">
        <f t="shared" si="5"/>
        <v>289</v>
      </c>
      <c r="N60" s="46"/>
      <c r="O60" s="46"/>
      <c r="P60" s="10"/>
      <c r="Q60" s="1"/>
    </row>
    <row r="61" spans="1:17" s="36" customFormat="1" ht="63.75" customHeight="1">
      <c r="A61" s="44"/>
      <c r="B61" s="44" t="s">
        <v>58</v>
      </c>
      <c r="C61" s="46">
        <f t="shared" ref="C61" si="6">C60+C46</f>
        <v>467179</v>
      </c>
      <c r="D61" s="46"/>
      <c r="E61" s="46"/>
      <c r="F61" s="46"/>
      <c r="G61" s="46">
        <f t="shared" ref="G61" si="7">G60+G46</f>
        <v>61136.19</v>
      </c>
      <c r="H61" s="7"/>
      <c r="I61" s="46">
        <f t="shared" ref="I61:K61" si="8">I60+I46</f>
        <v>38377.396200000003</v>
      </c>
      <c r="J61" s="7"/>
      <c r="K61" s="46">
        <f t="shared" si="8"/>
        <v>39922.813300000002</v>
      </c>
      <c r="L61" s="46">
        <f t="shared" ref="L61:M61" si="9">L60+L46</f>
        <v>1451.62</v>
      </c>
      <c r="M61" s="46">
        <f t="shared" si="9"/>
        <v>1877.873</v>
      </c>
      <c r="N61" s="46"/>
      <c r="O61" s="46"/>
      <c r="P61" s="10"/>
      <c r="Q61" s="1"/>
    </row>
    <row r="62" spans="1:17" s="36" customFormat="1">
      <c r="A62" s="37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8"/>
      <c r="N62" s="8"/>
      <c r="O62" s="8"/>
      <c r="P62" s="8"/>
      <c r="Q62" s="1"/>
    </row>
    <row r="63" spans="1:17" s="36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17" s="36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</row>
    <row r="65" spans="1:17" s="36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</row>
    <row r="66" spans="1:17" s="36" customFormat="1">
      <c r="D66" s="35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6" customFormat="1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6" customFormat="1">
      <c r="D68" s="35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6" customFormat="1">
      <c r="D69" s="35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6" customFormat="1">
      <c r="D70" s="35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6" customFormat="1">
      <c r="D71" s="35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6" customFormat="1">
      <c r="D72" s="35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6" customFormat="1">
      <c r="D73" s="35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6" customFormat="1">
      <c r="D74" s="35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6" customFormat="1">
      <c r="D75" s="35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6" customFormat="1">
      <c r="D76" s="35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6" customFormat="1">
      <c r="D77" s="35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6" customFormat="1">
      <c r="D78" s="35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6" customFormat="1">
      <c r="D79" s="35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6" customFormat="1">
      <c r="D80" s="35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6" customFormat="1">
      <c r="D81" s="35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6" customFormat="1">
      <c r="D82" s="35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6" customFormat="1">
      <c r="D83" s="35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6" customFormat="1">
      <c r="D84" s="35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6" customFormat="1">
      <c r="D85" s="35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6" customFormat="1">
      <c r="D86" s="35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6" customFormat="1">
      <c r="D87" s="35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6" customFormat="1">
      <c r="D88" s="35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6" customFormat="1">
      <c r="D89" s="35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6" customFormat="1">
      <c r="D90" s="35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6" customFormat="1">
      <c r="D91" s="35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6" customFormat="1">
      <c r="D92" s="35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6" customFormat="1">
      <c r="D93" s="35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6" customFormat="1">
      <c r="D94" s="35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6" customFormat="1">
      <c r="D95" s="35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6" customFormat="1">
      <c r="D96" s="35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6" customFormat="1">
      <c r="D97" s="35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6" customFormat="1">
      <c r="D98" s="35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6" customFormat="1">
      <c r="D99" s="35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6" customFormat="1">
      <c r="D100" s="35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6" customFormat="1">
      <c r="D101" s="35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6" customFormat="1">
      <c r="D102" s="35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6" customFormat="1">
      <c r="D103" s="35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6" customFormat="1">
      <c r="D104" s="35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6" customFormat="1">
      <c r="D105" s="35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6" customFormat="1">
      <c r="D106" s="35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6" customFormat="1">
      <c r="D107" s="35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6" customFormat="1">
      <c r="D108" s="35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6" customFormat="1">
      <c r="D109" s="35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6" customFormat="1">
      <c r="D110" s="35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6" customFormat="1">
      <c r="D111" s="35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6" customFormat="1">
      <c r="D112" s="35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6" customFormat="1">
      <c r="D113" s="35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6" customFormat="1">
      <c r="D114" s="35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6" customFormat="1">
      <c r="D115" s="35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6" customFormat="1">
      <c r="D116" s="35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6" customFormat="1">
      <c r="D117" s="35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6" customFormat="1">
      <c r="D118" s="35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6" customFormat="1">
      <c r="D119" s="35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6" customFormat="1">
      <c r="D120" s="35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6" customFormat="1">
      <c r="D121" s="35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6" customFormat="1">
      <c r="D122" s="35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6" customFormat="1">
      <c r="D123" s="35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6" customFormat="1">
      <c r="D124" s="35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6" customFormat="1">
      <c r="D125" s="35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6" customFormat="1">
      <c r="D126" s="35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6" customFormat="1">
      <c r="D127" s="35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6" customFormat="1">
      <c r="D128" s="35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6" customFormat="1">
      <c r="D129" s="35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6" customFormat="1">
      <c r="D130" s="35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6" customFormat="1">
      <c r="D131" s="35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6" customFormat="1">
      <c r="D132" s="35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6" customFormat="1">
      <c r="D133" s="35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6" customFormat="1">
      <c r="D134" s="35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6" customFormat="1">
      <c r="D135" s="35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6" customFormat="1">
      <c r="D136" s="35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6" customFormat="1">
      <c r="D137" s="35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6" customFormat="1">
      <c r="D138" s="35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6" customFormat="1">
      <c r="D139" s="35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6" customFormat="1">
      <c r="D140" s="35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6" customFormat="1">
      <c r="D141" s="35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6" customFormat="1">
      <c r="D142" s="35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6" customFormat="1">
      <c r="D143" s="35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6" customFormat="1">
      <c r="D144" s="35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6" customFormat="1">
      <c r="D145" s="35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6" customFormat="1">
      <c r="D146" s="35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6" customFormat="1">
      <c r="D147" s="35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6" customFormat="1">
      <c r="D148" s="35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6" customFormat="1">
      <c r="D149" s="35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6" customFormat="1">
      <c r="D150" s="35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6" customFormat="1">
      <c r="D151" s="35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6" customFormat="1">
      <c r="D152" s="35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6" customFormat="1">
      <c r="D153" s="35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6" customFormat="1">
      <c r="D154" s="35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6" customFormat="1">
      <c r="D155" s="35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6" customFormat="1">
      <c r="D156" s="35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6" customFormat="1">
      <c r="D157" s="35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6" customFormat="1">
      <c r="D158" s="35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6" customFormat="1">
      <c r="D159" s="35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6" customFormat="1">
      <c r="D160" s="35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6" customFormat="1">
      <c r="D161" s="35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6" customFormat="1">
      <c r="D162" s="35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6" customFormat="1">
      <c r="D163" s="35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6" customFormat="1">
      <c r="D164" s="35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6" customFormat="1">
      <c r="D165" s="35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6" customFormat="1">
      <c r="D166" s="35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6" customFormat="1">
      <c r="D167" s="35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6" customFormat="1">
      <c r="D168" s="35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6" customFormat="1">
      <c r="D169" s="35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6" customFormat="1">
      <c r="D170" s="35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6" customFormat="1">
      <c r="D171" s="35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6" customFormat="1">
      <c r="D172" s="35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6" customFormat="1">
      <c r="D173" s="35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6" customFormat="1">
      <c r="D174" s="35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6" customFormat="1">
      <c r="D175" s="35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6" customFormat="1">
      <c r="D176" s="35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6" customFormat="1">
      <c r="D177" s="35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6" customFormat="1">
      <c r="D178" s="35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6" customFormat="1">
      <c r="D179" s="35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6" customFormat="1">
      <c r="D180" s="35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6" customFormat="1">
      <c r="D181" s="35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6" customFormat="1">
      <c r="D182" s="35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6" customFormat="1">
      <c r="D183" s="35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6" customFormat="1">
      <c r="D184" s="35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6" customFormat="1">
      <c r="D185" s="35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6" customFormat="1">
      <c r="D186" s="35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6" customFormat="1">
      <c r="D187" s="35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6" customFormat="1">
      <c r="D188" s="35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6" customFormat="1">
      <c r="D189" s="35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6" customFormat="1">
      <c r="D190" s="35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6" customFormat="1">
      <c r="D191" s="35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6" customFormat="1">
      <c r="D192" s="35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6" customFormat="1">
      <c r="D193" s="35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6" customFormat="1">
      <c r="D194" s="35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6" customFormat="1">
      <c r="D195" s="35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6" customFormat="1">
      <c r="D196" s="35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6" customFormat="1">
      <c r="D197" s="35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6" customFormat="1">
      <c r="D198" s="35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6" customFormat="1">
      <c r="D199" s="35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6" customFormat="1">
      <c r="D200" s="35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6" customFormat="1">
      <c r="D201" s="35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6" customFormat="1">
      <c r="D202" s="35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6" customFormat="1">
      <c r="D203" s="35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6" customFormat="1">
      <c r="D204" s="35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6" customFormat="1">
      <c r="D205" s="35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6" customFormat="1">
      <c r="D206" s="35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6" customFormat="1">
      <c r="D207" s="35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6" customFormat="1">
      <c r="D208" s="35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6" customFormat="1">
      <c r="D209" s="35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6" customFormat="1">
      <c r="D210" s="35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6" customFormat="1">
      <c r="D211" s="35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6" customFormat="1">
      <c r="D212" s="35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6" customFormat="1">
      <c r="D213" s="35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6" customFormat="1">
      <c r="D214" s="35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6" customFormat="1">
      <c r="D215" s="35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6" customFormat="1">
      <c r="D216" s="35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6" customFormat="1">
      <c r="D217" s="35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6" customFormat="1">
      <c r="D218" s="35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6" customFormat="1">
      <c r="D219" s="35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6" customFormat="1">
      <c r="D220" s="35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6" customFormat="1">
      <c r="D221" s="35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6" customFormat="1">
      <c r="D222" s="35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6" customFormat="1">
      <c r="D223" s="35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6" customFormat="1">
      <c r="D224" s="35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6" customFormat="1">
      <c r="D225" s="35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6" customFormat="1">
      <c r="D226" s="35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6" customFormat="1">
      <c r="D227" s="35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6" customFormat="1">
      <c r="D228" s="35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6" customFormat="1">
      <c r="D229" s="35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6" customFormat="1">
      <c r="D230" s="35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6" customFormat="1">
      <c r="D231" s="35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6" customFormat="1">
      <c r="D232" s="35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6" customFormat="1">
      <c r="D233" s="35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6" customFormat="1">
      <c r="D234" s="35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6" customFormat="1">
      <c r="D235" s="35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6" customFormat="1">
      <c r="D236" s="35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6" customFormat="1">
      <c r="D237" s="35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6" customFormat="1">
      <c r="D238" s="35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6" customFormat="1">
      <c r="D239" s="35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6" customFormat="1">
      <c r="D240" s="35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6" customFormat="1">
      <c r="D241" s="35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6" customFormat="1">
      <c r="D242" s="35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6" customFormat="1">
      <c r="D243" s="35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6" customFormat="1">
      <c r="D244" s="35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6" customFormat="1">
      <c r="D245" s="35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6" customFormat="1">
      <c r="D246" s="35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6" customFormat="1">
      <c r="D247" s="35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6" customFormat="1">
      <c r="D248" s="35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6" customFormat="1">
      <c r="D249" s="35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6" customFormat="1">
      <c r="D250" s="35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6" customFormat="1">
      <c r="D251" s="35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6" customFormat="1">
      <c r="D252" s="35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6" customFormat="1">
      <c r="D253" s="35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6" customFormat="1">
      <c r="D254" s="35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6" customFormat="1">
      <c r="D255" s="35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6" customFormat="1">
      <c r="D256" s="35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6" customFormat="1">
      <c r="D257" s="35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6" customFormat="1">
      <c r="D258" s="35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6" customFormat="1">
      <c r="D259" s="35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6" customFormat="1">
      <c r="D260" s="35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6" customFormat="1">
      <c r="D261" s="35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6" customFormat="1">
      <c r="D262" s="35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6" customFormat="1">
      <c r="D263" s="35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6" customFormat="1">
      <c r="D264" s="35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6" customFormat="1">
      <c r="D265" s="35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6" customFormat="1">
      <c r="D266" s="35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6" customFormat="1">
      <c r="D267" s="35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6" customFormat="1">
      <c r="D268" s="35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6" customFormat="1">
      <c r="D269" s="35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6" customFormat="1">
      <c r="D270" s="35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6" customFormat="1">
      <c r="D271" s="35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6" customFormat="1">
      <c r="D272" s="35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6" customFormat="1">
      <c r="D273" s="35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6" customFormat="1">
      <c r="D274" s="35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6" customFormat="1">
      <c r="D275" s="35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6" customFormat="1">
      <c r="D276" s="35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6" customFormat="1">
      <c r="D277" s="35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6" customFormat="1">
      <c r="D278" s="35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6" customFormat="1">
      <c r="D279" s="35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6" customFormat="1">
      <c r="D280" s="35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6" customFormat="1">
      <c r="D281" s="35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6" customFormat="1">
      <c r="D282" s="35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6" customFormat="1">
      <c r="D283" s="35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6" customFormat="1">
      <c r="D284" s="35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6" customFormat="1">
      <c r="D285" s="35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6" customFormat="1">
      <c r="D286" s="35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6" customFormat="1">
      <c r="D287" s="35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6" customFormat="1">
      <c r="D288" s="35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6" customFormat="1">
      <c r="D289" s="35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6" customFormat="1">
      <c r="D290" s="35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6" customFormat="1">
      <c r="D291" s="35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6" customFormat="1">
      <c r="D292" s="35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6" customFormat="1">
      <c r="D293" s="35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6" customFormat="1">
      <c r="D294" s="35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6" customFormat="1">
      <c r="D295" s="35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6" customFormat="1">
      <c r="D296" s="35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6" customFormat="1">
      <c r="D297" s="35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6" customFormat="1">
      <c r="D298" s="35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6" customFormat="1">
      <c r="D299" s="35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6" customFormat="1">
      <c r="D300" s="35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6" customFormat="1">
      <c r="D301" s="35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6" customFormat="1">
      <c r="D302" s="35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6" customFormat="1">
      <c r="D303" s="35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6" customFormat="1">
      <c r="D304" s="35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6" customFormat="1">
      <c r="D305" s="35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6" customFormat="1">
      <c r="D306" s="35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6" customFormat="1">
      <c r="D307" s="35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6" customFormat="1">
      <c r="D308" s="35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6" customFormat="1">
      <c r="D309" s="35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6" customFormat="1">
      <c r="D310" s="35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6" customFormat="1">
      <c r="D311" s="35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6" customFormat="1">
      <c r="D312" s="35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6" customFormat="1">
      <c r="D313" s="35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6" customFormat="1">
      <c r="D314" s="35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6" customFormat="1">
      <c r="D315" s="35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6" customFormat="1">
      <c r="D316" s="35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6" customFormat="1">
      <c r="D317" s="35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6" customFormat="1">
      <c r="D318" s="35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6" customFormat="1">
      <c r="D319" s="35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6" customFormat="1">
      <c r="D320" s="35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6" customFormat="1">
      <c r="D321" s="35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6" customFormat="1">
      <c r="D322" s="35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6" customFormat="1">
      <c r="D323" s="35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6" customFormat="1">
      <c r="D324" s="35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6" customFormat="1">
      <c r="D325" s="35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6" customFormat="1">
      <c r="D326" s="35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6" customFormat="1">
      <c r="D327" s="35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6" customFormat="1">
      <c r="D328" s="35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6" customFormat="1">
      <c r="D329" s="35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6" customFormat="1">
      <c r="D330" s="35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6" customFormat="1">
      <c r="D331" s="35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6" customFormat="1">
      <c r="D332" s="35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6" customFormat="1">
      <c r="D333" s="35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6" customFormat="1">
      <c r="D334" s="35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6" customFormat="1">
      <c r="D335" s="35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6" customFormat="1">
      <c r="D336" s="35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6" customFormat="1">
      <c r="D337" s="35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6" customFormat="1">
      <c r="D338" s="35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6" customFormat="1">
      <c r="D339" s="35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6" customFormat="1">
      <c r="D340" s="35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6" customFormat="1">
      <c r="D341" s="35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6" customFormat="1">
      <c r="D342" s="35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6" customFormat="1">
      <c r="D343" s="35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6" customFormat="1">
      <c r="D344" s="35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6" customFormat="1">
      <c r="D345" s="35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6" customFormat="1">
      <c r="D346" s="35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6" customFormat="1">
      <c r="D347" s="35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6" customFormat="1">
      <c r="D348" s="35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6" customFormat="1">
      <c r="D349" s="35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6" customFormat="1">
      <c r="D350" s="35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6" customFormat="1">
      <c r="D351" s="35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6" customFormat="1">
      <c r="D352" s="35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6" customFormat="1">
      <c r="D353" s="35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6" customFormat="1">
      <c r="D354" s="35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6" customFormat="1">
      <c r="D355" s="35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6" customFormat="1">
      <c r="D356" s="35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6" customFormat="1">
      <c r="D357" s="35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6" customFormat="1">
      <c r="D358" s="35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6" customFormat="1">
      <c r="D359" s="35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6" customFormat="1">
      <c r="D360" s="35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6" customFormat="1">
      <c r="D361" s="35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6" customFormat="1">
      <c r="D362" s="35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6" customFormat="1">
      <c r="D363" s="35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6" customFormat="1">
      <c r="D364" s="35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6" customFormat="1">
      <c r="D365" s="35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6" customFormat="1">
      <c r="D366" s="35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6" customFormat="1">
      <c r="D367" s="35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6" customFormat="1">
      <c r="D368" s="35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6" customFormat="1">
      <c r="D369" s="35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6" customFormat="1">
      <c r="D370" s="35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6" customFormat="1">
      <c r="D371" s="35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6" customFormat="1">
      <c r="D372" s="35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6" customFormat="1">
      <c r="D373" s="35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6" customFormat="1">
      <c r="D374" s="35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6" customFormat="1">
      <c r="D375" s="35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6" customFormat="1">
      <c r="D376" s="35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6" customFormat="1">
      <c r="D377" s="35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6" customFormat="1">
      <c r="D378" s="35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6" customFormat="1">
      <c r="D379" s="35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6" customFormat="1">
      <c r="D380" s="35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6" customFormat="1">
      <c r="D381" s="35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6" customFormat="1">
      <c r="D382" s="35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6" customFormat="1">
      <c r="D383" s="35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6" customFormat="1">
      <c r="D384" s="35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6" customFormat="1">
      <c r="D385" s="35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6" customFormat="1">
      <c r="D386" s="35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6" customFormat="1">
      <c r="D387" s="35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6" customFormat="1">
      <c r="D388" s="35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6" customFormat="1">
      <c r="D389" s="35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6" customFormat="1">
      <c r="D390" s="35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6" customFormat="1">
      <c r="D391" s="35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6" customFormat="1">
      <c r="D392" s="35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6" customFormat="1">
      <c r="D393" s="35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6" customFormat="1">
      <c r="D394" s="35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6" customFormat="1">
      <c r="D395" s="35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6" customFormat="1">
      <c r="D396" s="35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6" customFormat="1">
      <c r="D397" s="35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6" customFormat="1">
      <c r="D398" s="35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6" customFormat="1">
      <c r="D399" s="35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6" customFormat="1">
      <c r="D400" s="35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6" customFormat="1">
      <c r="D401" s="35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6" customFormat="1">
      <c r="D402" s="35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6" customFormat="1">
      <c r="D403" s="35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6" customFormat="1">
      <c r="D404" s="35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6" customFormat="1">
      <c r="D405" s="35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6" customFormat="1">
      <c r="D406" s="35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6" customFormat="1">
      <c r="D407" s="35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6" customFormat="1">
      <c r="D408" s="35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6" customFormat="1">
      <c r="D409" s="35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6" customFormat="1">
      <c r="D410" s="35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6" customFormat="1">
      <c r="D411" s="35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6" customFormat="1">
      <c r="D412" s="35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6" customFormat="1">
      <c r="D413" s="35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6" customFormat="1">
      <c r="D414" s="35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6" customFormat="1">
      <c r="D415" s="35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6" customFormat="1">
      <c r="D416" s="35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6" customFormat="1">
      <c r="D417" s="35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6" customFormat="1">
      <c r="D418" s="35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6" customFormat="1">
      <c r="D419" s="35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6" customFormat="1">
      <c r="D420" s="35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6" customFormat="1">
      <c r="D421" s="35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6" customFormat="1">
      <c r="D422" s="35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6" customFormat="1">
      <c r="D423" s="35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6" customFormat="1">
      <c r="D424" s="35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6" customFormat="1">
      <c r="D425" s="35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6" customFormat="1">
      <c r="D426" s="35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6" customFormat="1">
      <c r="D427" s="35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6" customFormat="1">
      <c r="D428" s="35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6" customFormat="1">
      <c r="D429" s="35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6" customFormat="1">
      <c r="D430" s="35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6" customFormat="1">
      <c r="D431" s="35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6" customFormat="1">
      <c r="D432" s="35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6" customFormat="1">
      <c r="D433" s="35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6" customFormat="1">
      <c r="D434" s="35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6" customFormat="1">
      <c r="D435" s="35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6" customFormat="1">
      <c r="D436" s="35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6" customFormat="1">
      <c r="D437" s="35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6" customFormat="1">
      <c r="D438" s="35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6" customFormat="1">
      <c r="D439" s="35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6" customFormat="1">
      <c r="D440" s="35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6" customFormat="1">
      <c r="D441" s="35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6" customFormat="1">
      <c r="D442" s="35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6" customFormat="1">
      <c r="D443" s="35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6" customFormat="1">
      <c r="D444" s="35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6" customFormat="1">
      <c r="D445" s="35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6" customFormat="1">
      <c r="D446" s="35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6" customFormat="1">
      <c r="D447" s="35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6" customFormat="1">
      <c r="D448" s="35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6" customFormat="1">
      <c r="D449" s="35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6" customFormat="1">
      <c r="D450" s="35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6" customFormat="1">
      <c r="D451" s="35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6" customFormat="1">
      <c r="D452" s="35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6" customFormat="1">
      <c r="D453" s="35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6" customFormat="1">
      <c r="D454" s="35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6" customFormat="1">
      <c r="D455" s="35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6" customFormat="1">
      <c r="D456" s="35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6" customFormat="1">
      <c r="D457" s="35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6" customFormat="1">
      <c r="D458" s="35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6" customFormat="1">
      <c r="D459" s="35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6" customFormat="1">
      <c r="D460" s="35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6" customFormat="1">
      <c r="D461" s="35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6" customFormat="1">
      <c r="D462" s="35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6" customFormat="1">
      <c r="D463" s="35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6" customFormat="1">
      <c r="D464" s="35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6" customFormat="1">
      <c r="D465" s="35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6" customFormat="1">
      <c r="D466" s="35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6" customFormat="1">
      <c r="D467" s="35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6" customFormat="1">
      <c r="D468" s="35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6" customFormat="1">
      <c r="D469" s="35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6" customFormat="1">
      <c r="D470" s="35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6" customFormat="1">
      <c r="D471" s="35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6" customFormat="1">
      <c r="D472" s="35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6" customFormat="1">
      <c r="D473" s="35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6" customFormat="1">
      <c r="D474" s="35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6" customFormat="1">
      <c r="D475" s="35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6" customFormat="1">
      <c r="D476" s="35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6" customFormat="1">
      <c r="D477" s="35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6" customFormat="1">
      <c r="D478" s="35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6" customFormat="1">
      <c r="D479" s="35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6" customFormat="1">
      <c r="D480" s="35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6" customFormat="1">
      <c r="D481" s="35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6" customFormat="1">
      <c r="D482" s="35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6" customFormat="1">
      <c r="D483" s="35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6" customFormat="1">
      <c r="D484" s="35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6" customFormat="1">
      <c r="D485" s="35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6" customFormat="1">
      <c r="D486" s="35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6" customFormat="1">
      <c r="D487" s="35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6" customFormat="1">
      <c r="D488" s="35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6" customFormat="1">
      <c r="D489" s="35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6" customFormat="1">
      <c r="D490" s="35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6" customFormat="1">
      <c r="D491" s="35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6" customFormat="1">
      <c r="D492" s="35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6" customFormat="1">
      <c r="D493" s="35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6" customFormat="1">
      <c r="D494" s="35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6" customFormat="1">
      <c r="D495" s="35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6" customFormat="1">
      <c r="D496" s="35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6" customFormat="1">
      <c r="D497" s="35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6" customFormat="1">
      <c r="D498" s="35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6" customFormat="1">
      <c r="D499" s="35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6" customFormat="1">
      <c r="D500" s="35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6" customFormat="1">
      <c r="D501" s="35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6" customFormat="1">
      <c r="D502" s="35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6" customFormat="1">
      <c r="D503" s="35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6" customFormat="1">
      <c r="D504" s="35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6" customFormat="1">
      <c r="D505" s="35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6" customFormat="1">
      <c r="D506" s="35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6" customFormat="1">
      <c r="D507" s="35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6" customFormat="1">
      <c r="D508" s="35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6" customFormat="1">
      <c r="D509" s="35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6" customFormat="1">
      <c r="D510" s="35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6" customFormat="1">
      <c r="D511" s="35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6" customFormat="1">
      <c r="D512" s="35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6" customFormat="1">
      <c r="D513" s="35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6" customFormat="1">
      <c r="D514" s="35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6" customFormat="1">
      <c r="D515" s="35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6" customFormat="1">
      <c r="D516" s="35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6" customFormat="1">
      <c r="D517" s="35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6" customFormat="1">
      <c r="D518" s="35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6" customFormat="1">
      <c r="D519" s="35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6" customFormat="1">
      <c r="D520" s="35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6" customFormat="1">
      <c r="D521" s="35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6" customFormat="1">
      <c r="D522" s="35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6" customFormat="1">
      <c r="D523" s="35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6" customFormat="1">
      <c r="D524" s="35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6" customFormat="1">
      <c r="D525" s="35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6" customFormat="1">
      <c r="D526" s="35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6" customFormat="1">
      <c r="D527" s="35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6" customFormat="1">
      <c r="D528" s="35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6" customFormat="1">
      <c r="D529" s="35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6" customFormat="1">
      <c r="D530" s="35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6" customFormat="1">
      <c r="D531" s="35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6" customFormat="1">
      <c r="D532" s="35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6" customFormat="1">
      <c r="D533" s="35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6" customFormat="1">
      <c r="D534" s="35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6" customFormat="1">
      <c r="D535" s="35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6" customFormat="1">
      <c r="D536" s="35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6" customFormat="1">
      <c r="D537" s="35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6" customFormat="1">
      <c r="D538" s="35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6" customFormat="1">
      <c r="D539" s="35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6" customFormat="1">
      <c r="D540" s="35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6" customFormat="1">
      <c r="D541" s="35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6" customFormat="1">
      <c r="D542" s="35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6" customFormat="1">
      <c r="D543" s="35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6" customFormat="1">
      <c r="D544" s="35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6" customFormat="1">
      <c r="D545" s="35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6" customFormat="1">
      <c r="D546" s="35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6" customFormat="1">
      <c r="D547" s="35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6" customFormat="1">
      <c r="D548" s="35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6" customFormat="1">
      <c r="D549" s="35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6" customFormat="1">
      <c r="D550" s="35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6" customFormat="1">
      <c r="D551" s="35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6" customFormat="1">
      <c r="D552" s="35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6" customFormat="1">
      <c r="D553" s="35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6" customFormat="1">
      <c r="D554" s="35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6" customFormat="1">
      <c r="D555" s="35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6" customFormat="1">
      <c r="D556" s="35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6" customFormat="1">
      <c r="D557" s="35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6" customFormat="1">
      <c r="D558" s="35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6" customFormat="1">
      <c r="D559" s="35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6" customFormat="1">
      <c r="D560" s="35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6" customFormat="1">
      <c r="D561" s="35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6" customFormat="1">
      <c r="D562" s="35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6" customFormat="1">
      <c r="D563" s="35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6" customFormat="1">
      <c r="D564" s="35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6" customFormat="1">
      <c r="D565" s="35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6" customFormat="1">
      <c r="D566" s="35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6" customFormat="1">
      <c r="D567" s="35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6" customFormat="1">
      <c r="D568" s="35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6" customFormat="1">
      <c r="D569" s="35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6" customFormat="1">
      <c r="D570" s="35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6" customFormat="1">
      <c r="D571" s="35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6" customFormat="1">
      <c r="D572" s="35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6" customFormat="1">
      <c r="D573" s="35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6" customFormat="1">
      <c r="D574" s="35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6" customFormat="1">
      <c r="D575" s="35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6" customFormat="1">
      <c r="D576" s="35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6" customFormat="1">
      <c r="D577" s="35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6" customFormat="1">
      <c r="D578" s="35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6" customFormat="1">
      <c r="D579" s="35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6" customFormat="1">
      <c r="D580" s="35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6" customFormat="1">
      <c r="D581" s="35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6" customFormat="1">
      <c r="D582" s="35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6" customFormat="1">
      <c r="D583" s="35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6" customFormat="1">
      <c r="D584" s="35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6" customFormat="1">
      <c r="D585" s="35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6" customFormat="1">
      <c r="D586" s="35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6" customFormat="1">
      <c r="D587" s="35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6" customFormat="1">
      <c r="D588" s="35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6" customFormat="1">
      <c r="D589" s="35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6" customFormat="1">
      <c r="D590" s="35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6" customFormat="1">
      <c r="D591" s="35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6" customFormat="1">
      <c r="D592" s="35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6" customFormat="1">
      <c r="D593" s="35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6" customFormat="1">
      <c r="D594" s="35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6" customFormat="1">
      <c r="D595" s="35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6" customFormat="1">
      <c r="D596" s="35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6" customFormat="1">
      <c r="D597" s="35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6" customFormat="1">
      <c r="D598" s="35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6" customFormat="1">
      <c r="D599" s="35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6" customFormat="1">
      <c r="D600" s="35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6" customFormat="1">
      <c r="D601" s="35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6" customFormat="1">
      <c r="D602" s="35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6" customFormat="1">
      <c r="D603" s="35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6" customFormat="1">
      <c r="D604" s="35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6" customFormat="1">
      <c r="D605" s="35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6" customFormat="1">
      <c r="D606" s="35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6" customFormat="1">
      <c r="D607" s="35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6" customFormat="1">
      <c r="D608" s="35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6" customFormat="1">
      <c r="D609" s="35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6" customFormat="1">
      <c r="D610" s="35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6" customFormat="1">
      <c r="D611" s="35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6" customFormat="1">
      <c r="D612" s="35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6" customFormat="1">
      <c r="D613" s="35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6" customFormat="1">
      <c r="D614" s="35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6" customFormat="1">
      <c r="D615" s="35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6" customFormat="1">
      <c r="D616" s="35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6" customFormat="1">
      <c r="D617" s="35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6" customFormat="1">
      <c r="D618" s="35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6" customFormat="1">
      <c r="D619" s="35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6" customFormat="1">
      <c r="D620" s="35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6" customFormat="1">
      <c r="D621" s="35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6" customFormat="1">
      <c r="D622" s="35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6" customFormat="1">
      <c r="D623" s="35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6" customFormat="1">
      <c r="D624" s="35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6" customFormat="1">
      <c r="D625" s="35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6" customFormat="1">
      <c r="D626" s="35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6" customFormat="1">
      <c r="D627" s="35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6" customFormat="1">
      <c r="D628" s="35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6" customFormat="1">
      <c r="D629" s="35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6" customFormat="1">
      <c r="D630" s="35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6" customFormat="1">
      <c r="D631" s="35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6" customFormat="1">
      <c r="D632" s="35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6" customFormat="1">
      <c r="D633" s="35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6" customFormat="1">
      <c r="D634" s="35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6" customFormat="1">
      <c r="D635" s="35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6" customFormat="1">
      <c r="D636" s="35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6" customFormat="1">
      <c r="D637" s="35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6" customFormat="1">
      <c r="D638" s="35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6" customFormat="1">
      <c r="D639" s="35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6" customFormat="1">
      <c r="D640" s="35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6" customFormat="1">
      <c r="D641" s="35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6" customFormat="1">
      <c r="D642" s="35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6" customFormat="1">
      <c r="D643" s="35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6" customFormat="1">
      <c r="D644" s="35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6" customFormat="1">
      <c r="D645" s="35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6" customFormat="1">
      <c r="D646" s="35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6" customFormat="1">
      <c r="D647" s="35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6" customFormat="1">
      <c r="D648" s="35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6" customFormat="1">
      <c r="D649" s="35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6" customFormat="1">
      <c r="D650" s="35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6" customFormat="1">
      <c r="D651" s="35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6" customFormat="1">
      <c r="D652" s="35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6" customFormat="1">
      <c r="D653" s="35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6" customFormat="1">
      <c r="D654" s="35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6" customFormat="1">
      <c r="D655" s="35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6" customFormat="1">
      <c r="D656" s="35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6" customFormat="1">
      <c r="D657" s="35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6" customFormat="1">
      <c r="D658" s="35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6" customFormat="1">
      <c r="D659" s="35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6" customFormat="1">
      <c r="D660" s="35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6" customFormat="1">
      <c r="D661" s="35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6" customFormat="1">
      <c r="D662" s="35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6" customFormat="1">
      <c r="D663" s="35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6" customFormat="1">
      <c r="D664" s="35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6" customFormat="1">
      <c r="D665" s="35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6" customFormat="1">
      <c r="D666" s="35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6" customFormat="1">
      <c r="D667" s="35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6" customFormat="1">
      <c r="D668" s="35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6" customFormat="1">
      <c r="D669" s="35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6" customFormat="1">
      <c r="D670" s="35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6" customFormat="1">
      <c r="D671" s="35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6" customFormat="1">
      <c r="D672" s="35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6" customFormat="1">
      <c r="D673" s="35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6" customFormat="1">
      <c r="D674" s="35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6" customFormat="1">
      <c r="D675" s="35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6" customFormat="1">
      <c r="D676" s="35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6" customFormat="1">
      <c r="D677" s="35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6" customFormat="1">
      <c r="D678" s="35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6" customFormat="1">
      <c r="D679" s="35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6" customFormat="1">
      <c r="D680" s="35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6" customFormat="1">
      <c r="D681" s="35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6" customFormat="1">
      <c r="D682" s="35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6" customFormat="1">
      <c r="D683" s="35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6" customFormat="1">
      <c r="D684" s="35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6" customFormat="1">
      <c r="D685" s="35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6" customFormat="1">
      <c r="D686" s="35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6" customFormat="1">
      <c r="D687" s="35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6" customFormat="1">
      <c r="D688" s="35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6" customFormat="1">
      <c r="D689" s="35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6" customFormat="1">
      <c r="D690" s="35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6" customFormat="1">
      <c r="D691" s="35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6" customFormat="1">
      <c r="D692" s="35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6" customFormat="1">
      <c r="D693" s="35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6" customFormat="1">
      <c r="D694" s="35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6" customFormat="1">
      <c r="D695" s="35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6" customFormat="1">
      <c r="D696" s="35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6" customFormat="1">
      <c r="D697" s="35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6" customFormat="1">
      <c r="D698" s="35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6" customFormat="1">
      <c r="D699" s="35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6" customFormat="1">
      <c r="D700" s="35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6" customFormat="1">
      <c r="D701" s="35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6" customFormat="1">
      <c r="D702" s="35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6" customFormat="1">
      <c r="D703" s="35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6" customFormat="1">
      <c r="D704" s="35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6" customFormat="1">
      <c r="D705" s="35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6" customFormat="1">
      <c r="D706" s="35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6" customFormat="1">
      <c r="D707" s="35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6" customFormat="1">
      <c r="D708" s="35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6" customFormat="1">
      <c r="D709" s="35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6" customFormat="1">
      <c r="D710" s="35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6" customFormat="1">
      <c r="D711" s="35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6" customFormat="1">
      <c r="D712" s="35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6" customFormat="1">
      <c r="D713" s="35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6" customFormat="1">
      <c r="D714" s="35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6" customFormat="1">
      <c r="D715" s="35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6" customFormat="1">
      <c r="D716" s="35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6" customFormat="1">
      <c r="D717" s="35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6" customFormat="1">
      <c r="D718" s="35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6" customFormat="1">
      <c r="D719" s="35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6" customFormat="1">
      <c r="D720" s="35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6" customFormat="1">
      <c r="D721" s="35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6" customFormat="1">
      <c r="D722" s="35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6" customFormat="1">
      <c r="D723" s="35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6" customFormat="1">
      <c r="D724" s="35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6" customFormat="1">
      <c r="D725" s="35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6" customFormat="1">
      <c r="D726" s="35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6" customFormat="1">
      <c r="D727" s="35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6" customFormat="1">
      <c r="D728" s="35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6" customFormat="1">
      <c r="D729" s="35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6" customFormat="1">
      <c r="D730" s="35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6" customFormat="1">
      <c r="D731" s="35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6" customFormat="1">
      <c r="D732" s="35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6" customFormat="1">
      <c r="D733" s="35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6" customFormat="1">
      <c r="D734" s="35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6" customFormat="1">
      <c r="D735" s="35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6" customFormat="1">
      <c r="D736" s="35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6" customFormat="1">
      <c r="D737" s="35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6" customFormat="1">
      <c r="D738" s="35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6" customFormat="1">
      <c r="D739" s="35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6" customFormat="1">
      <c r="D740" s="35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6" customFormat="1">
      <c r="D741" s="35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6" customFormat="1">
      <c r="D742" s="35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6" customFormat="1">
      <c r="D743" s="35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6" customFormat="1">
      <c r="D744" s="35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6" customFormat="1">
      <c r="D745" s="35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6" customFormat="1">
      <c r="D746" s="35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6" customFormat="1">
      <c r="D747" s="35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6" customFormat="1">
      <c r="D748" s="35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6" customFormat="1">
      <c r="D749" s="35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6" customFormat="1">
      <c r="D750" s="35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6" customFormat="1">
      <c r="D751" s="35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6" customFormat="1">
      <c r="D752" s="35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6" customFormat="1">
      <c r="D753" s="35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6" customFormat="1">
      <c r="D754" s="35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6" customFormat="1">
      <c r="D755" s="35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6" customFormat="1">
      <c r="D756" s="35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6" customFormat="1">
      <c r="D757" s="35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6" customFormat="1">
      <c r="D758" s="35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6" customFormat="1">
      <c r="D759" s="35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6" customFormat="1">
      <c r="D760" s="35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6" customFormat="1">
      <c r="D761" s="35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6" customFormat="1">
      <c r="D762" s="35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6" customFormat="1">
      <c r="D763" s="35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6" customFormat="1">
      <c r="D764" s="35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6" customFormat="1">
      <c r="D765" s="35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6" customFormat="1">
      <c r="D766" s="35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6" customFormat="1">
      <c r="D767" s="35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6" customFormat="1">
      <c r="D768" s="35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6" customFormat="1">
      <c r="D769" s="35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6" customFormat="1">
      <c r="D770" s="35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6" customFormat="1">
      <c r="D771" s="35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6" customFormat="1">
      <c r="D772" s="35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6" customFormat="1">
      <c r="D773" s="35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6" customFormat="1">
      <c r="D774" s="35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6" customFormat="1">
      <c r="D775" s="35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6" customFormat="1">
      <c r="D776" s="35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6" customFormat="1">
      <c r="D777" s="35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6" customFormat="1">
      <c r="D778" s="35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6" customFormat="1">
      <c r="D779" s="35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6" customFormat="1">
      <c r="D780" s="35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6" customFormat="1">
      <c r="D781" s="35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6" customFormat="1">
      <c r="D782" s="35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6" customFormat="1">
      <c r="D783" s="35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6" customFormat="1">
      <c r="D784" s="35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6" customFormat="1">
      <c r="D785" s="35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6" customFormat="1">
      <c r="D786" s="35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6" customFormat="1">
      <c r="D787" s="35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6" customFormat="1">
      <c r="D788" s="35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6" customFormat="1">
      <c r="D789" s="35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6" customFormat="1">
      <c r="D790" s="35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6" customFormat="1">
      <c r="D791" s="35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6" customFormat="1">
      <c r="D792" s="35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6" customFormat="1">
      <c r="D793" s="35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6" customFormat="1">
      <c r="D794" s="35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6" customFormat="1">
      <c r="D795" s="35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6" customFormat="1">
      <c r="D796" s="35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6" customFormat="1">
      <c r="D797" s="35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6" customFormat="1">
      <c r="D798" s="35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6" customFormat="1">
      <c r="D799" s="35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6" customFormat="1">
      <c r="D800" s="35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6" customFormat="1">
      <c r="D801" s="35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6" customFormat="1">
      <c r="D802" s="35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6" customFormat="1">
      <c r="D803" s="35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6" customFormat="1">
      <c r="D804" s="35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6" customFormat="1">
      <c r="D805" s="35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6" customFormat="1">
      <c r="D806" s="35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6" customFormat="1">
      <c r="D807" s="35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6" customFormat="1">
      <c r="D808" s="35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6" customFormat="1">
      <c r="D809" s="35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6" customFormat="1">
      <c r="D810" s="35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6" customFormat="1">
      <c r="D811" s="35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6" customFormat="1">
      <c r="D812" s="35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6" customFormat="1">
      <c r="D813" s="35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6" customFormat="1">
      <c r="D814" s="35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6" customFormat="1">
      <c r="D815" s="35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6" customFormat="1">
      <c r="D816" s="35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6" customFormat="1">
      <c r="D817" s="35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6" customFormat="1">
      <c r="D818" s="35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6" customFormat="1">
      <c r="D819" s="35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6" customFormat="1">
      <c r="D820" s="35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6" customFormat="1">
      <c r="D821" s="35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6" customFormat="1">
      <c r="D822" s="35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6" customFormat="1">
      <c r="D823" s="35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6" customFormat="1">
      <c r="D824" s="35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6" customFormat="1">
      <c r="D825" s="35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6" customFormat="1">
      <c r="D826" s="35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6" customFormat="1">
      <c r="D827" s="35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6" customFormat="1">
      <c r="D828" s="35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6" customFormat="1">
      <c r="D829" s="35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6" customFormat="1">
      <c r="D830" s="35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6" customFormat="1">
      <c r="D831" s="35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6" customFormat="1">
      <c r="D832" s="35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6" customFormat="1">
      <c r="D833" s="35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6" customFormat="1">
      <c r="D834" s="35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6" customFormat="1">
      <c r="D835" s="35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6" customFormat="1">
      <c r="D836" s="35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6" customFormat="1">
      <c r="D837" s="35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6" customFormat="1">
      <c r="D838" s="35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6" customFormat="1">
      <c r="D839" s="35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6" customFormat="1">
      <c r="D840" s="35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6" customFormat="1">
      <c r="D841" s="35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6" customFormat="1">
      <c r="D842" s="35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6" customFormat="1">
      <c r="D843" s="35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6" customFormat="1">
      <c r="D844" s="35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6" customFormat="1">
      <c r="D845" s="35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6" customFormat="1">
      <c r="D846" s="35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6" customFormat="1">
      <c r="D847" s="35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6" customFormat="1">
      <c r="D848" s="35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6" customFormat="1">
      <c r="D849" s="35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6" customFormat="1">
      <c r="D850" s="35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6" customFormat="1">
      <c r="D851" s="35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6" customFormat="1">
      <c r="D852" s="35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6" customFormat="1">
      <c r="D853" s="35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6" customFormat="1">
      <c r="D854" s="35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6" customFormat="1">
      <c r="D855" s="35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6" customFormat="1">
      <c r="D856" s="35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6" customFormat="1">
      <c r="D857" s="35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6" customFormat="1">
      <c r="D858" s="35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6" customFormat="1">
      <c r="D859" s="35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6" customFormat="1">
      <c r="D860" s="35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6" customFormat="1">
      <c r="D861" s="35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6" customFormat="1">
      <c r="D862" s="35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6" customFormat="1">
      <c r="D863" s="35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6" customFormat="1">
      <c r="D864" s="35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6" customFormat="1">
      <c r="D865" s="35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6" customFormat="1">
      <c r="D866" s="35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6" customFormat="1">
      <c r="D867" s="35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6" customFormat="1">
      <c r="D868" s="35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6" customFormat="1">
      <c r="D869" s="35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6" customFormat="1">
      <c r="D870" s="35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6" customFormat="1">
      <c r="D871" s="35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6" customFormat="1">
      <c r="D872" s="35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6" customFormat="1">
      <c r="D873" s="35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6" customFormat="1">
      <c r="D874" s="35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6" customFormat="1">
      <c r="D875" s="35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6" customFormat="1">
      <c r="D876" s="35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6" customFormat="1">
      <c r="D877" s="35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6" customFormat="1">
      <c r="D878" s="35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6" customFormat="1">
      <c r="D879" s="35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6" customFormat="1">
      <c r="D880" s="35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6" customFormat="1">
      <c r="D881" s="35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6" customFormat="1">
      <c r="D882" s="35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6" customFormat="1">
      <c r="D883" s="35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6" customFormat="1">
      <c r="D884" s="35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6" customFormat="1">
      <c r="D885" s="35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6" customFormat="1">
      <c r="D886" s="35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6" customFormat="1">
      <c r="D887" s="35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6" customFormat="1">
      <c r="D888" s="35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6" customFormat="1">
      <c r="D889" s="35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6" customFormat="1">
      <c r="D890" s="35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6" customFormat="1">
      <c r="D891" s="35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6" customFormat="1">
      <c r="D892" s="35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6" customFormat="1">
      <c r="D893" s="35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6" customFormat="1">
      <c r="D894" s="35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6" customFormat="1">
      <c r="D895" s="35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6" customFormat="1">
      <c r="D896" s="35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6" customFormat="1">
      <c r="D897" s="35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6" customFormat="1">
      <c r="D898" s="35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6" customFormat="1">
      <c r="D899" s="35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6" customFormat="1">
      <c r="D900" s="35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6" customFormat="1">
      <c r="D901" s="35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6" customFormat="1">
      <c r="D902" s="35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6" customFormat="1">
      <c r="D903" s="35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6" customFormat="1">
      <c r="D904" s="35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6" customFormat="1">
      <c r="D905" s="35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6" customFormat="1">
      <c r="D906" s="35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6" customFormat="1">
      <c r="D907" s="35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6" customFormat="1">
      <c r="D908" s="35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6" customFormat="1">
      <c r="D909" s="35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6" customFormat="1">
      <c r="D910" s="35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6" customFormat="1">
      <c r="D911" s="35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6" customFormat="1">
      <c r="D912" s="35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6" customFormat="1">
      <c r="D913" s="35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6" customFormat="1">
      <c r="D914" s="35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6" customFormat="1">
      <c r="D915" s="35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6" customFormat="1">
      <c r="D916" s="35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6" customFormat="1">
      <c r="D917" s="35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6" customFormat="1">
      <c r="D918" s="35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6" customFormat="1">
      <c r="D919" s="35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6" customFormat="1">
      <c r="D920" s="35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6" customFormat="1">
      <c r="D921" s="35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6" customFormat="1">
      <c r="D922" s="35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6" customFormat="1">
      <c r="D923" s="35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6" customFormat="1">
      <c r="D924" s="35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6" customFormat="1">
      <c r="D925" s="35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6" customFormat="1">
      <c r="D926" s="35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6" customFormat="1">
      <c r="D927" s="35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6" customFormat="1">
      <c r="D928" s="35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6" customFormat="1">
      <c r="D929" s="35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6" customFormat="1">
      <c r="D930" s="35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6" customFormat="1">
      <c r="D931" s="35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6" customFormat="1">
      <c r="D932" s="35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6" customFormat="1">
      <c r="D933" s="35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6" customFormat="1">
      <c r="D934" s="35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6" customFormat="1">
      <c r="D935" s="35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6" customFormat="1">
      <c r="D936" s="35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6" customFormat="1">
      <c r="D937" s="35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6" customFormat="1">
      <c r="D938" s="35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6" customFormat="1">
      <c r="D939" s="35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6" customFormat="1">
      <c r="D940" s="35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6" customFormat="1">
      <c r="D941" s="35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6" customFormat="1">
      <c r="D942" s="35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6" customFormat="1">
      <c r="D943" s="35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6" customFormat="1">
      <c r="D944" s="35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6" customFormat="1">
      <c r="D945" s="35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6" customFormat="1">
      <c r="D946" s="35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6" customFormat="1">
      <c r="D947" s="35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6" customFormat="1">
      <c r="D948" s="35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6" customFormat="1">
      <c r="D949" s="35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6" customFormat="1">
      <c r="D950" s="35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6" customFormat="1">
      <c r="D951" s="35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6" customFormat="1">
      <c r="D952" s="35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6" customFormat="1">
      <c r="D953" s="35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6" customFormat="1">
      <c r="D954" s="35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6" customFormat="1">
      <c r="D955" s="35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6" customFormat="1">
      <c r="D956" s="35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6" customFormat="1">
      <c r="D957" s="35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6" customFormat="1">
      <c r="D958" s="35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6" customFormat="1">
      <c r="D959" s="35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6" customFormat="1">
      <c r="D960" s="35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6" customFormat="1">
      <c r="D961" s="35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6" customFormat="1">
      <c r="D962" s="35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6" customFormat="1">
      <c r="D963" s="35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6" customFormat="1">
      <c r="D964" s="35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6" customFormat="1">
      <c r="D965" s="35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6" customFormat="1">
      <c r="D966" s="35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6" customFormat="1">
      <c r="D967" s="35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6" customFormat="1">
      <c r="D968" s="35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6" customFormat="1">
      <c r="D969" s="35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6" customFormat="1">
      <c r="D970" s="35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6" customFormat="1">
      <c r="D971" s="35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6" customFormat="1">
      <c r="D972" s="35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6" customFormat="1">
      <c r="D973" s="35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6" customFormat="1">
      <c r="D974" s="35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6" customFormat="1">
      <c r="D975" s="35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6" customFormat="1">
      <c r="D976" s="35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6" customFormat="1">
      <c r="D977" s="35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6" customFormat="1">
      <c r="D978" s="35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6" customFormat="1">
      <c r="D979" s="35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6" customFormat="1">
      <c r="D980" s="35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6" customFormat="1">
      <c r="D981" s="35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6" customFormat="1">
      <c r="D982" s="35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6" customFormat="1">
      <c r="D983" s="35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6" customFormat="1">
      <c r="D984" s="35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6" customFormat="1">
      <c r="D985" s="35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6" customFormat="1">
      <c r="D986" s="35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6" customFormat="1">
      <c r="D987" s="35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6" customFormat="1">
      <c r="D988" s="35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6" customFormat="1">
      <c r="D989" s="35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6" customFormat="1">
      <c r="D990" s="35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6" customFormat="1">
      <c r="D991" s="35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6" customFormat="1">
      <c r="D992" s="35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6" customFormat="1">
      <c r="D993" s="35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6" customFormat="1">
      <c r="D994" s="35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6" customFormat="1">
      <c r="D995" s="35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6" customFormat="1">
      <c r="D996" s="35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6" customFormat="1">
      <c r="D997" s="35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6" customFormat="1">
      <c r="D998" s="35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6" customFormat="1">
      <c r="D999" s="35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6" customFormat="1">
      <c r="D1000" s="35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6" customFormat="1">
      <c r="D1001" s="35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6" customFormat="1">
      <c r="D1002" s="35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6" customFormat="1">
      <c r="D1003" s="35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6" customFormat="1">
      <c r="D1004" s="35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6" customFormat="1">
      <c r="D1005" s="35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6" customFormat="1">
      <c r="D1006" s="35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6" customFormat="1">
      <c r="D1007" s="35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6" customFormat="1">
      <c r="D1008" s="35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6" customFormat="1">
      <c r="D1009" s="35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6" customFormat="1">
      <c r="D1010" s="35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6" customFormat="1">
      <c r="D1011" s="35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6" customFormat="1">
      <c r="D1012" s="35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6" customFormat="1">
      <c r="D1013" s="35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6" customFormat="1">
      <c r="D1014" s="35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6" customFormat="1">
      <c r="D1015" s="35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6" customFormat="1">
      <c r="D1016" s="35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6" customFormat="1">
      <c r="D1017" s="35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6" customFormat="1">
      <c r="D1018" s="35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6" customFormat="1">
      <c r="D1019" s="35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6" customFormat="1">
      <c r="D1020" s="35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6" customFormat="1">
      <c r="D1021" s="35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6" customFormat="1">
      <c r="D1022" s="35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6" customFormat="1">
      <c r="D1023" s="35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6" customFormat="1">
      <c r="D1024" s="35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6" customFormat="1">
      <c r="D1025" s="35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6" customFormat="1">
      <c r="D1026" s="35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6" customFormat="1">
      <c r="D1027" s="35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6" customFormat="1">
      <c r="D1028" s="35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6" customFormat="1">
      <c r="D1029" s="35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6" customFormat="1">
      <c r="D1030" s="35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6" customFormat="1">
      <c r="D1031" s="35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6" customFormat="1">
      <c r="D1032" s="35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6" customFormat="1">
      <c r="D1033" s="35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6" customFormat="1">
      <c r="D1034" s="35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6" customFormat="1">
      <c r="D1035" s="35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6" customFormat="1">
      <c r="D1036" s="35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6" customFormat="1">
      <c r="D1037" s="35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6" customFormat="1">
      <c r="D1038" s="35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6" customFormat="1">
      <c r="D1039" s="35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6" customFormat="1">
      <c r="D1040" s="35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6" customFormat="1">
      <c r="D1041" s="35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6" customFormat="1">
      <c r="D1042" s="35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6" customFormat="1">
      <c r="D1043" s="35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6" customFormat="1">
      <c r="D1044" s="35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6" customFormat="1">
      <c r="D1045" s="35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6" customFormat="1">
      <c r="D1046" s="35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6" customFormat="1">
      <c r="D1047" s="35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6" customFormat="1">
      <c r="D1048" s="35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6" customFormat="1">
      <c r="D1049" s="35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6" customFormat="1">
      <c r="D1050" s="35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6" customFormat="1">
      <c r="D1051" s="35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6" customFormat="1">
      <c r="D1052" s="35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6" customFormat="1">
      <c r="D1053" s="35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6" customFormat="1">
      <c r="D1054" s="35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6" customFormat="1">
      <c r="D1055" s="35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6" customFormat="1">
      <c r="D1056" s="35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6" customFormat="1">
      <c r="D1057" s="35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6" customFormat="1">
      <c r="D1058" s="35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6" customFormat="1">
      <c r="D1059" s="35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6" customFormat="1">
      <c r="D1060" s="35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6" customFormat="1">
      <c r="D1061" s="35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6" customFormat="1">
      <c r="D1062" s="35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6" customFormat="1">
      <c r="D1063" s="35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6" customFormat="1">
      <c r="D1064" s="35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6" customFormat="1">
      <c r="D1065" s="35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6" customFormat="1">
      <c r="D1066" s="35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6" customFormat="1">
      <c r="D1067" s="35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6" customFormat="1">
      <c r="D1068" s="35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6" customFormat="1">
      <c r="D1069" s="35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6" customFormat="1">
      <c r="D1070" s="35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6" customFormat="1">
      <c r="D1071" s="35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6" customFormat="1">
      <c r="D1072" s="35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6" customFormat="1">
      <c r="D1073" s="35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6" customFormat="1">
      <c r="D1074" s="35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6" customFormat="1">
      <c r="D1075" s="35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6" customFormat="1">
      <c r="D1076" s="35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6" customFormat="1">
      <c r="D1077" s="35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6" customFormat="1">
      <c r="D1078" s="35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6" customFormat="1">
      <c r="D1079" s="35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6" customFormat="1">
      <c r="D1080" s="35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6" customFormat="1">
      <c r="D1081" s="35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6" customFormat="1">
      <c r="D1082" s="35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6" customFormat="1">
      <c r="D1083" s="35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6" customFormat="1">
      <c r="D1084" s="35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6" customFormat="1">
      <c r="D1085" s="35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6" customFormat="1">
      <c r="D1086" s="35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6" customFormat="1">
      <c r="D1087" s="35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6" customFormat="1">
      <c r="D1088" s="35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6" customFormat="1">
      <c r="D1089" s="35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6" customFormat="1">
      <c r="D1090" s="35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6" customFormat="1">
      <c r="D1091" s="35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6" customFormat="1">
      <c r="D1092" s="35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6" customFormat="1">
      <c r="D1093" s="35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6" customFormat="1">
      <c r="D1094" s="35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6" customFormat="1">
      <c r="D1095" s="35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6" customFormat="1">
      <c r="D1096" s="35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6" customFormat="1">
      <c r="D1097" s="35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6" customFormat="1">
      <c r="D1098" s="35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6" customFormat="1">
      <c r="D1099" s="35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6" customFormat="1">
      <c r="D1100" s="35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6" customFormat="1">
      <c r="D1101" s="35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6" customFormat="1">
      <c r="D1102" s="35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6" customFormat="1">
      <c r="D1103" s="35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6" customFormat="1">
      <c r="D1104" s="35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6" customFormat="1">
      <c r="D1105" s="35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6" customFormat="1">
      <c r="D1106" s="35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6" customFormat="1">
      <c r="D1107" s="35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6" customFormat="1">
      <c r="D1108" s="35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6" customFormat="1">
      <c r="D1109" s="35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6" customFormat="1">
      <c r="D1110" s="35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6" customFormat="1">
      <c r="D1111" s="35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6" customFormat="1">
      <c r="D1112" s="35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6" customFormat="1">
      <c r="D1113" s="35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6" customFormat="1">
      <c r="D1114" s="35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6" customFormat="1">
      <c r="D1115" s="35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6" customFormat="1">
      <c r="D1116" s="35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6" customFormat="1">
      <c r="D1117" s="35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6" customFormat="1">
      <c r="D1118" s="35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6" customFormat="1">
      <c r="D1119" s="35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6" customFormat="1">
      <c r="D1120" s="35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6" customFormat="1">
      <c r="D1121" s="35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6" customFormat="1">
      <c r="D1122" s="35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6" customFormat="1">
      <c r="D1123" s="35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6" customFormat="1">
      <c r="D1124" s="35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6" customFormat="1">
      <c r="D1125" s="35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6" customFormat="1">
      <c r="D1126" s="35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6" customFormat="1">
      <c r="D1127" s="35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6" customFormat="1">
      <c r="D1128" s="35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6" customFormat="1">
      <c r="D1129" s="35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6" customFormat="1">
      <c r="D1130" s="35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6" customFormat="1">
      <c r="D1131" s="35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6" customFormat="1">
      <c r="D1132" s="35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6" customFormat="1">
      <c r="D1133" s="35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6" customFormat="1">
      <c r="D1134" s="35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>
      <c r="A1135" s="36"/>
      <c r="B1135" s="36"/>
      <c r="C1135" s="36"/>
      <c r="D1135" s="35"/>
      <c r="E1135" s="36"/>
      <c r="F1135" s="20"/>
      <c r="G1135" s="36"/>
      <c r="H1135" s="21"/>
      <c r="I1135" s="22"/>
      <c r="J1135" s="21"/>
      <c r="K1135" s="22"/>
      <c r="L1135" s="22"/>
      <c r="Q1135" s="3"/>
    </row>
    <row r="1136" spans="1:17">
      <c r="A1136" s="36"/>
      <c r="B1136" s="36"/>
      <c r="C1136" s="36"/>
      <c r="D1136" s="35"/>
      <c r="E1136" s="36"/>
      <c r="F1136" s="20"/>
      <c r="G1136" s="36"/>
      <c r="H1136" s="21"/>
      <c r="I1136" s="22"/>
      <c r="J1136" s="21"/>
      <c r="K1136" s="22"/>
      <c r="L1136" s="22"/>
      <c r="Q1136" s="3"/>
    </row>
    <row r="1137" spans="1:17">
      <c r="A1137" s="36"/>
      <c r="B1137" s="36"/>
      <c r="C1137" s="36"/>
      <c r="D1137" s="35"/>
      <c r="E1137" s="36"/>
      <c r="F1137" s="20"/>
      <c r="G1137" s="36"/>
      <c r="H1137" s="21"/>
      <c r="I1137" s="22"/>
      <c r="J1137" s="21"/>
      <c r="K1137" s="22"/>
      <c r="L1137" s="22"/>
      <c r="Q1137" s="3"/>
    </row>
    <row r="1138" spans="1:17">
      <c r="A1138" s="36"/>
      <c r="B1138" s="36"/>
      <c r="C1138" s="36"/>
      <c r="D1138" s="35"/>
      <c r="E1138" s="36"/>
      <c r="F1138" s="20"/>
      <c r="G1138" s="36"/>
      <c r="H1138" s="21"/>
      <c r="I1138" s="22"/>
      <c r="J1138" s="21"/>
      <c r="K1138" s="22"/>
      <c r="L1138" s="22"/>
      <c r="Q1138" s="3"/>
    </row>
    <row r="1139" spans="1:17">
      <c r="A1139" s="36"/>
      <c r="B1139" s="36"/>
      <c r="C1139" s="36"/>
      <c r="D1139" s="35"/>
      <c r="E1139" s="36"/>
      <c r="F1139" s="20"/>
      <c r="G1139" s="36"/>
      <c r="H1139" s="21"/>
      <c r="I1139" s="22"/>
      <c r="J1139" s="21"/>
      <c r="K1139" s="22"/>
      <c r="L1139" s="22"/>
      <c r="Q1139" s="3"/>
    </row>
    <row r="1140" spans="1:17">
      <c r="A1140" s="36"/>
      <c r="B1140" s="36"/>
      <c r="C1140" s="36"/>
      <c r="D1140" s="35"/>
      <c r="E1140" s="36"/>
      <c r="F1140" s="20"/>
      <c r="G1140" s="36"/>
      <c r="H1140" s="21"/>
      <c r="I1140" s="22"/>
      <c r="J1140" s="21"/>
      <c r="K1140" s="22"/>
      <c r="L1140" s="22"/>
      <c r="Q1140" s="3"/>
    </row>
    <row r="1141" spans="1:17">
      <c r="A1141" s="36"/>
      <c r="B1141" s="36"/>
      <c r="C1141" s="36"/>
      <c r="D1141" s="35"/>
      <c r="E1141" s="36"/>
      <c r="F1141" s="20"/>
      <c r="G1141" s="36"/>
      <c r="H1141" s="21"/>
      <c r="I1141" s="22"/>
      <c r="J1141" s="21"/>
      <c r="K1141" s="22"/>
      <c r="L1141" s="22"/>
      <c r="Q1141" s="3"/>
    </row>
    <row r="1142" spans="1:17">
      <c r="A1142" s="36"/>
      <c r="B1142" s="36"/>
      <c r="C1142" s="36"/>
      <c r="D1142" s="35"/>
      <c r="E1142" s="36"/>
      <c r="F1142" s="20"/>
      <c r="G1142" s="36"/>
      <c r="H1142" s="21"/>
      <c r="I1142" s="22"/>
      <c r="J1142" s="21"/>
      <c r="K1142" s="22"/>
      <c r="L1142" s="22"/>
      <c r="Q1142" s="3"/>
    </row>
    <row r="1143" spans="1:17">
      <c r="A1143" s="36"/>
      <c r="B1143" s="36"/>
      <c r="C1143" s="36"/>
      <c r="D1143" s="35"/>
      <c r="E1143" s="36"/>
      <c r="F1143" s="20"/>
      <c r="G1143" s="36"/>
      <c r="H1143" s="21"/>
      <c r="I1143" s="22"/>
      <c r="J1143" s="21"/>
      <c r="K1143" s="22"/>
      <c r="L1143" s="22"/>
      <c r="Q1143" s="3"/>
    </row>
    <row r="1144" spans="1:17">
      <c r="A1144" s="36"/>
      <c r="B1144" s="36"/>
      <c r="C1144" s="36"/>
      <c r="D1144" s="35"/>
      <c r="E1144" s="36"/>
      <c r="F1144" s="20"/>
      <c r="G1144" s="36"/>
      <c r="H1144" s="21"/>
      <c r="I1144" s="22"/>
      <c r="J1144" s="21"/>
      <c r="K1144" s="22"/>
      <c r="L1144" s="22"/>
      <c r="Q1144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2016-08-17T05:58:57Z</cp:lastPrinted>
  <dcterms:created xsi:type="dcterms:W3CDTF">2000-07-15T07:26:51Z</dcterms:created>
  <dcterms:modified xsi:type="dcterms:W3CDTF">2016-08-17T05:58:59Z</dcterms:modified>
</cp:coreProperties>
</file>