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K54" i="3"/>
  <c r="J54"/>
  <c r="H52" l="1"/>
  <c r="H11"/>
  <c r="J1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<sst xmlns="http://schemas.openxmlformats.org/spreadsheetml/2006/main" count="217" uniqueCount="96">
  <si>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</si>
  <si>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</si>
  <si>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</si>
  <si>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</si>
  <si>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</si>
  <si>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</si>
  <si>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</si>
  <si>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</si>
  <si>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</si>
  <si>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</si>
  <si>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</si>
  <si>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</si>
  <si>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</si>
  <si>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</si>
  <si>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</si>
  <si>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</si>
  <si>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</si>
  <si>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</si>
  <si>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</si>
  <si>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</si>
  <si>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</si>
  <si>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</si>
  <si>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</si>
  <si>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</si>
  <si>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</si>
  <si>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</si>
  <si>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</si>
  <si>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</si>
  <si>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</si>
  <si>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</si>
  <si>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</si>
  <si>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</si>
  <si>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</si>
  <si>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</si>
  <si>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</si>
  <si>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</si>
  <si>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</si>
  <si>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</si>
  <si>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</si>
  <si>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</si>
  <si>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</si>
  <si>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</si>
  <si>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</si>
  <si>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</si>
  <si>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</si>
  <si>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</si>
  <si>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</si>
  <si>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</si>
  <si>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</si>
  <si>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</si>
  <si>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</si>
  <si>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</si>
  <si>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</si>
  <si>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</si>
  <si>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</si>
  <si>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</si>
  <si>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</si>
  <si>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</si>
  <si>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</si>
  <si>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</si>
  <si>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</si>
  <si>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</si>
  <si>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</si>
  <si>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</si>
  <si>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</si>
  <si>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</si>
  <si>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</si>
  <si>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</si>
  <si>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</si>
  <si>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</si>
  <si>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</si>
  <si>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</si>
  <si>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</si>
  <si>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</si>
  <si>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</si>
  <si>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</si>
  <si>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</si>
  <si>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</si>
  <si>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</si>
  <si>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</si>
  <si>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</si>
  <si>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</si>
  <si>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</si>
  <si>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</si>
  <si>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</si>
  <si>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</si>
  <si>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</si>
  <si>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</si>
  <si>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</si>
  <si>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Canal discharge 110 cusecs</t>
  </si>
  <si>
    <t>Water level is below FRL
Canals closed</t>
  </si>
  <si>
    <t>Canals closed. 
Leakages</t>
  </si>
  <si>
    <t>Jowlinala Leakages 9 cusecs</t>
  </si>
  <si>
    <t xml:space="preserve"> Water level on 30.05.2016</t>
  </si>
  <si>
    <t xml:space="preserve"> TELANGANA MEDIUM IRRIGATION PROJECTS (BASIN WISE) 
DAILY WATER LEVELS on 31.05.2016</t>
  </si>
  <si>
    <t xml:space="preserve"> Water level on 31.05.2016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</si>
</sst>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49" activePane="bottomLeft" state="frozen"/>
      <selection pane="bottomLeft" activeCell="J54" sqref="J54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93</v>
      </c>
      <c r="I3" s="52"/>
      <c r="J3" s="51" t="s">
        <v>95</v>
      </c>
      <c r="K3" s="52"/>
      <c r="L3" s="48" t="s">
        <v>48</v>
      </c>
      <c r="M3" s="48" t="s">
        <v>67</v>
      </c>
      <c r="N3" s="48" t="s">
        <v>84</v>
      </c>
      <c r="O3" s="39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1480.4*0.3048</f>
        <v>451.22592000000003</v>
      </c>
      <c r="I11" s="10">
        <v>199.98</v>
      </c>
      <c r="J11" s="6">
        <f>1480.4*0.3048</f>
        <v>451.22592000000003</v>
      </c>
      <c r="K11" s="10">
        <v>199.98</v>
      </c>
      <c r="L11" s="9">
        <v>0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352.89699999999999</v>
      </c>
      <c r="I19" s="10">
        <v>108.92</v>
      </c>
      <c r="J19" s="13">
        <v>352.89699999999999</v>
      </c>
      <c r="K19" s="10">
        <v>108.92</v>
      </c>
      <c r="L19" s="9">
        <v>0</v>
      </c>
      <c r="M19" s="9">
        <v>9</v>
      </c>
      <c r="N19" s="8">
        <v>1000</v>
      </c>
      <c r="O19" s="4" t="s">
        <v>63</v>
      </c>
      <c r="P19" s="12">
        <v>0</v>
      </c>
      <c r="Q19" s="4" t="s">
        <v>92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91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90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149.5</v>
      </c>
      <c r="I25" s="37">
        <v>234</v>
      </c>
      <c r="J25" s="6">
        <v>149.5</v>
      </c>
      <c r="K25" s="37">
        <v>234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238.15</v>
      </c>
      <c r="I26" s="9">
        <v>6103</v>
      </c>
      <c r="J26" s="14">
        <v>238.1</v>
      </c>
      <c r="K26" s="9">
        <v>6068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120.9</v>
      </c>
      <c r="I28" s="9">
        <v>249</v>
      </c>
      <c r="J28" s="6">
        <v>120.9</v>
      </c>
      <c r="K28" s="9">
        <v>249</v>
      </c>
      <c r="L28" s="26">
        <v>0</v>
      </c>
      <c r="M28" s="37">
        <v>110</v>
      </c>
      <c r="N28" s="8">
        <v>1000</v>
      </c>
      <c r="O28" s="4">
        <v>0</v>
      </c>
      <c r="P28" s="8">
        <v>0</v>
      </c>
      <c r="Q28" s="4" t="s">
        <v>89</v>
      </c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41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39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118.9</v>
      </c>
      <c r="I44" s="9">
        <v>521.9</v>
      </c>
      <c r="J44" s="6">
        <v>118.84</v>
      </c>
      <c r="K44" s="9">
        <v>521.20000000000005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119.08</v>
      </c>
      <c r="I45" s="9">
        <v>4640</v>
      </c>
      <c r="J45" s="6">
        <v>119.08</v>
      </c>
      <c r="K45" s="9">
        <v>4640</v>
      </c>
      <c r="L45" s="9">
        <v>0</v>
      </c>
      <c r="M45" s="9">
        <v>0</v>
      </c>
      <c r="N45" s="4">
        <v>4500</v>
      </c>
      <c r="O45" s="4" t="s">
        <v>63</v>
      </c>
      <c r="P45" s="9"/>
      <c r="Q45" s="8" t="s">
        <v>87</v>
      </c>
    </row>
    <row r="46" spans="1:21" s="1" customFormat="1" ht="48" customHeight="1">
      <c r="A46" s="46" t="s">
        <v>57</v>
      </c>
      <c r="B46" s="46"/>
      <c r="C46" s="42">
        <f t="shared" ref="C46" si="0">SUM(C11:C45)</f>
        <v>349775</v>
      </c>
      <c r="D46" s="42"/>
      <c r="E46" s="42"/>
      <c r="F46" s="40"/>
      <c r="G46" s="42">
        <f t="shared" ref="G46" si="1">SUM(G11:G45)</f>
        <v>46385.63</v>
      </c>
      <c r="H46" s="6"/>
      <c r="I46" s="42">
        <f>SUM(I11:I45)</f>
        <v>13617.424299999999</v>
      </c>
      <c r="J46" s="6"/>
      <c r="K46" s="42">
        <f>SUM(K11:K45)</f>
        <v>13581.7243</v>
      </c>
      <c r="L46" s="42">
        <f>SUM(L11:L45)</f>
        <v>0</v>
      </c>
      <c r="M46" s="42">
        <f>SUM(M11:M45)</f>
        <v>219</v>
      </c>
      <c r="N46" s="42">
        <f>SUM(N18:N45)</f>
        <v>124340</v>
      </c>
      <c r="O46" s="42">
        <f>SUM(O18:O45)</f>
        <v>26100</v>
      </c>
      <c r="P46" s="42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2"/>
      <c r="O48" s="42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385.79</v>
      </c>
      <c r="I50" s="13">
        <v>19.983000000000001</v>
      </c>
      <c r="J50" s="6">
        <v>385.76</v>
      </c>
      <c r="K50" s="9">
        <v>19.5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2"/>
      <c r="D53" s="11"/>
      <c r="E53" s="42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>
        <f>(5/12+5)*0.3048+E54</f>
        <v>245.45100000000002</v>
      </c>
      <c r="K54" s="10">
        <f>189/1000</f>
        <v>0.189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92</v>
      </c>
      <c r="I56" s="10">
        <v>775</v>
      </c>
      <c r="J56" s="6">
        <v>92</v>
      </c>
      <c r="K56" s="10">
        <v>775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114.58199999999999</v>
      </c>
      <c r="I57" s="9">
        <v>131.68</v>
      </c>
      <c r="J57" s="13">
        <v>114.57299999999999</v>
      </c>
      <c r="K57" s="9">
        <v>130.88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2">
        <f t="shared" ref="C59" si="2">SUM(C49:C58)</f>
        <v>87419</v>
      </c>
      <c r="D59" s="42"/>
      <c r="E59" s="42"/>
      <c r="F59" s="42"/>
      <c r="G59" s="42">
        <f t="shared" ref="G59" si="3">SUM(G49:G58)</f>
        <v>10777</v>
      </c>
      <c r="H59" s="6"/>
      <c r="I59" s="42">
        <f>SUM(I49:I58)</f>
        <v>1219.5049999999999</v>
      </c>
      <c r="J59" s="6"/>
      <c r="K59" s="42">
        <f t="shared" ref="K59" si="4">SUM(K49:K58)</f>
        <v>1218.4109999999998</v>
      </c>
      <c r="L59" s="42">
        <f t="shared" ref="L59:M59" si="5">SUM(L49:L58)</f>
        <v>0</v>
      </c>
      <c r="M59" s="42">
        <f t="shared" si="5"/>
        <v>0</v>
      </c>
      <c r="N59" s="42">
        <f>SUM(N49:N58)</f>
        <v>40743</v>
      </c>
      <c r="O59" s="42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2">
        <f t="shared" ref="C60" si="6">C59+C46</f>
        <v>437194</v>
      </c>
      <c r="D60" s="42"/>
      <c r="E60" s="42"/>
      <c r="F60" s="42"/>
      <c r="G60" s="42">
        <f t="shared" ref="G60" si="7">G59+G46</f>
        <v>57162.63</v>
      </c>
      <c r="H60" s="6"/>
      <c r="I60" s="42">
        <f t="shared" ref="I60:K60" si="8">I59+I46</f>
        <v>14836.929299999998</v>
      </c>
      <c r="J60" s="6"/>
      <c r="K60" s="42">
        <f t="shared" si="8"/>
        <v>14800.1353</v>
      </c>
      <c r="L60" s="42">
        <f t="shared" ref="L60:M60" si="9">L59+L46</f>
        <v>0</v>
      </c>
      <c r="M60" s="42">
        <f t="shared" si="9"/>
        <v>219</v>
      </c>
      <c r="N60" s="42">
        <f>N59+N46</f>
        <v>165083</v>
      </c>
      <c r="O60" s="42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2016-05-31T06:06:45Z</cp:lastPrinted>
  <dcterms:created xsi:type="dcterms:W3CDTF">2000-07-15T07:26:51Z</dcterms:created>
  <dcterms:modified xsi:type="dcterms:W3CDTF">2016-12-13T07:25:16Z</dcterms:modified>
</cp:coreProperties>
</file>