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61" i="3"/>
  <c r="J41"/>
  <c r="J40"/>
  <c r="J36"/>
  <c r="J15" l="1"/>
  <c r="F15"/>
  <c r="J63"/>
  <c r="J23"/>
  <c r="J17"/>
  <c r="J59"/>
  <c r="J46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<sst xmlns="http://schemas.openxmlformats.org/spreadsheetml/2006/main" count="155" uniqueCount="98">
  <si>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</si>
  <si>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</si>
  <si>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</si>
  <si>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</si>
  <si>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</si>
  <si>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</si>
  <si>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</si>
  <si>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</si>
  <si>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</si>
  <si>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</si>
  <si>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</si>
  <si>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</si>
  <si>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</si>
  <si>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</si>
  <si>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</si>
  <si>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</si>
  <si>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</si>
  <si>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</si>
  <si>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</si>
  <si>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</si>
  <si>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</si>
  <si>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</si>
  <si>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</si>
  <si>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</si>
  <si>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</si>
  <si>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</si>
  <si>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</si>
  <si>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</si>
  <si>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</si>
  <si>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</si>
  <si>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</si>
  <si>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</si>
  <si>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</si>
  <si>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</si>
  <si>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</si>
  <si>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</si>
  <si>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</si>
  <si>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</si>
  <si>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</si>
  <si>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</si>
  <si>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</si>
  <si>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</si>
  <si>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</si>
  <si>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</si>
  <si>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</si>
  <si>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</si>
  <si>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</si>
  <si>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</si>
  <si>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</si>
  <si>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</si>
  <si>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</si>
  <si>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</si>
  <si>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</si>
  <si>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</si>
  <si>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</si>
  <si>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</si>
  <si>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</si>
  <si>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</si>
  <si>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</si>
  <si>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</si>
  <si>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</si>
  <si>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</si>
  <si>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</si>
  <si>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</si>
  <si>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</si>
  <si>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</si>
  <si>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</si>
  <si>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</si>
  <si>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</si>
  <si>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</si>
  <si>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</si>
  <si>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</si>
  <si>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</si>
  <si>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</si>
  <si>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</si>
  <si>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</si>
  <si>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</si>
  <si>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</si>
  <si>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</si>
  <si>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</si>
  <si>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</si>
  <si>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</si>
  <si>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</si>
  <si>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</si>
  <si>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</si>
  <si>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</si>
  <si>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</si>
  <si>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</si>
  <si>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</si>
  <si>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</si>
  <si>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</si>
  <si>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</si>
  <si>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20c/s, 
LF 25 c/s</t>
  </si>
  <si>
    <t>Not received</t>
  </si>
  <si>
    <t>RF 70 c/s,
 LF 40 c/s</t>
  </si>
  <si>
    <t xml:space="preserve"> Water level on 06.03.2017</t>
  </si>
  <si>
    <t xml:space="preserve"> TELANGANA MEDIUM IRRIGATION PROJECTS (BASIN WISE) 
DAILY WATER LEVELS on 07.03.2017</t>
  </si>
  <si>
    <t xml:space="preserve"> Water level on 07.03.2017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</si>
</sst>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54" activePane="bottomLeft" state="frozen"/>
      <selection pane="bottomLeft" activeCell="K62" sqref="K62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95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89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88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 ca="1"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 ca="1"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 ca="1"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94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444.07836000000003</v>
      </c>
      <c r="I17" s="4">
        <v>835</v>
      </c>
      <c r="J17" s="15">
        <f ca="1">1456.95*0.3048</f>
        <v>444.07836000000003</v>
      </c>
      <c r="K17" s="4">
        <v>835</v>
      </c>
      <c r="L17" s="4">
        <v>0</v>
      </c>
      <c r="M17" s="4">
        <v>241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456.53</v>
      </c>
      <c r="I18" s="4">
        <v>906</v>
      </c>
      <c r="J18" s="15">
        <v>456.42</v>
      </c>
      <c r="K18" s="4">
        <v>884</v>
      </c>
      <c r="L18" s="4">
        <v>0</v>
      </c>
      <c r="M18" s="4">
        <v>80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 ca="1"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93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154.02000000000001</v>
      </c>
      <c r="I32" s="4">
        <v>395.88</v>
      </c>
      <c r="J32" s="15">
        <v>154.02000000000001</v>
      </c>
      <c r="K32" s="4">
        <v>395.88</v>
      </c>
      <c r="L32" s="4">
        <v>0</v>
      </c>
      <c r="M32" s="4">
        <v>26.850999999999999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149.4</v>
      </c>
      <c r="I34" s="4">
        <v>228.02099999999999</v>
      </c>
      <c r="J34" s="15">
        <v>149.4</v>
      </c>
      <c r="K34" s="4">
        <v>228.02099999999999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358.48689999999999</v>
      </c>
      <c r="I36" s="4">
        <v>696.43100000000004</v>
      </c>
      <c r="J36" s="15">
        <f ca="1">(10.5/12+30)*0.3048+E36</f>
        <v>358.41070000000002</v>
      </c>
      <c r="K36" s="5">
        <v>684.45</v>
      </c>
      <c r="L36" s="4">
        <v>0</v>
      </c>
      <c r="M36" s="4">
        <v>67.569999999999993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94.110599999999991</v>
      </c>
      <c r="I40" s="4">
        <v>537</v>
      </c>
      <c r="J40" s="15">
        <f ca="1">(11/12+23)*0.3048+E40</f>
        <v>94.059799999999996</v>
      </c>
      <c r="K40" s="4">
        <v>510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198.01960000000003</v>
      </c>
      <c r="I41" s="4">
        <v>442.65</v>
      </c>
      <c r="J41" s="15">
        <f ca="1">(0/12+18)*0.3048+E41</f>
        <v>197.81640000000002</v>
      </c>
      <c r="K41" s="4">
        <v>396.16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120.31</v>
      </c>
      <c r="I42" s="4">
        <v>491.8</v>
      </c>
      <c r="J42" s="15">
        <v>120.28</v>
      </c>
      <c r="K42" s="4">
        <v>490.5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449.02221600000007</v>
      </c>
      <c r="I46" s="4">
        <v>1005.2</v>
      </c>
      <c r="J46" s="15">
        <f ca="1">1473.17*0.3048</f>
        <v>449.02221600000007</v>
      </c>
      <c r="K46" s="4">
        <v>1005.2</v>
      </c>
      <c r="L46" s="4">
        <v>0</v>
      </c>
      <c r="M46" s="4">
        <v>102.30800000000001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</v>
      </c>
      <c r="I50" s="4">
        <v>282.13200000000001</v>
      </c>
      <c r="J50" s="15">
        <v>70.72</v>
      </c>
      <c r="K50" s="4">
        <v>275.38600000000002</v>
      </c>
      <c r="L50" s="4">
        <v>0</v>
      </c>
      <c r="M50" s="4">
        <v>60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121.92</v>
      </c>
      <c r="I51" s="4">
        <v>6582</v>
      </c>
      <c r="J51" s="15">
        <v>121.92</v>
      </c>
      <c r="K51" s="4">
        <v>6582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29916.815999999995</v>
      </c>
      <c r="J52" s="15"/>
      <c r="K52" s="14">
        <f ca="1">SUM(K11:K51)</f>
        <v>29865.719000000001</v>
      </c>
      <c r="L52" s="14">
        <f t="shared" ref="L52:Q52" ca="1" si="0">SUM(L11:L51)</f>
        <v>100</v>
      </c>
      <c r="M52" s="14">
        <f t="shared" ca="1" si="0"/>
        <v>975.35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</v>
      </c>
      <c r="I55" s="4">
        <v>145</v>
      </c>
      <c r="J55" s="38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192.024</v>
      </c>
      <c r="I59" s="4">
        <v>1397</v>
      </c>
      <c r="J59" s="15">
        <f ca="1">630*0.3048</f>
        <v>192.024</v>
      </c>
      <c r="K59" s="4">
        <v>1397</v>
      </c>
      <c r="L59" s="4">
        <v>4.8600000000000003</v>
      </c>
      <c r="M59" s="4">
        <v>630.54999999999995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 ca="1"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250.32780000000002</v>
      </c>
      <c r="I63" s="4">
        <v>1648.46</v>
      </c>
      <c r="J63" s="15">
        <f ca="1"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93.33</v>
      </c>
      <c r="I65" s="4">
        <v>1223.1199999999999</v>
      </c>
      <c r="J65" s="15">
        <v>93.33</v>
      </c>
      <c r="K65" s="4">
        <v>1223.1199999999999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115.52</v>
      </c>
      <c r="I66" s="4">
        <v>225.23</v>
      </c>
      <c r="J66" s="15">
        <v>115.44</v>
      </c>
      <c r="K66" s="4">
        <v>217.02</v>
      </c>
      <c r="L66" s="4">
        <v>0</v>
      </c>
      <c r="M66" s="4">
        <v>95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193.01499999999999</v>
      </c>
      <c r="I68" s="5">
        <v>111.107</v>
      </c>
      <c r="J68" s="9">
        <v>193.01499999999999</v>
      </c>
      <c r="K68" s="5">
        <v>111.107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6612.3919999999989</v>
      </c>
      <c r="J69" s="15"/>
      <c r="K69" s="14">
        <f ca="1">SUM(K55:K68)</f>
        <v>6559.982</v>
      </c>
      <c r="L69" s="14">
        <v>8</v>
      </c>
      <c r="M69" s="14">
        <f ca="1">SUM(M55:M68)</f>
        <v>1085.03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36529.207999999991</v>
      </c>
      <c r="J70" s="15"/>
      <c r="K70" s="14">
        <f ca="1">K69+K52</f>
        <v>36425.701000000001</v>
      </c>
      <c r="L70" s="14">
        <f ca="1">L69+L52</f>
        <v>108</v>
      </c>
      <c r="M70" s="14">
        <f ca="1">M69+M52</f>
        <v>2060.38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2017-03-07T05:17:48Z</cp:lastPrinted>
  <dcterms:created xsi:type="dcterms:W3CDTF">2000-07-15T07:26:51Z</dcterms:created>
  <dcterms:modified xsi:type="dcterms:W3CDTF">2017-03-07T05:17:53Z</dcterms:modified>
</cp:coreProperties>
</file>