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0" i="3"/>
  <c r="J36"/>
  <c r="J59" l="1"/>
  <c r="J63" l="1"/>
  <c r="J17"/>
  <c r="J46" l="1"/>
  <c r="J41"/>
  <c r="J61" l="1"/>
  <c r="J15" l="1"/>
  <c r="F15"/>
  <c r="J23"/>
  <c r="J11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J13" l="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<sst xmlns="http://schemas.openxmlformats.org/spreadsheetml/2006/main" count="155" uniqueCount="98">
  <si>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</si>
  <si>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</si>
  <si>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</si>
  <si>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</si>
  <si>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</si>
  <si>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</si>
  <si>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</si>
  <si>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</si>
  <si>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</si>
  <si>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</si>
  <si>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</si>
  <si>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</si>
  <si>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</si>
  <si>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</si>
  <si>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</si>
  <si>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</si>
  <si>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</si>
  <si>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</si>
  <si>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</si>
  <si>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</si>
  <si>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</si>
  <si>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</si>
  <si>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</si>
  <si>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</si>
  <si>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</si>
  <si>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</si>
  <si>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</si>
  <si>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</si>
  <si>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</si>
  <si>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</si>
  <si>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</si>
  <si>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</si>
  <si>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</si>
  <si>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</si>
  <si>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</si>
  <si>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</si>
  <si>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</si>
  <si>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</si>
  <si>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</si>
  <si>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</si>
  <si>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</si>
  <si>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</si>
  <si>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</si>
  <si>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</si>
  <si>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</si>
  <si>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</si>
  <si>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</si>
  <si>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</si>
  <si>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</si>
  <si>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</si>
  <si>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</si>
  <si>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</si>
  <si>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</si>
  <si>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</si>
  <si>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</si>
  <si>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</si>
  <si>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</si>
  <si>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</si>
  <si>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</si>
  <si>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</si>
  <si>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</si>
  <si>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</si>
  <si>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</si>
  <si>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</si>
  <si>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</si>
  <si>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</si>
  <si>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</si>
  <si>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</si>
  <si>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</si>
  <si>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</si>
  <si>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</si>
  <si>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</si>
  <si>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</si>
  <si>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</si>
  <si>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</si>
  <si>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</si>
  <si>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</si>
  <si>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</si>
  <si>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</si>
  <si>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</si>
  <si>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</si>
  <si>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</si>
  <si>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</si>
  <si>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</si>
  <si>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</si>
  <si>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</si>
  <si>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</si>
  <si>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</si>
  <si>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</si>
  <si>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</si>
  <si>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</si>
  <si>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</si>
  <si>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Not received</t>
  </si>
  <si>
    <t>RF 70 c/s,
 LF 40 c/s</t>
  </si>
  <si>
    <t>RF 20c/s, 
LF 25 c/s</t>
  </si>
  <si>
    <t xml:space="preserve"> Water level on 22.03.2017</t>
  </si>
  <si>
    <t xml:space="preserve"> TELANGANA MEDIUM IRRIGATION PROJECTS (BASIN WISE) 
DAILY WATER LEVELS on 23.03.2017</t>
  </si>
  <si>
    <t xml:space="preserve"> Water level on 23.03.2017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</si>
</sst>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63" zoomScaleNormal="57" zoomScaleSheetLayoutView="63" workbookViewId="0">
      <pane ySplit="6" topLeftCell="A40" activePane="bottomLeft" state="frozen"/>
      <selection pane="bottomLeft" activeCell="R3" sqref="R3:R6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4" t="s">
        <v>96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21" ht="38.2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21" ht="9" customHeight="1">
      <c r="A3" s="41" t="s">
        <v>36</v>
      </c>
      <c r="B3" s="41" t="s">
        <v>0</v>
      </c>
      <c r="C3" s="41" t="s">
        <v>59</v>
      </c>
      <c r="D3" s="41" t="s">
        <v>58</v>
      </c>
      <c r="E3" s="41" t="s">
        <v>57</v>
      </c>
      <c r="F3" s="41" t="s">
        <v>1</v>
      </c>
      <c r="G3" s="41"/>
      <c r="H3" s="50" t="s">
        <v>95</v>
      </c>
      <c r="I3" s="51"/>
      <c r="J3" s="43" t="s">
        <v>97</v>
      </c>
      <c r="K3" s="43"/>
      <c r="L3" s="41" t="s">
        <v>44</v>
      </c>
      <c r="M3" s="41" t="s">
        <v>56</v>
      </c>
      <c r="N3" s="41" t="s">
        <v>62</v>
      </c>
      <c r="O3" s="41" t="s">
        <v>63</v>
      </c>
      <c r="P3" s="41" t="s">
        <v>89</v>
      </c>
      <c r="Q3" s="41" t="s">
        <v>63</v>
      </c>
      <c r="R3" s="41" t="s">
        <v>54</v>
      </c>
    </row>
    <row r="4" spans="1:21" ht="71.25" customHeight="1">
      <c r="A4" s="41"/>
      <c r="B4" s="41"/>
      <c r="C4" s="41"/>
      <c r="D4" s="41"/>
      <c r="E4" s="41"/>
      <c r="F4" s="41"/>
      <c r="G4" s="41"/>
      <c r="H4" s="52"/>
      <c r="I4" s="53"/>
      <c r="J4" s="43"/>
      <c r="K4" s="43"/>
      <c r="L4" s="41"/>
      <c r="M4" s="41"/>
      <c r="N4" s="41"/>
      <c r="O4" s="41"/>
      <c r="P4" s="41"/>
      <c r="Q4" s="41"/>
      <c r="R4" s="41"/>
      <c r="U4" s="16" t="s">
        <v>88</v>
      </c>
    </row>
    <row r="5" spans="1:21" ht="48.75" customHeight="1">
      <c r="A5" s="41"/>
      <c r="B5" s="41"/>
      <c r="C5" s="41"/>
      <c r="D5" s="41"/>
      <c r="E5" s="41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1"/>
      <c r="M5" s="41"/>
      <c r="N5" s="41"/>
      <c r="O5" s="41"/>
      <c r="P5" s="41"/>
      <c r="Q5" s="41"/>
      <c r="R5" s="41"/>
    </row>
    <row r="6" spans="1:21" ht="34.5" customHeight="1">
      <c r="A6" s="41"/>
      <c r="B6" s="41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1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2" t="s">
        <v>48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21" ht="14.2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453.08520000000004</v>
      </c>
      <c r="I11" s="5">
        <v>408.673</v>
      </c>
      <c r="J11" s="15">
        <f>1486.5*0.3048</f>
        <v>453.08520000000004</v>
      </c>
      <c r="K11" s="5">
        <v>408.673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7"/>
      <c r="T11" s="16">
        <f>13425+550</f>
        <v>13975</v>
      </c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462.26168000000001</v>
      </c>
      <c r="I13" s="4">
        <v>135</v>
      </c>
      <c r="J13" s="15">
        <f>6.6*0.3048+E13</f>
        <v>462.26168000000001</v>
      </c>
      <c r="K13" s="4">
        <v>135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387.45200639999996</v>
      </c>
      <c r="I15" s="4">
        <v>513.54999999999995</v>
      </c>
      <c r="J15" s="15">
        <f>1271.168*0.3048</f>
        <v>387.45200639999996</v>
      </c>
      <c r="K15" s="4">
        <v>513.54999999999995</v>
      </c>
      <c r="L15" s="4">
        <v>0</v>
      </c>
      <c r="M15" s="4">
        <v>110</v>
      </c>
      <c r="N15" s="1"/>
      <c r="O15" s="1"/>
      <c r="P15" s="3" t="s">
        <v>65</v>
      </c>
      <c r="Q15" s="3">
        <v>5000</v>
      </c>
      <c r="R15" s="17" t="s">
        <v>93</v>
      </c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443.80708800000002</v>
      </c>
      <c r="I17" s="4">
        <v>742</v>
      </c>
      <c r="J17" s="15">
        <f>1456.06*0.3048</f>
        <v>443.80708800000002</v>
      </c>
      <c r="K17" s="4">
        <v>742</v>
      </c>
      <c r="L17" s="4">
        <v>0</v>
      </c>
      <c r="M17" s="4">
        <v>76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456.15</v>
      </c>
      <c r="I18" s="4">
        <v>831</v>
      </c>
      <c r="J18" s="15">
        <v>456.06</v>
      </c>
      <c r="K18" s="4">
        <v>813</v>
      </c>
      <c r="L18" s="4">
        <v>0</v>
      </c>
      <c r="M18" s="4">
        <v>87</v>
      </c>
      <c r="N18" s="1"/>
      <c r="O18" s="1"/>
      <c r="P18" s="3"/>
      <c r="Q18" s="3">
        <v>3600</v>
      </c>
      <c r="R18" s="17"/>
      <c r="U18" s="16">
        <v>1472.58</v>
      </c>
      <c r="V18" s="16">
        <v>950.01</v>
      </c>
      <c r="W18" s="16">
        <v>86.311999999999998</v>
      </c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282.64999999999998</v>
      </c>
      <c r="I20" s="4">
        <v>492.81400000000002</v>
      </c>
      <c r="J20" s="15">
        <v>282.64999999999998</v>
      </c>
      <c r="K20" s="4">
        <v>492.81400000000002</v>
      </c>
      <c r="L20" s="4">
        <v>0</v>
      </c>
      <c r="M20" s="4">
        <v>65</v>
      </c>
      <c r="N20" s="1"/>
      <c r="O20" s="1"/>
      <c r="P20" s="3">
        <v>18000</v>
      </c>
      <c r="Q20" s="3">
        <v>0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</v>
      </c>
      <c r="I21" s="4">
        <v>396</v>
      </c>
      <c r="J21" s="15">
        <v>276</v>
      </c>
      <c r="K21" s="4">
        <v>396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>
        <v>8500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8985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359.05440000000004</v>
      </c>
      <c r="I23" s="4">
        <v>994</v>
      </c>
      <c r="J23" s="15">
        <f>1178*0.3048</f>
        <v>359.05440000000004</v>
      </c>
      <c r="K23" s="4">
        <v>994</v>
      </c>
      <c r="L23" s="4">
        <v>0</v>
      </c>
      <c r="M23" s="4">
        <v>82</v>
      </c>
      <c r="N23" s="1"/>
      <c r="O23" s="1"/>
      <c r="P23" s="3">
        <v>6000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</v>
      </c>
      <c r="I24" s="4">
        <v>1130</v>
      </c>
      <c r="J24" s="15">
        <v>358</v>
      </c>
      <c r="K24" s="4">
        <v>1130</v>
      </c>
      <c r="L24" s="4">
        <v>0</v>
      </c>
      <c r="M24" s="4">
        <v>50</v>
      </c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f>12725+3275</f>
        <v>16000</v>
      </c>
      <c r="Q26" s="3">
        <f>6840+2500</f>
        <v>9340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6000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2500</v>
      </c>
      <c r="Q27" s="3">
        <v>100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11150</v>
      </c>
      <c r="D28" s="6">
        <v>1107</v>
      </c>
      <c r="E28" s="4">
        <v>142</v>
      </c>
      <c r="F28" s="15">
        <v>147.5</v>
      </c>
      <c r="G28" s="4">
        <v>840</v>
      </c>
      <c r="H28" s="9" t="s">
        <v>45</v>
      </c>
      <c r="I28" s="4" t="s">
        <v>45</v>
      </c>
      <c r="J28" s="9" t="s">
        <v>45</v>
      </c>
      <c r="K28" s="4" t="s">
        <v>45</v>
      </c>
      <c r="L28" s="4" t="s">
        <v>45</v>
      </c>
      <c r="M28" s="4" t="s">
        <v>45</v>
      </c>
      <c r="N28" s="1"/>
      <c r="O28" s="1"/>
      <c r="P28" s="3">
        <v>5700</v>
      </c>
      <c r="Q28" s="3">
        <f>700+1800</f>
        <v>2500</v>
      </c>
      <c r="R28" s="19" t="s">
        <v>92</v>
      </c>
    </row>
    <row r="29" spans="1:45" ht="70.5" customHeight="1">
      <c r="A29" s="17">
        <v>13</v>
      </c>
      <c r="B29" s="17" t="s">
        <v>39</v>
      </c>
      <c r="C29" s="2">
        <v>45500</v>
      </c>
      <c r="D29" s="6">
        <v>10393</v>
      </c>
      <c r="E29" s="4"/>
      <c r="F29" s="15">
        <v>242.995</v>
      </c>
      <c r="G29" s="4">
        <v>10393</v>
      </c>
      <c r="H29" s="15">
        <v>239.3</v>
      </c>
      <c r="I29" s="4">
        <v>6992</v>
      </c>
      <c r="J29" s="15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153.85</v>
      </c>
      <c r="I32" s="4">
        <v>376.17</v>
      </c>
      <c r="J32" s="15">
        <v>153.85</v>
      </c>
      <c r="K32" s="4">
        <v>376.17</v>
      </c>
      <c r="L32" s="4">
        <v>0</v>
      </c>
      <c r="M32" s="4">
        <v>40.277999999999999</v>
      </c>
      <c r="N32" s="1"/>
      <c r="O32" s="1"/>
      <c r="P32" s="3">
        <f>3580+2420</f>
        <v>6000</v>
      </c>
      <c r="Q32" s="3">
        <f>1100</f>
        <v>1100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123.45</v>
      </c>
      <c r="I33" s="4">
        <v>691</v>
      </c>
      <c r="J33" s="15">
        <v>123.4</v>
      </c>
      <c r="K33" s="4">
        <v>675</v>
      </c>
      <c r="L33" s="11">
        <v>0</v>
      </c>
      <c r="M33" s="12">
        <v>0</v>
      </c>
      <c r="N33" s="3"/>
      <c r="O33" s="1"/>
      <c r="P33" s="3">
        <v>1500</v>
      </c>
      <c r="Q33" s="3">
        <v>2500</v>
      </c>
      <c r="R33" s="17"/>
    </row>
    <row r="34" spans="1:18" ht="66" customHeight="1">
      <c r="A34" s="17">
        <v>17</v>
      </c>
      <c r="B34" s="17" t="s">
        <v>34</v>
      </c>
      <c r="C34" s="2">
        <v>2420</v>
      </c>
      <c r="D34" s="6">
        <v>620</v>
      </c>
      <c r="E34" s="4">
        <v>144</v>
      </c>
      <c r="F34" s="15">
        <v>151.5</v>
      </c>
      <c r="G34" s="4">
        <v>408.58</v>
      </c>
      <c r="H34" s="15">
        <v>149</v>
      </c>
      <c r="I34" s="4">
        <v>202.51</v>
      </c>
      <c r="J34" s="15">
        <v>149</v>
      </c>
      <c r="K34" s="4">
        <v>202.51</v>
      </c>
      <c r="L34" s="12">
        <v>0</v>
      </c>
      <c r="M34" s="12">
        <v>45</v>
      </c>
      <c r="N34" s="1"/>
      <c r="O34" s="1"/>
      <c r="P34" s="3">
        <v>2000</v>
      </c>
      <c r="Q34" s="3">
        <v>1500</v>
      </c>
      <c r="R34" s="17" t="s">
        <v>94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357.68680000000001</v>
      </c>
      <c r="I36" s="4">
        <v>578.65300000000002</v>
      </c>
      <c r="J36" s="15">
        <f>(4/12+28)*0.3048+E36</f>
        <v>357.63600000000002</v>
      </c>
      <c r="K36" s="5">
        <v>571.69399999999996</v>
      </c>
      <c r="L36" s="4">
        <v>0</v>
      </c>
      <c r="M36" s="4">
        <v>80.55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153.6</v>
      </c>
      <c r="I38" s="4"/>
      <c r="J38" s="15">
        <v>153.6</v>
      </c>
      <c r="K38" s="4"/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109.15</v>
      </c>
      <c r="I39" s="4">
        <v>46.825000000000003</v>
      </c>
      <c r="J39" s="15">
        <v>109.15</v>
      </c>
      <c r="K39" s="4">
        <v>46.825000000000003</v>
      </c>
      <c r="L39" s="4">
        <v>0</v>
      </c>
      <c r="M39" s="4">
        <v>50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93.4756</v>
      </c>
      <c r="I40" s="4">
        <v>388</v>
      </c>
      <c r="J40" s="15">
        <f>(6/12+21)*0.3048+E40</f>
        <v>93.3232</v>
      </c>
      <c r="K40" s="4">
        <v>363</v>
      </c>
      <c r="L40" s="4">
        <v>0</v>
      </c>
      <c r="M40" s="4">
        <v>10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197.79100000000003</v>
      </c>
      <c r="I41" s="4">
        <v>392.79</v>
      </c>
      <c r="J41" s="15">
        <f>(11/12+17)*0.3048+E41</f>
        <v>197.79100000000003</v>
      </c>
      <c r="K41" s="4">
        <v>392.79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2500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119.75</v>
      </c>
      <c r="I42" s="4">
        <v>460.1</v>
      </c>
      <c r="J42" s="15">
        <v>119.71</v>
      </c>
      <c r="K42" s="4">
        <v>458.7</v>
      </c>
      <c r="L42" s="4">
        <v>0</v>
      </c>
      <c r="M42" s="4">
        <v>50</v>
      </c>
      <c r="N42" s="1"/>
      <c r="O42" s="1"/>
      <c r="P42" s="32">
        <v>5000</v>
      </c>
      <c r="Q42" s="32">
        <v>2000</v>
      </c>
      <c r="R42" s="19"/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448.51320000000004</v>
      </c>
      <c r="I46" s="4">
        <v>854.41</v>
      </c>
      <c r="J46" s="15">
        <f>1471.5*0.3048</f>
        <v>448.51320000000004</v>
      </c>
      <c r="K46" s="4">
        <v>854.41</v>
      </c>
      <c r="L46" s="4">
        <v>0</v>
      </c>
      <c r="M46" s="4">
        <v>98.125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2360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75.135000000000005</v>
      </c>
      <c r="I49" s="4">
        <v>87.411000000000001</v>
      </c>
      <c r="J49" s="9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70.45</v>
      </c>
      <c r="I50" s="4">
        <v>253.13800000000001</v>
      </c>
      <c r="J50" s="15">
        <v>70.489999999999995</v>
      </c>
      <c r="K50" s="4">
        <v>256.10399999999998</v>
      </c>
      <c r="L50" s="4">
        <v>40</v>
      </c>
      <c r="M50" s="4">
        <v>40</v>
      </c>
      <c r="N50" s="1"/>
      <c r="O50" s="1"/>
      <c r="P50" s="3">
        <v>17000</v>
      </c>
      <c r="Q50" s="3">
        <v>4100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121.61</v>
      </c>
      <c r="I51" s="4">
        <v>6350</v>
      </c>
      <c r="J51" s="15">
        <v>121.58</v>
      </c>
      <c r="K51" s="4">
        <v>6335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9"/>
    </row>
    <row r="52" spans="1:21" s="22" customFormat="1" ht="48" customHeight="1">
      <c r="A52" s="41" t="s">
        <v>49</v>
      </c>
      <c r="B52" s="41"/>
      <c r="C52" s="14">
        <f>SUM(C11:C51)</f>
        <v>344389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26159.580999999995</v>
      </c>
      <c r="J52" s="15"/>
      <c r="K52" s="14">
        <f>SUM(K11:K51)</f>
        <v>26080.187999999998</v>
      </c>
      <c r="L52" s="14">
        <f t="shared" ref="L52:Q52" si="0">SUM(L11:L51)</f>
        <v>140</v>
      </c>
      <c r="M52" s="14">
        <f t="shared" si="0"/>
        <v>1391.953</v>
      </c>
      <c r="N52" s="14">
        <f t="shared" si="0"/>
        <v>0</v>
      </c>
      <c r="O52" s="14">
        <f t="shared" si="0"/>
        <v>63</v>
      </c>
      <c r="P52" s="14">
        <f t="shared" si="0"/>
        <v>148235</v>
      </c>
      <c r="Q52" s="14">
        <f t="shared" si="0"/>
        <v>101490</v>
      </c>
      <c r="R52" s="36"/>
    </row>
    <row r="53" spans="1:21" s="35" customFormat="1" ht="39" customHeight="1">
      <c r="A53" s="41" t="s">
        <v>82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12500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388.11</v>
      </c>
      <c r="I55" s="4">
        <v>139</v>
      </c>
      <c r="J55" s="38">
        <v>388.11</v>
      </c>
      <c r="K55" s="4">
        <v>139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3">
        <v>12500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191.09131200000002</v>
      </c>
      <c r="I59" s="4">
        <v>1032</v>
      </c>
      <c r="J59" s="15">
        <f>626.94*0.3048</f>
        <v>191.09131200000002</v>
      </c>
      <c r="K59" s="4">
        <v>1032</v>
      </c>
      <c r="L59" s="4">
        <v>5</v>
      </c>
      <c r="M59" s="4">
        <v>585.99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509.93040000000002</v>
      </c>
      <c r="I61" s="1">
        <v>988.41</v>
      </c>
      <c r="J61" s="15">
        <f>1673*0.3048</f>
        <v>509.93040000000002</v>
      </c>
      <c r="K61" s="1">
        <v>988.41</v>
      </c>
      <c r="L61" s="5" t="s">
        <v>45</v>
      </c>
      <c r="M61" s="4">
        <v>101.46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249.84520000000001</v>
      </c>
      <c r="I63" s="4">
        <v>1426.7</v>
      </c>
      <c r="J63" s="15">
        <f>(10/12+19)*0.3048+E63</f>
        <v>249.84520000000001</v>
      </c>
      <c r="K63" s="4">
        <v>1426.7</v>
      </c>
      <c r="L63" s="4" t="s">
        <v>45</v>
      </c>
      <c r="M63" s="4">
        <v>80</v>
      </c>
      <c r="N63" s="1"/>
      <c r="O63" s="1"/>
      <c r="P63" s="3">
        <v>18193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91.98</v>
      </c>
      <c r="I65" s="4">
        <v>758.67</v>
      </c>
      <c r="J65" s="15">
        <v>91.98</v>
      </c>
      <c r="K65" s="4">
        <v>758.67</v>
      </c>
      <c r="L65" s="4">
        <v>0</v>
      </c>
      <c r="M65" s="4">
        <v>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114.86</v>
      </c>
      <c r="I66" s="4">
        <v>158.19999999999999</v>
      </c>
      <c r="J66" s="15">
        <v>114.86</v>
      </c>
      <c r="K66" s="4">
        <v>158.19999999999999</v>
      </c>
      <c r="L66" s="4">
        <v>0</v>
      </c>
      <c r="M66" s="4">
        <v>47</v>
      </c>
      <c r="N66" s="1"/>
      <c r="O66" s="1"/>
      <c r="P66" s="3">
        <v>7350</v>
      </c>
      <c r="Q66" s="3">
        <v>2142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192.93799999999999</v>
      </c>
      <c r="I68" s="5">
        <v>103.86199999999999</v>
      </c>
      <c r="J68" s="9">
        <v>192.93799999999999</v>
      </c>
      <c r="K68" s="5">
        <v>103.86199999999999</v>
      </c>
      <c r="L68" s="4">
        <v>0</v>
      </c>
      <c r="M68" s="4">
        <v>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117079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4606.8419999999996</v>
      </c>
      <c r="J69" s="15"/>
      <c r="K69" s="14">
        <f>SUM(K55:K68)</f>
        <v>4606.8419999999996</v>
      </c>
      <c r="L69" s="14">
        <v>8</v>
      </c>
      <c r="M69" s="14">
        <f>SUM(M55:M68)</f>
        <v>814.45</v>
      </c>
      <c r="N69" s="14"/>
      <c r="O69" s="14"/>
      <c r="P69" s="14">
        <f>SUM(P55:P68)</f>
        <v>41243</v>
      </c>
      <c r="Q69" s="14">
        <f>SUM(Q55:Q68)</f>
        <v>79932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461468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30766.422999999995</v>
      </c>
      <c r="J70" s="15"/>
      <c r="K70" s="14">
        <f>K69+K52</f>
        <v>30687.03</v>
      </c>
      <c r="L70" s="14">
        <f>L69+L52</f>
        <v>148</v>
      </c>
      <c r="M70" s="14">
        <f>M69+M52</f>
        <v>2206.4030000000002</v>
      </c>
      <c r="N70" s="14"/>
      <c r="O70" s="14"/>
      <c r="P70" s="14">
        <f>P69+P52</f>
        <v>189478</v>
      </c>
      <c r="Q70" s="14">
        <f>Q69+Q52</f>
        <v>181422</v>
      </c>
      <c r="R70" s="17"/>
    </row>
    <row r="71" spans="1:18" s="35" customFormat="1" ht="15" customHeight="1">
      <c r="A71" s="39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</row>
    <row r="72" spans="1:18" s="35" customFormat="1" ht="22.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1:18" s="35" customFormat="1" ht="15" hidden="1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1:18" s="35" customFormat="1">
      <c r="D74" s="34"/>
      <c r="F74" s="22"/>
      <c r="H74" s="24"/>
      <c r="I74" s="25"/>
      <c r="J74" s="24"/>
      <c r="K74" s="25"/>
      <c r="L74" s="25"/>
      <c r="N74" s="22"/>
      <c r="O74" s="22"/>
    </row>
    <row r="75" spans="1:18" s="35" customFormat="1">
      <c r="B75" s="22"/>
      <c r="C75" s="22"/>
      <c r="D75" s="26"/>
      <c r="F75" s="22"/>
      <c r="G75" s="22"/>
      <c r="H75" s="24"/>
      <c r="I75" s="25"/>
      <c r="J75" s="24"/>
      <c r="K75" s="25"/>
      <c r="L75" s="25"/>
      <c r="N75" s="22"/>
      <c r="O75" s="22"/>
    </row>
    <row r="76" spans="1:18" s="35" customFormat="1">
      <c r="D76" s="34"/>
      <c r="F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>
      <c r="A1143" s="35"/>
      <c r="B1143" s="35"/>
      <c r="C1143" s="35"/>
      <c r="D1143" s="34"/>
      <c r="E1143" s="35"/>
      <c r="F1143" s="22"/>
      <c r="G1143" s="35"/>
      <c r="H1143" s="24"/>
      <c r="I1143" s="25"/>
      <c r="J1143" s="24"/>
      <c r="K1143" s="25"/>
      <c r="L1143" s="25"/>
      <c r="R1143" s="35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2017-03-23T05:40:04Z</cp:lastPrinted>
  <dcterms:created xsi:type="dcterms:W3CDTF">2000-07-15T07:26:51Z</dcterms:created>
  <dcterms:modified xsi:type="dcterms:W3CDTF">2017-03-23T05:40:08Z</dcterms:modified>
</cp:coreProperties>
</file>