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8" i="3"/>
  <c r="J24"/>
  <c r="J59"/>
  <c r="J36"/>
  <c r="J40" l="1"/>
  <c r="T58"/>
  <c r="J63" l="1"/>
  <c r="J17"/>
  <c r="J46" l="1"/>
  <c r="J41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<sst xmlns="http://schemas.openxmlformats.org/spreadsheetml/2006/main" count="154" uniqueCount="97">
  <si>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</si>
  <si>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</si>
  <si>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</si>
  <si>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</si>
  <si>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</si>
  <si>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</si>
  <si>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</si>
  <si>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</si>
  <si>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</si>
  <si>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</si>
  <si>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</si>
  <si>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</si>
  <si>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</si>
  <si>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</si>
  <si>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</si>
  <si>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</si>
  <si>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</si>
  <si>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</si>
  <si>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</si>
  <si>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</si>
  <si>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</si>
  <si>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</si>
  <si>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</si>
  <si>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</si>
  <si>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</si>
  <si>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</si>
  <si>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</si>
  <si>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</si>
  <si>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</si>
  <si>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</si>
  <si>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</si>
  <si>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</si>
  <si>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</si>
  <si>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</si>
  <si>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</si>
  <si>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</si>
  <si>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</si>
  <si>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</si>
  <si>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</si>
  <si>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</si>
  <si>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</si>
  <si>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</si>
  <si>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</si>
  <si>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</si>
  <si>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</si>
  <si>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</si>
  <si>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</si>
  <si>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</si>
  <si>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</si>
  <si>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</si>
  <si>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</si>
  <si>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</si>
  <si>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</si>
  <si>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</si>
  <si>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</si>
  <si>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</si>
  <si>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</si>
  <si>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</si>
  <si>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</si>
  <si>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</si>
  <si>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</si>
  <si>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</si>
  <si>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</si>
  <si>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</si>
  <si>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</si>
  <si>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</si>
  <si>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</si>
  <si>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</si>
  <si>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</si>
  <si>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</si>
  <si>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</si>
  <si>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</si>
  <si>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</si>
  <si>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</si>
  <si>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</si>
  <si>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</si>
  <si>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</si>
  <si>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</si>
  <si>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</si>
  <si>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</si>
  <si>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</si>
  <si>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</si>
  <si>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</si>
  <si>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</si>
  <si>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</si>
  <si>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</si>
  <si>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</si>
  <si>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</si>
  <si>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</si>
  <si>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</si>
  <si>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</si>
  <si>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</si>
  <si>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</si>
  <si>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</si>
  <si>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27.03.2017</t>
  </si>
  <si>
    <t xml:space="preserve"> TELANGANA MEDIUM IRRIGATION PROJECTS (BASIN WISE) 
DAILY WATER LEVELS on 28.03.2017</t>
  </si>
  <si>
    <t xml:space="preserve"> Water level on 28.03.2017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</si>
</sst>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36" activePane="bottomLeft" state="frozen"/>
      <selection pane="bottomLeft" activeCell="Q36" sqref="Q3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94</v>
      </c>
      <c r="I3" s="51"/>
      <c r="J3" s="43" t="s">
        <v>96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88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87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92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455.98</v>
      </c>
      <c r="I18" s="4">
        <v>798</v>
      </c>
      <c r="J18" s="15">
        <f>1495.53*0.3048</f>
        <v>455.83754400000004</v>
      </c>
      <c r="K18" s="4">
        <v>772</v>
      </c>
      <c r="L18" s="4">
        <v>0</v>
      </c>
      <c r="M18" s="4">
        <v>92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f>1171.9*0.3048</f>
        <v>357.19512000000003</v>
      </c>
      <c r="K24" s="4">
        <v>966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9"/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91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153.77000000000001</v>
      </c>
      <c r="I32" s="4">
        <v>0.36699999999999999</v>
      </c>
      <c r="J32" s="15">
        <v>153.77000000000001</v>
      </c>
      <c r="K32" s="4">
        <v>0.36699999999999999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</v>
      </c>
      <c r="I33" s="4">
        <v>675</v>
      </c>
      <c r="J33" s="15">
        <v>123.4</v>
      </c>
      <c r="K33" s="4">
        <v>675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</v>
      </c>
      <c r="I34" s="4">
        <v>202.51</v>
      </c>
      <c r="J34" s="15">
        <v>149</v>
      </c>
      <c r="K34" s="4">
        <v>202.51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93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357.43279999999999</v>
      </c>
      <c r="I36" s="4">
        <v>544.62900000000002</v>
      </c>
      <c r="J36" s="15">
        <f>(6/12+27)*0.3048+E36</f>
        <v>357.38200000000001</v>
      </c>
      <c r="K36" s="5">
        <v>538.05600000000004</v>
      </c>
      <c r="L36" s="4">
        <v>0</v>
      </c>
      <c r="M36" s="4">
        <v>76.069999999999993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89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93.0946</v>
      </c>
      <c r="I40" s="4">
        <v>320</v>
      </c>
      <c r="J40" s="15">
        <f>(9/12+20)*0.3048+E40</f>
        <v>93.0946</v>
      </c>
      <c r="K40" s="4">
        <v>320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119.42</v>
      </c>
      <c r="I42" s="4">
        <v>451.5</v>
      </c>
      <c r="J42" s="15">
        <v>119.34</v>
      </c>
      <c r="K42" s="4">
        <v>449.8</v>
      </c>
      <c r="L42" s="4">
        <v>0</v>
      </c>
      <c r="M42" s="4">
        <v>100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448.51320000000004</v>
      </c>
      <c r="I46" s="4">
        <v>854.41</v>
      </c>
      <c r="J46" s="15">
        <f>1471.5*0.3048</f>
        <v>448.51320000000004</v>
      </c>
      <c r="K46" s="4">
        <v>854.41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70.319999999999993</v>
      </c>
      <c r="I50" s="4">
        <v>243.42599999999999</v>
      </c>
      <c r="J50" s="15">
        <v>70.3</v>
      </c>
      <c r="K50" s="4">
        <v>241.94300000000001</v>
      </c>
      <c r="L50" s="4">
        <v>0</v>
      </c>
      <c r="M50" s="4">
        <v>42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121.49</v>
      </c>
      <c r="I51" s="4">
        <v>6251</v>
      </c>
      <c r="J51" s="15">
        <v>121.49</v>
      </c>
      <c r="K51" s="4">
        <v>6251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25515.442000000003</v>
      </c>
      <c r="J52" s="15"/>
      <c r="K52" s="14">
        <f>SUM(K11:K51)</f>
        <v>25315.686000000002</v>
      </c>
      <c r="L52" s="14">
        <f t="shared" ref="L52:Q52" si="0">SUM(L11:L51)</f>
        <v>100</v>
      </c>
      <c r="M52" s="14">
        <f t="shared" si="0"/>
        <v>1491.047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388.11</v>
      </c>
      <c r="I55" s="4">
        <v>139</v>
      </c>
      <c r="J55" s="38">
        <v>388.05</v>
      </c>
      <c r="K55" s="4">
        <v>134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90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5">
        <v>622.91999999999996</v>
      </c>
      <c r="T58" s="35">
        <f>0.6702*1000</f>
        <v>670.2</v>
      </c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189.41491200000002</v>
      </c>
      <c r="I59" s="4">
        <v>566</v>
      </c>
      <c r="J59" s="15">
        <f>621.44*0.3048</f>
        <v>189.41491200000002</v>
      </c>
      <c r="K59" s="4">
        <v>566</v>
      </c>
      <c r="L59" s="4">
        <v>3</v>
      </c>
      <c r="M59" s="4">
        <v>601.84</v>
      </c>
      <c r="N59" s="1"/>
      <c r="O59" s="1"/>
      <c r="P59" s="3" t="s">
        <v>65</v>
      </c>
      <c r="Q59" s="3">
        <v>30000</v>
      </c>
      <c r="R59" s="19"/>
      <c r="S59" s="35">
        <v>623.57000000000005</v>
      </c>
      <c r="T59" s="35">
        <v>721</v>
      </c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91.85</v>
      </c>
      <c r="I65" s="4">
        <v>729.23</v>
      </c>
      <c r="J65" s="15">
        <v>91.99</v>
      </c>
      <c r="K65" s="4">
        <v>743.94</v>
      </c>
      <c r="L65" s="4">
        <v>150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114.86</v>
      </c>
      <c r="I66" s="4">
        <v>158.19999999999999</v>
      </c>
      <c r="J66" s="15">
        <v>114.95</v>
      </c>
      <c r="K66" s="4">
        <v>165.3</v>
      </c>
      <c r="L66" s="4">
        <v>82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4111.4019999999991</v>
      </c>
      <c r="J69" s="15"/>
      <c r="K69" s="14">
        <f>SUM(K55:K68)</f>
        <v>4128.2119999999995</v>
      </c>
      <c r="L69" s="14">
        <v>8</v>
      </c>
      <c r="M69" s="14">
        <f>SUM(M55:M68)</f>
        <v>783.30000000000007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29626.844000000001</v>
      </c>
      <c r="J70" s="15"/>
      <c r="K70" s="14">
        <f>K69+K52</f>
        <v>29443.898000000001</v>
      </c>
      <c r="L70" s="14">
        <f>L69+L52</f>
        <v>108</v>
      </c>
      <c r="M70" s="14">
        <f>M69+M52</f>
        <v>2274.3470000000002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35" customFormat="1" ht="22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15" hidden="1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2017-03-28T05:35:24Z</cp:lastPrinted>
  <dcterms:created xsi:type="dcterms:W3CDTF">2000-07-15T07:26:51Z</dcterms:created>
  <dcterms:modified xsi:type="dcterms:W3CDTF">2017-03-28T05:35:29Z</dcterms:modified>
</cp:coreProperties>
</file>