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3" i="3"/>
  <c r="J36"/>
  <c r="J17"/>
  <c r="J46"/>
  <c r="J40" l="1"/>
  <c r="J41" l="1"/>
  <c r="J23"/>
  <c r="J63" l="1"/>
  <c r="J61" l="1"/>
  <c r="J11"/>
  <c r="J59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<sst xmlns="http://schemas.openxmlformats.org/spreadsheetml/2006/main" count="165" uniqueCount="97">
  <si>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</si>
  <si>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</si>
  <si>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</si>
  <si>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</si>
  <si>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</si>
  <si>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</si>
  <si>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</si>
  <si>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</si>
  <si>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</si>
  <si>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</si>
  <si>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</si>
  <si>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</si>
  <si>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</si>
  <si>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</si>
  <si>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</si>
  <si>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</si>
  <si>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</si>
  <si>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</si>
  <si>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</si>
  <si>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</si>
  <si>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</si>
  <si>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</si>
  <si>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</si>
  <si>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</si>
  <si>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</si>
  <si>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</si>
  <si>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</si>
  <si>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</si>
  <si>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</si>
  <si>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</si>
  <si>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</si>
  <si>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</si>
  <si>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</si>
  <si>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</si>
  <si>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</si>
  <si>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</si>
  <si>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</si>
  <si>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</si>
  <si>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</si>
  <si>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</si>
  <si>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</si>
  <si>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</si>
  <si>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</si>
  <si>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</si>
  <si>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</si>
  <si>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</si>
  <si>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</si>
  <si>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</si>
  <si>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</si>
  <si>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</si>
  <si>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</si>
  <si>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</si>
  <si>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</si>
  <si>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</si>
  <si>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</si>
  <si>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</si>
  <si>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</si>
  <si>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</si>
  <si>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</si>
  <si>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</si>
  <si>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</si>
  <si>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</si>
  <si>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</si>
  <si>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</si>
  <si>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</si>
  <si>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</si>
  <si>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</si>
  <si>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</si>
  <si>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</si>
  <si>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</si>
  <si>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</si>
  <si>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</si>
  <si>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</si>
  <si>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</si>
  <si>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</si>
  <si>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</si>
  <si>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</si>
  <si>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</si>
  <si>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</si>
  <si>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</si>
  <si>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</si>
  <si>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</si>
  <si>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</si>
  <si>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</si>
  <si>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</si>
  <si>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</si>
  <si>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</si>
  <si>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</si>
  <si>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</si>
  <si>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</si>
  <si>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</si>
  <si>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</si>
  <si>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</si>
  <si>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Water level on 01.02.2017</t>
  </si>
  <si>
    <t xml:space="preserve"> 30 c/s thru canals</t>
  </si>
  <si>
    <t xml:space="preserve"> TELANGANA MEDIUM IRRIGATION PROJECTS (BASIN WISE) 
DAILY WATER LEVELS on 02.02.2017</t>
  </si>
  <si>
    <t xml:space="preserve"> Water level on 02.02.2017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</si>
</sst>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6" zoomScaleNormal="57" zoomScaleSheetLayoutView="66" workbookViewId="0">
      <pane ySplit="6" topLeftCell="A26" activePane="bottomLeft" state="frozen"/>
      <selection pane="bottomLeft" activeCell="P6" sqref="P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93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461.53016000000002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444.98056800000006</v>
      </c>
      <c r="I17" s="4">
        <v>1198</v>
      </c>
      <c r="J17" s="15">
        <f>1459.72*0.3048</f>
        <v>444.92265600000002</v>
      </c>
      <c r="K17" s="4">
        <v>1173</v>
      </c>
      <c r="L17" s="4">
        <v>0</v>
      </c>
      <c r="M17" s="3">
        <v>259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</v>
      </c>
      <c r="I18" s="4">
        <v>1005</v>
      </c>
      <c r="J18" s="15">
        <v>457</v>
      </c>
      <c r="K18" s="4">
        <v>1005</v>
      </c>
      <c r="L18" s="4">
        <v>0</v>
      </c>
      <c r="M18" s="4">
        <v>80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282.89999999999998</v>
      </c>
      <c r="I20" s="4">
        <v>529.94899999999996</v>
      </c>
      <c r="J20" s="15">
        <v>282.89999999999998</v>
      </c>
      <c r="K20" s="4">
        <v>529.94899999999996</v>
      </c>
      <c r="L20" s="4">
        <v>0</v>
      </c>
      <c r="M20" s="4">
        <v>55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239.65</v>
      </c>
      <c r="I29" s="4">
        <v>7297</v>
      </c>
      <c r="J29" s="15">
        <v>239.65</v>
      </c>
      <c r="K29" s="4">
        <v>7297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123.55</v>
      </c>
      <c r="I33" s="4">
        <v>718</v>
      </c>
      <c r="J33" s="15">
        <v>123.55</v>
      </c>
      <c r="K33" s="4">
        <v>718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150.80000000000001</v>
      </c>
      <c r="I34" s="4">
        <v>339.089</v>
      </c>
      <c r="J34" s="15">
        <v>150.80000000000001</v>
      </c>
      <c r="K34" s="4">
        <v>339.089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359.33780000000002</v>
      </c>
      <c r="I36" s="4">
        <v>840.99900000000002</v>
      </c>
      <c r="J36" s="15">
        <f>(10/12+33)*0.3048+E36</f>
        <v>359.31240000000003</v>
      </c>
      <c r="K36" s="5">
        <v>836.46699999999998</v>
      </c>
      <c r="L36" s="4">
        <v>0</v>
      </c>
      <c r="M36" s="4">
        <v>52.45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109.9</v>
      </c>
      <c r="I39" s="4">
        <v>67.132999999999996</v>
      </c>
      <c r="J39" s="15">
        <v>109.9</v>
      </c>
      <c r="K39" s="4">
        <v>67.132999999999996</v>
      </c>
      <c r="L39" s="4">
        <v>0</v>
      </c>
      <c r="M39" s="4">
        <v>30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95.101199999999992</v>
      </c>
      <c r="I40" s="4">
        <v>875</v>
      </c>
      <c r="J40" s="15">
        <f>(4/12+27)*0.3048+E40</f>
        <v>95.101199999999992</v>
      </c>
      <c r="K40" s="4">
        <v>875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121.3</v>
      </c>
      <c r="I42" s="4">
        <v>527.9</v>
      </c>
      <c r="J42" s="15">
        <v>121.27</v>
      </c>
      <c r="K42" s="4">
        <v>527.1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94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450.20483999999999</v>
      </c>
      <c r="I46" s="4">
        <v>1426.24</v>
      </c>
      <c r="J46" s="15">
        <f>1476.85*0.3048</f>
        <v>450.14387999999997</v>
      </c>
      <c r="K46" s="4">
        <v>1402.34</v>
      </c>
      <c r="L46" s="4">
        <v>0</v>
      </c>
      <c r="M46" s="4">
        <v>113.82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76.084999999999994</v>
      </c>
      <c r="I49" s="4">
        <v>123.93</v>
      </c>
      <c r="J49" s="9">
        <v>76.034999999999997</v>
      </c>
      <c r="K49" s="5">
        <v>121.937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72.37</v>
      </c>
      <c r="I50" s="4">
        <v>454.29199999999997</v>
      </c>
      <c r="J50" s="15">
        <v>72.28</v>
      </c>
      <c r="K50" s="4">
        <v>442.28500000000003</v>
      </c>
      <c r="L50" s="4">
        <v>0</v>
      </c>
      <c r="M50" s="4">
        <v>138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122.52</v>
      </c>
      <c r="I51" s="4">
        <v>7000</v>
      </c>
      <c r="J51" s="15">
        <v>122.52</v>
      </c>
      <c r="K51" s="4">
        <v>7000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31980.379000000004</v>
      </c>
      <c r="J52" s="15"/>
      <c r="K52" s="14">
        <f>SUM(K11:K51)</f>
        <v>31912.147000000001</v>
      </c>
      <c r="L52" s="14">
        <f>SUM(L11:L51)</f>
        <v>100</v>
      </c>
      <c r="M52" s="14">
        <f>SUM(M11:M51)</f>
        <v>1369.77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389.17700000000002</v>
      </c>
      <c r="I55" s="4">
        <v>236</v>
      </c>
      <c r="J55" s="39">
        <v>389.17700000000002</v>
      </c>
      <c r="K55" s="20">
        <v>236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194.48068799999999</v>
      </c>
      <c r="I59" s="4">
        <v>2790</v>
      </c>
      <c r="J59" s="15">
        <f>638.06*0.3048</f>
        <v>194.48068799999999</v>
      </c>
      <c r="K59" s="4">
        <v>2790</v>
      </c>
      <c r="L59" s="4">
        <v>0</v>
      </c>
      <c r="M59" s="4">
        <v>426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513.34415999999999</v>
      </c>
      <c r="I61" s="1">
        <v>1216.1300000000001</v>
      </c>
      <c r="J61" s="15">
        <f>1684.2*0.3048</f>
        <v>513.34415999999999</v>
      </c>
      <c r="K61" s="1">
        <v>1216.1300000000001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251.42000000000002</v>
      </c>
      <c r="I63" s="4">
        <v>2224.0100000000002</v>
      </c>
      <c r="J63" s="15">
        <f>(0/12+25)*0.3048+E63</f>
        <v>251.42000000000002</v>
      </c>
      <c r="K63" s="4">
        <v>2224.0100000000002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94.24</v>
      </c>
      <c r="I65" s="4">
        <v>1612</v>
      </c>
      <c r="J65" s="15">
        <v>94.19</v>
      </c>
      <c r="K65" s="4">
        <v>1588</v>
      </c>
      <c r="L65" s="4">
        <v>240</v>
      </c>
      <c r="M65" s="3">
        <v>290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116.32</v>
      </c>
      <c r="I66" s="4">
        <v>327.23</v>
      </c>
      <c r="J66" s="15">
        <v>116.32</v>
      </c>
      <c r="K66" s="4">
        <v>327.23</v>
      </c>
      <c r="L66" s="4">
        <v>0</v>
      </c>
      <c r="M66" s="4">
        <v>0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193.34399999999999</v>
      </c>
      <c r="I68" s="5">
        <v>143.26599999999999</v>
      </c>
      <c r="J68" s="9">
        <v>193.34399999999999</v>
      </c>
      <c r="K68" s="5">
        <v>143.26599999999999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8548.6360000000004</v>
      </c>
      <c r="J69" s="15"/>
      <c r="K69" s="14">
        <f>SUM(K55:K68)</f>
        <v>8524.6360000000004</v>
      </c>
      <c r="L69" s="14">
        <f>SUM(L55:L68)</f>
        <v>240</v>
      </c>
      <c r="M69" s="14">
        <f>SUM(M55:M68)</f>
        <v>746</v>
      </c>
      <c r="N69" s="14"/>
      <c r="O69" s="14"/>
      <c r="P69" s="14">
        <f>SUM(P55:P68)</f>
        <v>41050</v>
      </c>
      <c r="Q69" s="14">
        <f>SUM(Q55:Q68)</f>
        <v>66975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40529.015000000007</v>
      </c>
      <c r="J70" s="15"/>
      <c r="K70" s="14">
        <f>K69+K52</f>
        <v>40436.783000000003</v>
      </c>
      <c r="L70" s="14">
        <f>L69+L52</f>
        <v>340</v>
      </c>
      <c r="M70" s="14">
        <f>M69+M52</f>
        <v>2115.77</v>
      </c>
      <c r="N70" s="14"/>
      <c r="O70" s="14"/>
      <c r="P70" s="14">
        <f>P69+P52</f>
        <v>154290</v>
      </c>
      <c r="Q70" s="14">
        <f>Q69+Q52</f>
        <v>136139</v>
      </c>
      <c r="R70" s="17"/>
    </row>
    <row r="71" spans="1:18" s="35" customFormat="1">
      <c r="A71" s="36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7"/>
      <c r="N71" s="17"/>
      <c r="O71" s="17"/>
      <c r="P71" s="17"/>
      <c r="Q71" s="17"/>
      <c r="R71" s="17"/>
    </row>
    <row r="72" spans="1:18" s="35" customFormat="1" ht="15" customHeight="1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22.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 ht="15" hidden="1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2017-02-02T05:34:33Z</cp:lastPrinted>
  <dcterms:created xsi:type="dcterms:W3CDTF">2000-07-15T07:26:51Z</dcterms:created>
  <dcterms:modified xsi:type="dcterms:W3CDTF">2017-02-02T05:34:52Z</dcterms:modified>
</cp:coreProperties>
</file>