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0" i="3"/>
  <c r="J36"/>
  <c r="J46"/>
  <c r="J63" l="1"/>
  <c r="J61"/>
  <c r="J59" l="1"/>
  <c r="J17" l="1"/>
  <c r="J11"/>
  <c r="J13" l="1"/>
  <c r="J41" l="1"/>
  <c r="J23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<sst xmlns="http://schemas.openxmlformats.org/spreadsheetml/2006/main" count="164" uniqueCount="97">
  <si>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</si>
  <si>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</si>
  <si>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</si>
  <si>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</si>
  <si>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</si>
  <si>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</si>
  <si>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</si>
  <si>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</si>
  <si>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</si>
  <si>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</si>
  <si>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</si>
  <si>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</si>
  <si>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</si>
  <si>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</si>
  <si>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</si>
  <si>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</si>
  <si>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</si>
  <si>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</si>
  <si>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</si>
  <si>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</si>
  <si>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</si>
  <si>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</si>
  <si>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</si>
  <si>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</si>
  <si>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</si>
  <si>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</si>
  <si>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</si>
  <si>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</si>
  <si>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</si>
  <si>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</si>
  <si>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</si>
  <si>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</si>
  <si>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</si>
  <si>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</si>
  <si>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</si>
  <si>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</si>
  <si>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</si>
  <si>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</si>
  <si>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</si>
  <si>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</si>
  <si>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</si>
  <si>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</si>
  <si>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</si>
  <si>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</si>
  <si>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</si>
  <si>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</si>
  <si>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</si>
  <si>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</si>
  <si>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</si>
  <si>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</si>
  <si>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</si>
  <si>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</si>
  <si>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</si>
  <si>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</si>
  <si>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</si>
  <si>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</si>
  <si>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</si>
  <si>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</si>
  <si>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</si>
  <si>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</si>
  <si>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</si>
  <si>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</si>
  <si>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</si>
  <si>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</si>
  <si>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</si>
  <si>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</si>
  <si>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</si>
  <si>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</si>
  <si>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</si>
  <si>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</si>
  <si>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</si>
  <si>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</si>
  <si>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</si>
  <si>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</si>
  <si>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</si>
  <si>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</si>
  <si>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</si>
  <si>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</si>
  <si>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</si>
  <si>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</si>
  <si>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</si>
  <si>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</si>
  <si>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</si>
  <si>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</si>
  <si>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</si>
  <si>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</si>
  <si>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</si>
  <si>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</si>
  <si>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</si>
  <si>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</si>
  <si>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</si>
  <si>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</si>
  <si>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RF 15c/s, 
LF 20 c/s</t>
  </si>
  <si>
    <t xml:space="preserve"> 30 c/s thru canals</t>
  </si>
  <si>
    <t xml:space="preserve"> Water level on 09.02.2017</t>
  </si>
  <si>
    <t xml:space="preserve"> TELANGANA MEDIUM IRRIGATION PROJECTS (BASIN WISE) 
DAILY WATER LEVELS on 10.02.2017</t>
  </si>
  <si>
    <t xml:space="preserve"> Water level on 10.02.2017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</si>
</sst>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6" zoomScaleNormal="57" zoomScaleSheetLayoutView="66" workbookViewId="0">
      <pane ySplit="6" topLeftCell="A30" activePane="bottomLeft" state="frozen"/>
      <selection pane="bottomLeft" activeCell="H33" sqref="H33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5" t="s">
        <v>95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21" ht="38.2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21" ht="9" customHeight="1">
      <c r="A3" s="42" t="s">
        <v>36</v>
      </c>
      <c r="B3" s="42" t="s">
        <v>0</v>
      </c>
      <c r="C3" s="42" t="s">
        <v>59</v>
      </c>
      <c r="D3" s="42" t="s">
        <v>58</v>
      </c>
      <c r="E3" s="42" t="s">
        <v>57</v>
      </c>
      <c r="F3" s="42" t="s">
        <v>1</v>
      </c>
      <c r="G3" s="42"/>
      <c r="H3" s="51" t="s">
        <v>94</v>
      </c>
      <c r="I3" s="52"/>
      <c r="J3" s="44" t="s">
        <v>96</v>
      </c>
      <c r="K3" s="44"/>
      <c r="L3" s="42" t="s">
        <v>44</v>
      </c>
      <c r="M3" s="42" t="s">
        <v>56</v>
      </c>
      <c r="N3" s="42" t="s">
        <v>62</v>
      </c>
      <c r="O3" s="42" t="s">
        <v>63</v>
      </c>
      <c r="P3" s="42" t="s">
        <v>89</v>
      </c>
      <c r="Q3" s="42" t="s">
        <v>63</v>
      </c>
      <c r="R3" s="42" t="s">
        <v>54</v>
      </c>
    </row>
    <row r="4" spans="1:21" ht="71.25" customHeight="1">
      <c r="A4" s="42"/>
      <c r="B4" s="42"/>
      <c r="C4" s="42"/>
      <c r="D4" s="42"/>
      <c r="E4" s="42"/>
      <c r="F4" s="42"/>
      <c r="G4" s="42"/>
      <c r="H4" s="53"/>
      <c r="I4" s="54"/>
      <c r="J4" s="44"/>
      <c r="K4" s="44"/>
      <c r="L4" s="42"/>
      <c r="M4" s="42"/>
      <c r="N4" s="42"/>
      <c r="O4" s="42"/>
      <c r="P4" s="42"/>
      <c r="Q4" s="42"/>
      <c r="R4" s="42"/>
      <c r="U4" s="16" t="s">
        <v>88</v>
      </c>
    </row>
    <row r="5" spans="1:21" ht="48.75" customHeight="1">
      <c r="A5" s="42"/>
      <c r="B5" s="42"/>
      <c r="C5" s="42"/>
      <c r="D5" s="42"/>
      <c r="E5" s="42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2"/>
      <c r="M5" s="42"/>
      <c r="N5" s="42"/>
      <c r="O5" s="42"/>
      <c r="P5" s="42"/>
      <c r="Q5" s="42"/>
      <c r="R5" s="42"/>
    </row>
    <row r="6" spans="1:21" ht="34.5" customHeight="1">
      <c r="A6" s="42"/>
      <c r="B6" s="42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2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3" t="s">
        <v>48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1" ht="14.2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453.84720000000004</v>
      </c>
      <c r="I11" s="5">
        <v>518</v>
      </c>
      <c r="J11" s="15">
        <f>1489*0.3048</f>
        <v>453.84720000000004</v>
      </c>
      <c r="K11" s="5">
        <v>518</v>
      </c>
      <c r="L11" s="4">
        <v>0</v>
      </c>
      <c r="M11" s="4">
        <v>150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/>
      <c r="J13" s="15">
        <f>6.6*0.3048+E13</f>
        <v>462.26168000000001</v>
      </c>
      <c r="K13" s="4"/>
      <c r="L13" s="4" t="s">
        <v>45</v>
      </c>
      <c r="M13" s="4">
        <v>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444.66967200000005</v>
      </c>
      <c r="I17" s="4">
        <v>1064</v>
      </c>
      <c r="J17" s="15">
        <f>1458.89*0.3048</f>
        <v>444.66967200000005</v>
      </c>
      <c r="K17" s="4">
        <v>1064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456.82</v>
      </c>
      <c r="I18" s="4">
        <v>967</v>
      </c>
      <c r="J18" s="15">
        <v>456.78</v>
      </c>
      <c r="K18" s="4">
        <v>958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239.6</v>
      </c>
      <c r="I29" s="4">
        <v>7253</v>
      </c>
      <c r="J29" s="15">
        <v>239.6</v>
      </c>
      <c r="K29" s="4">
        <v>7253</v>
      </c>
      <c r="L29" s="6">
        <v>100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123.5</v>
      </c>
      <c r="I33" s="4">
        <v>704</v>
      </c>
      <c r="J33" s="15">
        <v>123.5</v>
      </c>
      <c r="K33" s="4">
        <v>704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150.69999999999999</v>
      </c>
      <c r="I34" s="4">
        <v>329.95600000000002</v>
      </c>
      <c r="J34" s="15">
        <v>150.69999999999999</v>
      </c>
      <c r="K34" s="4">
        <v>329.95600000000002</v>
      </c>
      <c r="L34" s="12">
        <v>0</v>
      </c>
      <c r="M34" s="12">
        <v>35</v>
      </c>
      <c r="N34" s="1"/>
      <c r="O34" s="1"/>
      <c r="P34" s="3">
        <v>2000</v>
      </c>
      <c r="Q34" s="3" t="s">
        <v>45</v>
      </c>
      <c r="R34" s="17" t="s">
        <v>92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359.13459999999998</v>
      </c>
      <c r="I36" s="4">
        <v>804.74300000000005</v>
      </c>
      <c r="J36" s="15">
        <f>(2/12+33)*0.3048+E36</f>
        <v>359.10919999999999</v>
      </c>
      <c r="K36" s="5">
        <v>800.21100000000001</v>
      </c>
      <c r="L36" s="4">
        <v>0</v>
      </c>
      <c r="M36" s="4">
        <v>52.45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109.4</v>
      </c>
      <c r="I39" s="4">
        <v>52.869</v>
      </c>
      <c r="J39" s="15">
        <v>109.4</v>
      </c>
      <c r="K39" s="4">
        <v>52.869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95.075800000000001</v>
      </c>
      <c r="I40" s="4">
        <v>864</v>
      </c>
      <c r="J40" s="15">
        <f>(6/12+26)*0.3048+E40</f>
        <v>94.847200000000001</v>
      </c>
      <c r="K40" s="4">
        <v>770</v>
      </c>
      <c r="L40" s="4">
        <v>0</v>
      </c>
      <c r="M40" s="4">
        <v>11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3000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121.07</v>
      </c>
      <c r="I42" s="4">
        <v>521.9</v>
      </c>
      <c r="J42" s="15">
        <v>121.03</v>
      </c>
      <c r="K42" s="4">
        <v>520.70000000000005</v>
      </c>
      <c r="L42" s="4">
        <v>0</v>
      </c>
      <c r="M42" s="4">
        <v>30</v>
      </c>
      <c r="N42" s="1"/>
      <c r="O42" s="1"/>
      <c r="P42" s="32">
        <v>0</v>
      </c>
      <c r="Q42" s="32">
        <v>2000</v>
      </c>
      <c r="R42" s="19" t="s">
        <v>93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449.96100000000001</v>
      </c>
      <c r="I46" s="4">
        <v>1331.68</v>
      </c>
      <c r="J46" s="15">
        <f>1476*0.3048</f>
        <v>449.88480000000004</v>
      </c>
      <c r="K46" s="4">
        <v>1302.24</v>
      </c>
      <c r="L46" s="4">
        <v>0</v>
      </c>
      <c r="M46" s="4">
        <v>112.45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75.584999999999994</v>
      </c>
      <c r="I49" s="4">
        <v>103.608</v>
      </c>
      <c r="J49" s="9">
        <v>75.584999999999994</v>
      </c>
      <c r="K49" s="5">
        <v>103.608</v>
      </c>
      <c r="L49" s="4">
        <v>0</v>
      </c>
      <c r="M49" s="4">
        <v>21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71.849999999999994</v>
      </c>
      <c r="I50" s="4">
        <v>387.75900000000001</v>
      </c>
      <c r="J50" s="15">
        <v>71.849999999999994</v>
      </c>
      <c r="K50" s="4">
        <v>387.75900000000001</v>
      </c>
      <c r="L50" s="4">
        <v>0</v>
      </c>
      <c r="M50" s="4">
        <v>0</v>
      </c>
      <c r="N50" s="1"/>
      <c r="O50" s="1"/>
      <c r="P50" s="3">
        <v>17000</v>
      </c>
      <c r="Q50" s="3">
        <v>1335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122.4</v>
      </c>
      <c r="I51" s="4">
        <v>6899</v>
      </c>
      <c r="J51" s="15">
        <v>122.4</v>
      </c>
      <c r="K51" s="4">
        <v>6899</v>
      </c>
      <c r="L51" s="4">
        <v>0</v>
      </c>
      <c r="M51" s="4">
        <v>0</v>
      </c>
      <c r="N51" s="1"/>
      <c r="O51" s="1"/>
      <c r="P51" s="3">
        <v>5500</v>
      </c>
      <c r="Q51" s="3" t="s">
        <v>45</v>
      </c>
      <c r="R51" s="19"/>
    </row>
    <row r="52" spans="1:21" s="22" customFormat="1" ht="48" customHeight="1">
      <c r="A52" s="42" t="s">
        <v>49</v>
      </c>
      <c r="B52" s="42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31311.132999999994</v>
      </c>
      <c r="J52" s="15"/>
      <c r="K52" s="14">
        <f>SUM(K11:K51)</f>
        <v>31172.960999999996</v>
      </c>
      <c r="L52" s="14">
        <f>SUM(L11:L51)</f>
        <v>100</v>
      </c>
      <c r="M52" s="14">
        <f>SUM(M11:M51)</f>
        <v>952.40000000000009</v>
      </c>
      <c r="N52" s="14"/>
      <c r="O52" s="14"/>
      <c r="P52" s="14">
        <f>SUM(P11:P51)</f>
        <v>113240</v>
      </c>
      <c r="Q52" s="14">
        <f>SUM(Q11:Q51)</f>
        <v>69164</v>
      </c>
      <c r="R52" s="36"/>
    </row>
    <row r="53" spans="1:21" s="35" customFormat="1" ht="39" customHeight="1">
      <c r="A53" s="42" t="s">
        <v>82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389.17700000000002</v>
      </c>
      <c r="I55" s="4">
        <v>236</v>
      </c>
      <c r="J55" s="39">
        <v>389.17700000000002</v>
      </c>
      <c r="K55" s="4">
        <v>236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193.483992</v>
      </c>
      <c r="I59" s="4">
        <v>2154</v>
      </c>
      <c r="J59" s="15">
        <f>634.79*0.3048</f>
        <v>193.483992</v>
      </c>
      <c r="K59" s="4">
        <v>2154</v>
      </c>
      <c r="L59" s="4">
        <v>11</v>
      </c>
      <c r="M59" s="4">
        <v>41.2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513.10032000000001</v>
      </c>
      <c r="I61" s="1">
        <v>1159.96</v>
      </c>
      <c r="J61" s="15">
        <f>1683.3*0.3048</f>
        <v>513.06984</v>
      </c>
      <c r="K61" s="1">
        <v>1152.98</v>
      </c>
      <c r="L61" s="5" t="s">
        <v>45</v>
      </c>
      <c r="M61" s="4" t="s">
        <v>45</v>
      </c>
      <c r="N61" s="4"/>
      <c r="O61" s="4"/>
      <c r="P61" s="4" t="s">
        <v>65</v>
      </c>
      <c r="Q61" s="3">
        <v>6500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251.11520000000002</v>
      </c>
      <c r="I63" s="4">
        <v>2052.13</v>
      </c>
      <c r="J63" s="15">
        <f>(10/12+23)*0.3048+E63</f>
        <v>251.06440000000001</v>
      </c>
      <c r="K63" s="4">
        <v>2024.93</v>
      </c>
      <c r="L63" s="4" t="s">
        <v>45</v>
      </c>
      <c r="M63" s="4">
        <v>30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94.26</v>
      </c>
      <c r="I65" s="4">
        <v>1624</v>
      </c>
      <c r="J65" s="15">
        <v>94.26</v>
      </c>
      <c r="K65" s="4">
        <v>1624</v>
      </c>
      <c r="L65" s="4">
        <v>0</v>
      </c>
      <c r="M65" s="4">
        <v>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116.13</v>
      </c>
      <c r="I66" s="4">
        <v>299.52</v>
      </c>
      <c r="J66" s="15">
        <v>116.1</v>
      </c>
      <c r="K66" s="4">
        <v>295.02999999999997</v>
      </c>
      <c r="L66" s="4">
        <v>0</v>
      </c>
      <c r="M66" s="4">
        <v>76</v>
      </c>
      <c r="N66" s="1"/>
      <c r="O66" s="1"/>
      <c r="P66" s="3">
        <v>7350</v>
      </c>
      <c r="Q66" s="3">
        <v>1685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193.292</v>
      </c>
      <c r="I68" s="5">
        <v>138.054</v>
      </c>
      <c r="J68" s="9">
        <v>193.268</v>
      </c>
      <c r="K68" s="5">
        <v>135.44800000000001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7663.6640000000007</v>
      </c>
      <c r="J69" s="15"/>
      <c r="K69" s="14">
        <f>SUM(K55:K68)</f>
        <v>7622.3879999999999</v>
      </c>
      <c r="L69" s="14">
        <f>SUM(L55:L68)</f>
        <v>11</v>
      </c>
      <c r="M69" s="14">
        <f>SUM(M55:M68)</f>
        <v>162.19999999999999</v>
      </c>
      <c r="N69" s="14"/>
      <c r="O69" s="14"/>
      <c r="P69" s="14">
        <f>SUM(P55:P68)</f>
        <v>41050</v>
      </c>
      <c r="Q69" s="14">
        <f>SUM(Q55:Q68)</f>
        <v>67475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38974.796999999991</v>
      </c>
      <c r="J70" s="15"/>
      <c r="K70" s="14">
        <f>K69+K52</f>
        <v>38795.348999999995</v>
      </c>
      <c r="L70" s="14">
        <f>L69+L52</f>
        <v>111</v>
      </c>
      <c r="M70" s="14">
        <f>M69+M52</f>
        <v>1114.6000000000001</v>
      </c>
      <c r="N70" s="14"/>
      <c r="O70" s="14"/>
      <c r="P70" s="14">
        <f>P69+P52</f>
        <v>154290</v>
      </c>
      <c r="Q70" s="14">
        <f>Q69+Q52</f>
        <v>136639</v>
      </c>
      <c r="R70" s="17"/>
    </row>
    <row r="71" spans="1:18" s="35" customFormat="1">
      <c r="A71" s="36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17"/>
      <c r="N71" s="17"/>
      <c r="O71" s="17"/>
      <c r="P71" s="17"/>
      <c r="Q71" s="17"/>
      <c r="R71" s="17"/>
    </row>
    <row r="72" spans="1:18" s="35" customFormat="1" ht="15" customHeight="1">
      <c r="A72" s="40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</row>
    <row r="73" spans="1:18" s="35" customFormat="1" ht="22.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</row>
    <row r="74" spans="1:18" s="35" customFormat="1" ht="15" hidden="1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2017-02-10T05:22:58Z</cp:lastPrinted>
  <dcterms:created xsi:type="dcterms:W3CDTF">2000-07-15T07:26:51Z</dcterms:created>
  <dcterms:modified xsi:type="dcterms:W3CDTF">2017-02-10T05:22:59Z</dcterms:modified>
</cp:coreProperties>
</file>