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63" i="3"/>
  <c r="J61"/>
  <c r="J40"/>
  <c r="J17"/>
  <c r="J36"/>
  <c r="J59" l="1"/>
  <c r="J46" l="1"/>
  <c r="J11" l="1"/>
  <c r="J13" l="1"/>
  <c r="J41" l="1"/>
  <c r="J23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<sst xmlns="http://schemas.openxmlformats.org/spreadsheetml/2006/main" count="164" uniqueCount="97">
  <si>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</si>
  <si>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</si>
  <si>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</si>
  <si>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</si>
  <si>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</si>
  <si>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</si>
  <si>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</si>
  <si>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</si>
  <si>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</si>
  <si>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</si>
  <si>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</si>
  <si>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</si>
  <si>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</si>
  <si>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</si>
  <si>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</si>
  <si>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</si>
  <si>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</si>
  <si>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</si>
  <si>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</si>
  <si>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</si>
  <si>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</si>
  <si>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</si>
  <si>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</si>
  <si>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</si>
  <si>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</si>
  <si>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</si>
  <si>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</si>
  <si>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</si>
  <si>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</si>
  <si>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</si>
  <si>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</si>
  <si>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</si>
  <si>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</si>
  <si>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</si>
  <si>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</si>
  <si>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</si>
  <si>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</si>
  <si>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</si>
  <si>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</si>
  <si>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</si>
  <si>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</si>
  <si>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</si>
  <si>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</si>
  <si>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</si>
  <si>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</si>
  <si>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</si>
  <si>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</si>
  <si>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</si>
  <si>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</si>
  <si>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</si>
  <si>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</si>
  <si>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</si>
  <si>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</si>
  <si>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</si>
  <si>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</si>
  <si>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</si>
  <si>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</si>
  <si>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</si>
  <si>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</si>
  <si>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</si>
  <si>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</si>
  <si>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</si>
  <si>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</si>
  <si>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</si>
  <si>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</si>
  <si>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</si>
  <si>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</si>
  <si>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</si>
  <si>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</si>
  <si>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</si>
  <si>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</si>
  <si>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</si>
  <si>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</si>
  <si>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</si>
  <si>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</si>
  <si>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</si>
  <si>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</si>
  <si>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</si>
  <si>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</si>
  <si>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</si>
  <si>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</si>
  <si>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</si>
  <si>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</si>
  <si>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</si>
  <si>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</si>
  <si>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</si>
  <si>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</si>
  <si>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</si>
  <si>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</si>
  <si>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</si>
  <si>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</si>
  <si>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</si>
  <si>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15c/s, 
LF 20 c/s</t>
  </si>
  <si>
    <t xml:space="preserve"> 30 c/s thru canals</t>
  </si>
  <si>
    <t xml:space="preserve"> Water level on 14.02.2017</t>
  </si>
  <si>
    <t xml:space="preserve"> TELANGANA MEDIUM IRRIGATION PROJECTS (BASIN WISE) 
DAILY WATER LEVELS on 15.02.2017</t>
  </si>
  <si>
    <t xml:space="preserve"> Water level on 15.02.2017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</si>
</sst>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8" zoomScaleNormal="57" zoomScaleSheetLayoutView="68" workbookViewId="0">
      <pane ySplit="6" topLeftCell="A61" activePane="bottomLeft" state="frozen"/>
      <selection pane="bottomLeft" activeCell="J68" sqref="J68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0" t="s">
        <v>95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21" ht="38.2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21" ht="9" customHeight="1">
      <c r="A3" s="46" t="s">
        <v>36</v>
      </c>
      <c r="B3" s="46" t="s">
        <v>0</v>
      </c>
      <c r="C3" s="46" t="s">
        <v>59</v>
      </c>
      <c r="D3" s="46" t="s">
        <v>58</v>
      </c>
      <c r="E3" s="46" t="s">
        <v>57</v>
      </c>
      <c r="F3" s="46" t="s">
        <v>1</v>
      </c>
      <c r="G3" s="46"/>
      <c r="H3" s="47" t="s">
        <v>94</v>
      </c>
      <c r="I3" s="48"/>
      <c r="J3" s="54" t="s">
        <v>96</v>
      </c>
      <c r="K3" s="54"/>
      <c r="L3" s="46" t="s">
        <v>44</v>
      </c>
      <c r="M3" s="46" t="s">
        <v>56</v>
      </c>
      <c r="N3" s="46" t="s">
        <v>62</v>
      </c>
      <c r="O3" s="46" t="s">
        <v>63</v>
      </c>
      <c r="P3" s="46" t="s">
        <v>89</v>
      </c>
      <c r="Q3" s="46" t="s">
        <v>63</v>
      </c>
      <c r="R3" s="46" t="s">
        <v>54</v>
      </c>
    </row>
    <row r="4" spans="1:21" ht="71.25" customHeight="1">
      <c r="A4" s="46"/>
      <c r="B4" s="46"/>
      <c r="C4" s="46"/>
      <c r="D4" s="46"/>
      <c r="E4" s="46"/>
      <c r="F4" s="46"/>
      <c r="G4" s="46"/>
      <c r="H4" s="49"/>
      <c r="I4" s="50"/>
      <c r="J4" s="54"/>
      <c r="K4" s="54"/>
      <c r="L4" s="46"/>
      <c r="M4" s="46"/>
      <c r="N4" s="46"/>
      <c r="O4" s="46"/>
      <c r="P4" s="46"/>
      <c r="Q4" s="46"/>
      <c r="R4" s="46"/>
      <c r="U4" s="16" t="s">
        <v>88</v>
      </c>
    </row>
    <row r="5" spans="1:21" ht="48.75" customHeight="1">
      <c r="A5" s="46"/>
      <c r="B5" s="46"/>
      <c r="C5" s="46"/>
      <c r="D5" s="46"/>
      <c r="E5" s="46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6"/>
      <c r="M5" s="46"/>
      <c r="N5" s="46"/>
      <c r="O5" s="46"/>
      <c r="P5" s="46"/>
      <c r="Q5" s="46"/>
      <c r="R5" s="46"/>
    </row>
    <row r="6" spans="1:21" ht="34.5" customHeight="1">
      <c r="A6" s="46"/>
      <c r="B6" s="46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6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3" t="s">
        <v>48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21" ht="14.2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444.63309600000002</v>
      </c>
      <c r="I17" s="4">
        <v>1048</v>
      </c>
      <c r="J17" s="15">
        <f>1458.75*0.3048</f>
        <v>444.62700000000001</v>
      </c>
      <c r="K17" s="4">
        <v>1046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456.77</v>
      </c>
      <c r="I18" s="4">
        <v>956</v>
      </c>
      <c r="J18" s="15">
        <v>456.77</v>
      </c>
      <c r="K18" s="4">
        <v>956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239.55</v>
      </c>
      <c r="I29" s="4">
        <v>7209</v>
      </c>
      <c r="J29" s="15">
        <v>239.55</v>
      </c>
      <c r="K29" s="4">
        <v>7209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150.1</v>
      </c>
      <c r="I34" s="4">
        <v>279.10000000000002</v>
      </c>
      <c r="J34" s="15">
        <v>150.1</v>
      </c>
      <c r="K34" s="4">
        <v>279.10000000000002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359.00760000000002</v>
      </c>
      <c r="I36" s="4">
        <v>782.52700000000004</v>
      </c>
      <c r="J36" s="15">
        <f>(9/12+32)*0.3048+E36</f>
        <v>358.98219999999998</v>
      </c>
      <c r="K36" s="5">
        <v>778.21699999999998</v>
      </c>
      <c r="L36" s="4">
        <v>0</v>
      </c>
      <c r="M36" s="4">
        <v>49.88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94.745599999999996</v>
      </c>
      <c r="I40" s="4">
        <v>738</v>
      </c>
      <c r="J40" s="15">
        <f>(0/12+26)*0.3048+E40</f>
        <v>94.694800000000001</v>
      </c>
      <c r="K40" s="4">
        <v>725</v>
      </c>
      <c r="L40" s="4">
        <v>0</v>
      </c>
      <c r="M40" s="4">
        <v>13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120.91</v>
      </c>
      <c r="I42" s="4">
        <v>517.4</v>
      </c>
      <c r="J42" s="15">
        <v>120.88</v>
      </c>
      <c r="K42" s="4">
        <v>516.6</v>
      </c>
      <c r="L42" s="4">
        <v>0</v>
      </c>
      <c r="M42" s="4">
        <v>30</v>
      </c>
      <c r="N42" s="1"/>
      <c r="O42" s="1"/>
      <c r="P42" s="32">
        <v>0</v>
      </c>
      <c r="Q42" s="32">
        <v>2000</v>
      </c>
      <c r="R42" s="19" t="s">
        <v>93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75.385000000000005</v>
      </c>
      <c r="I49" s="4">
        <v>96.328999999999994</v>
      </c>
      <c r="J49" s="9">
        <v>75.334999999999994</v>
      </c>
      <c r="K49" s="5">
        <v>94.477000000000004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71.849999999999994</v>
      </c>
      <c r="I50" s="4">
        <v>387.75900000000001</v>
      </c>
      <c r="J50" s="15">
        <v>71.849999999999994</v>
      </c>
      <c r="K50" s="4">
        <v>387.75900000000001</v>
      </c>
      <c r="L50" s="4">
        <v>0</v>
      </c>
      <c r="M50" s="4">
        <v>0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122.34</v>
      </c>
      <c r="I51" s="4">
        <v>6858</v>
      </c>
      <c r="J51" s="15">
        <v>122.31</v>
      </c>
      <c r="K51" s="4">
        <v>6837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6" t="s">
        <v>49</v>
      </c>
      <c r="B52" s="46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30958.842000000004</v>
      </c>
      <c r="J52" s="15"/>
      <c r="K52" s="14">
        <f>SUM(K11:K51)</f>
        <v>30915.879999999997</v>
      </c>
      <c r="L52" s="14">
        <f>SUM(L11:L51)</f>
        <v>100</v>
      </c>
      <c r="M52" s="14">
        <f>SUM(M11:M51)</f>
        <v>951.83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6" t="s">
        <v>82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389.12</v>
      </c>
      <c r="I55" s="4">
        <v>226</v>
      </c>
      <c r="J55" s="39">
        <v>389.09</v>
      </c>
      <c r="K55" s="4">
        <v>223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193.43827200000001</v>
      </c>
      <c r="I59" s="4">
        <v>2127</v>
      </c>
      <c r="J59" s="15">
        <f>634.64*0.3048</f>
        <v>193.43827200000001</v>
      </c>
      <c r="K59" s="4">
        <v>2127</v>
      </c>
      <c r="L59" s="4">
        <v>0</v>
      </c>
      <c r="M59" s="4">
        <v>105.12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513.03935999999999</v>
      </c>
      <c r="I61" s="1">
        <v>1145.99</v>
      </c>
      <c r="J61" s="15">
        <f>1683.1*0.3048</f>
        <v>513.00887999999998</v>
      </c>
      <c r="K61" s="1">
        <v>1139.01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6500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251.03900000000002</v>
      </c>
      <c r="I63" s="4">
        <v>2011.33</v>
      </c>
      <c r="J63" s="15">
        <f>(8/12+23)*0.3048+E63</f>
        <v>251.01360000000003</v>
      </c>
      <c r="K63" s="4">
        <v>1997.93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94.01</v>
      </c>
      <c r="I65" s="4">
        <v>1504</v>
      </c>
      <c r="J65" s="15">
        <v>93.91</v>
      </c>
      <c r="K65" s="4">
        <v>1459</v>
      </c>
      <c r="L65" s="4">
        <v>0</v>
      </c>
      <c r="M65" s="4">
        <v>310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115.96</v>
      </c>
      <c r="I66" s="4">
        <v>278.26</v>
      </c>
      <c r="J66" s="15">
        <v>115.88</v>
      </c>
      <c r="K66" s="4">
        <v>268.66000000000003</v>
      </c>
      <c r="L66" s="4">
        <v>0</v>
      </c>
      <c r="M66" s="4">
        <v>111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193.24299999999999</v>
      </c>
      <c r="I68" s="5">
        <v>132.84200000000001</v>
      </c>
      <c r="J68" s="9">
        <v>193.24299999999999</v>
      </c>
      <c r="K68" s="5">
        <v>132.84200000000001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7425.4219999999996</v>
      </c>
      <c r="J69" s="15"/>
      <c r="K69" s="14">
        <f>SUM(K55:K68)</f>
        <v>7347.442</v>
      </c>
      <c r="L69" s="14">
        <f>SUM(L55:L68)</f>
        <v>0</v>
      </c>
      <c r="M69" s="14">
        <f>SUM(M55:M68)</f>
        <v>571.12</v>
      </c>
      <c r="N69" s="14"/>
      <c r="O69" s="14"/>
      <c r="P69" s="14">
        <f>SUM(P55:P68)</f>
        <v>41050</v>
      </c>
      <c r="Q69" s="14">
        <f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38384.264000000003</v>
      </c>
      <c r="J70" s="15"/>
      <c r="K70" s="14">
        <f>K69+K52</f>
        <v>38263.322</v>
      </c>
      <c r="L70" s="14">
        <f>L69+L52</f>
        <v>100</v>
      </c>
      <c r="M70" s="14">
        <f>M69+M52</f>
        <v>1522.95</v>
      </c>
      <c r="N70" s="14"/>
      <c r="O70" s="14"/>
      <c r="P70" s="14">
        <f>P69+P52</f>
        <v>154290</v>
      </c>
      <c r="Q70" s="14">
        <f>Q69+Q52</f>
        <v>136639</v>
      </c>
      <c r="R70" s="17"/>
    </row>
    <row r="71" spans="1:18" s="35" customFormat="1">
      <c r="A71" s="3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17"/>
      <c r="N71" s="17"/>
      <c r="O71" s="17"/>
      <c r="P71" s="17"/>
      <c r="Q71" s="17"/>
      <c r="R71" s="17"/>
    </row>
    <row r="72" spans="1:18" s="35" customFormat="1" ht="15" customHeight="1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</row>
    <row r="73" spans="1:18" s="35" customFormat="1" ht="22.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</row>
    <row r="74" spans="1:18" s="35" customFormat="1" ht="15" hidden="1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2017-02-13T05:14:50Z</cp:lastPrinted>
  <dcterms:created xsi:type="dcterms:W3CDTF">2000-07-15T07:26:51Z</dcterms:created>
  <dcterms:modified xsi:type="dcterms:W3CDTF">2017-02-15T05:30:40Z</dcterms:modified>
</cp:coreProperties>
</file>