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36" l="1"/>
  <c r="J40"/>
  <c r="J17"/>
  <c r="J59"/>
  <c r="J46"/>
  <c r="J23"/>
  <c r="J13" l="1"/>
  <c r="J41" l="1"/>
  <c r="J11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<sst xmlns="http://schemas.openxmlformats.org/spreadsheetml/2006/main" count="168" uniqueCount="98">
  <si>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</si>
  <si>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</si>
  <si>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</si>
  <si>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</si>
  <si>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</si>
  <si>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</si>
  <si>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</si>
  <si>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</si>
  <si>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</si>
  <si>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</si>
  <si>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</si>
  <si>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</si>
  <si>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</si>
  <si>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</si>
  <si>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</si>
  <si>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</si>
  <si>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</si>
  <si>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</si>
  <si>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</si>
  <si>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</si>
  <si>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</si>
  <si>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</si>
  <si>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</si>
  <si>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</si>
  <si>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</si>
  <si>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</si>
  <si>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</si>
  <si>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</si>
  <si>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</si>
  <si>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</si>
  <si>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</si>
  <si>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</si>
  <si>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</si>
  <si>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</si>
  <si>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</si>
  <si>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</si>
  <si>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</si>
  <si>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</si>
  <si>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</si>
  <si>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</si>
  <si>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</si>
  <si>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</si>
  <si>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</si>
  <si>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</si>
  <si>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</si>
  <si>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</si>
  <si>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</si>
  <si>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</si>
  <si>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</si>
  <si>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</si>
  <si>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</si>
  <si>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</si>
  <si>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</si>
  <si>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</si>
  <si>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</si>
  <si>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</si>
  <si>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</si>
  <si>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</si>
  <si>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</si>
  <si>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</si>
  <si>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</si>
  <si>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</si>
  <si>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</si>
  <si>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</si>
  <si>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</si>
  <si>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</si>
  <si>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</si>
  <si>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</si>
  <si>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</si>
  <si>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</si>
  <si>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</si>
  <si>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</si>
  <si>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</si>
  <si>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</si>
  <si>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</si>
  <si>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</si>
  <si>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</si>
  <si>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</si>
  <si>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</si>
  <si>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</si>
  <si>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</si>
  <si>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</si>
  <si>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</si>
  <si>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</si>
  <si>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</si>
  <si>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</si>
  <si>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</si>
  <si>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</si>
  <si>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</si>
  <si>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</si>
  <si>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</si>
  <si>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</si>
  <si>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</si>
  <si>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`</t>
  </si>
  <si>
    <t xml:space="preserve"> Water level on 26.01.2017</t>
  </si>
  <si>
    <t xml:space="preserve"> TELANGANA MEDIUM IRRIGATION PROJECTS (BASIN WISE) 
DAILY WATER LEVELS on 27.01.2017</t>
  </si>
  <si>
    <t xml:space="preserve"> Water level on 27.01.2017</t>
  </si>
  <si>
    <t>RF 15c/s, 
LF 20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</si>
</sst>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4" zoomScaleNormal="57" zoomScaleSheetLayoutView="64" workbookViewId="0">
      <pane ySplit="6" topLeftCell="A29" activePane="bottomLeft" state="frozen"/>
      <selection pane="bottomLeft" activeCell="P3" sqref="P3:P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39" t="s">
        <v>95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21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46" t="s">
        <v>94</v>
      </c>
      <c r="I3" s="47"/>
      <c r="J3" s="53" t="s">
        <v>96</v>
      </c>
      <c r="K3" s="53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90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48"/>
      <c r="I4" s="49"/>
      <c r="J4" s="53"/>
      <c r="K4" s="53"/>
      <c r="L4" s="45"/>
      <c r="M4" s="45"/>
      <c r="N4" s="45"/>
      <c r="O4" s="45"/>
      <c r="P4" s="45"/>
      <c r="Q4" s="45"/>
      <c r="R4" s="45"/>
      <c r="U4" s="16" t="s">
        <v>89</v>
      </c>
    </row>
    <row r="5" spans="1:21" ht="48.75" customHeight="1">
      <c r="A5" s="45"/>
      <c r="B5" s="45"/>
      <c r="C5" s="45"/>
      <c r="D5" s="45"/>
      <c r="E5" s="45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5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2" t="s">
        <v>48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</row>
    <row r="9" spans="1:21" ht="14.2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461.4692</v>
      </c>
      <c r="I13" s="4">
        <v>43.96</v>
      </c>
      <c r="J13" s="15">
        <f>4*0.3048+E13</f>
        <v>461.4692</v>
      </c>
      <c r="K13" s="4">
        <v>43.96</v>
      </c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445.29146400000002</v>
      </c>
      <c r="I17" s="4">
        <v>1341</v>
      </c>
      <c r="J17" s="15">
        <f>1460.77*0.3048</f>
        <v>445.24269600000002</v>
      </c>
      <c r="K17" s="4">
        <v>1317</v>
      </c>
      <c r="L17" s="4">
        <v>0</v>
      </c>
      <c r="M17" s="4">
        <v>241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457.15</v>
      </c>
      <c r="I18" s="4">
        <v>1038</v>
      </c>
      <c r="J18" s="15">
        <v>457.15</v>
      </c>
      <c r="K18" s="4">
        <v>1038</v>
      </c>
      <c r="L18" s="4">
        <v>0</v>
      </c>
      <c r="M18" s="4">
        <v>70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359.99928</v>
      </c>
      <c r="I23" s="4">
        <v>1282.31</v>
      </c>
      <c r="J23" s="15">
        <f>1181.1*0.3048</f>
        <v>359.99928</v>
      </c>
      <c r="K23" s="4">
        <v>1282.31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239.7</v>
      </c>
      <c r="I29" s="4">
        <v>7341</v>
      </c>
      <c r="J29" s="15">
        <v>239.7</v>
      </c>
      <c r="K29" s="4">
        <v>7341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123.7</v>
      </c>
      <c r="I33" s="4">
        <v>760</v>
      </c>
      <c r="J33" s="15">
        <v>123.7</v>
      </c>
      <c r="K33" s="4">
        <v>760</v>
      </c>
      <c r="L33" s="11">
        <v>7.3674999999999997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97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359.49020000000002</v>
      </c>
      <c r="I36" s="4">
        <v>869.32600000000002</v>
      </c>
      <c r="J36" s="15">
        <f>(4/12+34)*0.3048+E36</f>
        <v>359.46480000000003</v>
      </c>
      <c r="K36" s="4">
        <v>864.56700000000001</v>
      </c>
      <c r="L36" s="4">
        <v>0</v>
      </c>
      <c r="M36" s="4">
        <v>55.07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110.1</v>
      </c>
      <c r="I39" s="4">
        <v>72.668000000000006</v>
      </c>
      <c r="J39" s="15">
        <v>110.1</v>
      </c>
      <c r="K39" s="4">
        <v>72.668000000000006</v>
      </c>
      <c r="L39" s="4">
        <v>0</v>
      </c>
      <c r="M39" s="4">
        <v>55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95.278999999999996</v>
      </c>
      <c r="I40" s="4">
        <v>960</v>
      </c>
      <c r="J40" s="15">
        <f>(10/12+27)*0.3048+E40</f>
        <v>95.253599999999992</v>
      </c>
      <c r="K40" s="4">
        <v>945</v>
      </c>
      <c r="L40" s="4">
        <v>0</v>
      </c>
      <c r="M40" s="4">
        <v>15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198.75620000000001</v>
      </c>
      <c r="I41" s="4">
        <v>630</v>
      </c>
      <c r="J41" s="15">
        <f>(1/12+21)*0.3048+E41</f>
        <v>198.75620000000001</v>
      </c>
      <c r="K41" s="4">
        <v>630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121.49</v>
      </c>
      <c r="I42" s="4">
        <v>534.20000000000005</v>
      </c>
      <c r="J42" s="15">
        <v>121.46</v>
      </c>
      <c r="K42" s="4">
        <v>533.5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1477.65*0.3048</f>
        <v>450.38772000000006</v>
      </c>
      <c r="K46" s="4">
        <v>1501.11</v>
      </c>
      <c r="L46" s="4">
        <v>0</v>
      </c>
      <c r="M46" s="4">
        <v>116.04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76.435000000000002</v>
      </c>
      <c r="I49" s="4">
        <v>144.36799999999999</v>
      </c>
      <c r="J49" s="9">
        <v>76.334999999999994</v>
      </c>
      <c r="K49" s="5">
        <v>135.023</v>
      </c>
      <c r="L49" s="4">
        <v>0</v>
      </c>
      <c r="M49" s="4">
        <v>42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72.400000000000006</v>
      </c>
      <c r="I50" s="4">
        <v>458.28199999999998</v>
      </c>
      <c r="J50" s="15">
        <v>72.400000000000006</v>
      </c>
      <c r="K50" s="4">
        <v>458.28199999999998</v>
      </c>
      <c r="L50" s="4">
        <v>0</v>
      </c>
      <c r="M50" s="4">
        <v>92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122.65</v>
      </c>
      <c r="I51" s="4">
        <v>7127</v>
      </c>
      <c r="J51" s="15">
        <v>122.65</v>
      </c>
      <c r="K51" s="4">
        <v>7127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5" t="s">
        <v>49</v>
      </c>
      <c r="B52" s="45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32955.606</v>
      </c>
      <c r="J52" s="15"/>
      <c r="K52" s="14">
        <f>SUM(K11:K51)</f>
        <v>32712.142000000003</v>
      </c>
      <c r="L52" s="14">
        <f>SUM(L11:L51)</f>
        <v>107.36750000000001</v>
      </c>
      <c r="M52" s="14">
        <f>SUM(M11:M51)</f>
        <v>1295.6100000000001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389.27</v>
      </c>
      <c r="I55" s="4">
        <v>250</v>
      </c>
      <c r="J55" s="15">
        <v>389.27</v>
      </c>
      <c r="K55" s="4">
        <v>250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93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194.53250400000002</v>
      </c>
      <c r="I59" s="4">
        <v>2820</v>
      </c>
      <c r="J59" s="15">
        <f>638.06*0.3048</f>
        <v>194.48068799999999</v>
      </c>
      <c r="K59" s="4">
        <v>2790</v>
      </c>
      <c r="L59" s="4">
        <v>0</v>
      </c>
      <c r="M59" s="4">
        <v>426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512.97840000000008</v>
      </c>
      <c r="I61" s="1">
        <v>1132.03</v>
      </c>
      <c r="J61" s="15"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251.21680000000001</v>
      </c>
      <c r="I63" s="4">
        <v>2109.41</v>
      </c>
      <c r="J63" s="15">
        <f>(4/12+24)*0.3048+E63</f>
        <v>251.21680000000001</v>
      </c>
      <c r="K63" s="4">
        <v>2109.41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94.06</v>
      </c>
      <c r="I65" s="4">
        <v>1528</v>
      </c>
      <c r="J65" s="15">
        <v>94.16</v>
      </c>
      <c r="K65" s="4">
        <v>1575</v>
      </c>
      <c r="L65" s="4">
        <v>540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116.23</v>
      </c>
      <c r="I66" s="4">
        <v>314.23</v>
      </c>
      <c r="J66" s="15">
        <v>116.23</v>
      </c>
      <c r="K66" s="4">
        <v>314.23</v>
      </c>
      <c r="L66" s="4">
        <v>0</v>
      </c>
      <c r="M66" s="4">
        <v>35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193.36799999999999</v>
      </c>
      <c r="I68" s="5">
        <v>145.87200000000001</v>
      </c>
      <c r="J68" s="9">
        <v>193.36799999999999</v>
      </c>
      <c r="K68" s="5">
        <v>145.87200000000001</v>
      </c>
      <c r="L68" s="4">
        <v>0</v>
      </c>
      <c r="M68" s="4">
        <v>23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8299.5419999999995</v>
      </c>
      <c r="J69" s="15"/>
      <c r="K69" s="14">
        <f>SUM(K55:K68)</f>
        <v>8316.5419999999995</v>
      </c>
      <c r="L69" s="14">
        <f>SUM(L55:L68)</f>
        <v>540</v>
      </c>
      <c r="M69" s="14">
        <f>SUM(M55:M68)</f>
        <v>484</v>
      </c>
      <c r="N69" s="14"/>
      <c r="O69" s="14"/>
      <c r="P69" s="14">
        <f>SUM(P55:P68)</f>
        <v>41050</v>
      </c>
      <c r="Q69" s="14">
        <f>SUM(Q55:Q68)</f>
        <v>66975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41255.148000000001</v>
      </c>
      <c r="J70" s="15"/>
      <c r="K70" s="14">
        <f>K69+K52</f>
        <v>41028.684000000001</v>
      </c>
      <c r="L70" s="14">
        <f>L69+L52</f>
        <v>647.36750000000006</v>
      </c>
      <c r="M70" s="14">
        <f>M69+M52</f>
        <v>1779.6100000000001</v>
      </c>
      <c r="N70" s="14"/>
      <c r="O70" s="14"/>
      <c r="P70" s="14">
        <f>P69+P52</f>
        <v>144790</v>
      </c>
      <c r="Q70" s="14">
        <f>Q69+Q52</f>
        <v>134804</v>
      </c>
      <c r="R70" s="17"/>
    </row>
    <row r="71" spans="1:18" s="35" customFormat="1">
      <c r="A71" s="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17"/>
      <c r="N71" s="17"/>
      <c r="O71" s="17"/>
      <c r="P71" s="17"/>
      <c r="Q71" s="17"/>
      <c r="R71" s="17"/>
    </row>
    <row r="72" spans="1:18" s="35" customFormat="1" ht="15" customHeight="1">
      <c r="A72" s="50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s="35" customFormat="1" ht="22.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s="35" customFormat="1" ht="15" hidden="1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2017-01-27T05:50:36Z</cp:lastPrinted>
  <dcterms:created xsi:type="dcterms:W3CDTF">2000-07-15T07:26:51Z</dcterms:created>
  <dcterms:modified xsi:type="dcterms:W3CDTF">2017-01-27T05:50:58Z</dcterms:modified>
</cp:coreProperties>
</file>