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36" l="1"/>
  <c r="J40"/>
  <c r="J17"/>
  <c r="J59"/>
  <c r="J46"/>
  <c r="J23"/>
  <c r="J13" l="1"/>
  <c r="J41" l="1"/>
  <c r="J11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<sst xmlns="http://schemas.openxmlformats.org/spreadsheetml/2006/main" count="168" uniqueCount="98">
  <si>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</si>
  <si>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</si>
  <si>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</si>
  <si>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</si>
  <si>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</si>
  <si>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</si>
  <si>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</si>
  <si>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</si>
  <si>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</si>
  <si>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</si>
  <si>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</si>
  <si>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</si>
  <si>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</si>
  <si>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</si>
  <si>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</si>
  <si>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</si>
  <si>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</si>
  <si>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</si>
  <si>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</si>
  <si>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</si>
  <si>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</si>
  <si>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</si>
  <si>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</si>
  <si>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</si>
  <si>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</si>
  <si>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</si>
  <si>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</si>
  <si>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</si>
  <si>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</si>
  <si>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</si>
  <si>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</si>
  <si>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</si>
  <si>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</si>
  <si>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</si>
  <si>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</si>
  <si>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</si>
  <si>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</si>
  <si>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</si>
  <si>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</si>
  <si>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</si>
  <si>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</si>
  <si>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</si>
  <si>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</si>
  <si>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</si>
  <si>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</si>
  <si>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</si>
  <si>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</si>
  <si>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</si>
  <si>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</si>
  <si>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</si>
  <si>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</si>
  <si>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</si>
  <si>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</si>
  <si>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</si>
  <si>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</si>
  <si>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</si>
  <si>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</si>
  <si>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</si>
  <si>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</si>
  <si>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</si>
  <si>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</si>
  <si>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</si>
  <si>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</si>
  <si>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</si>
  <si>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</si>
  <si>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</si>
  <si>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</si>
  <si>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</si>
  <si>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</si>
  <si>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</si>
  <si>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</si>
  <si>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</si>
  <si>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</si>
  <si>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</si>
  <si>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</si>
  <si>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</si>
  <si>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</si>
  <si>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</si>
  <si>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</si>
  <si>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</si>
  <si>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</si>
  <si>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</si>
  <si>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</si>
  <si>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</si>
  <si>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</si>
  <si>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</si>
  <si>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</si>
  <si>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</si>
  <si>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</si>
  <si>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</si>
  <si>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</si>
  <si>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</si>
  <si>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</si>
  <si>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`</t>
  </si>
  <si>
    <t xml:space="preserve"> Water level on 27.01.2017</t>
  </si>
  <si>
    <t>RF 15c/s, 
LF 20 c/s</t>
  </si>
  <si>
    <t xml:space="preserve"> TELANGANA MEDIUM IRRIGATION PROJECTS (BASIN WISE) 
DAILY WATER LEVELS on 28.01.2017</t>
  </si>
  <si>
    <t xml:space="preserve"> Water level on 28.01.2017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</si>
</sst>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4" zoomScaleNormal="57" zoomScaleSheetLayoutView="64" workbookViewId="0">
      <pane ySplit="6" topLeftCell="A7" activePane="bottomLeft" state="frozen"/>
      <selection pane="bottomLeft" activeCell="A7" sqref="A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94</v>
      </c>
      <c r="I3" s="51"/>
      <c r="J3" s="43" t="s">
        <v>97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461.4692</v>
      </c>
      <c r="I13" s="4">
        <v>43.96</v>
      </c>
      <c r="J13" s="15">
        <f>4*0.3048+E13</f>
        <v>461.4692</v>
      </c>
      <c r="K13" s="4">
        <v>43.96</v>
      </c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445.24269600000002</v>
      </c>
      <c r="I17" s="4">
        <v>1317</v>
      </c>
      <c r="J17" s="15">
        <f>1460.77*0.3048</f>
        <v>445.24269600000002</v>
      </c>
      <c r="K17" s="4">
        <v>1317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457.15</v>
      </c>
      <c r="I18" s="4">
        <v>1038</v>
      </c>
      <c r="J18" s="15">
        <v>457.15</v>
      </c>
      <c r="K18" s="4">
        <v>1038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359.99928</v>
      </c>
      <c r="I23" s="4">
        <v>1282.31</v>
      </c>
      <c r="J23" s="15">
        <f>1181.1*0.3048</f>
        <v>359.99928</v>
      </c>
      <c r="K23" s="4">
        <v>1282.31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</v>
      </c>
      <c r="I33" s="4">
        <v>760</v>
      </c>
      <c r="J33" s="15">
        <v>123.7</v>
      </c>
      <c r="K33" s="4">
        <v>760</v>
      </c>
      <c r="L33" s="11">
        <v>7.3674999999999997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359.46480000000003</v>
      </c>
      <c r="I36" s="4">
        <v>864.56700000000001</v>
      </c>
      <c r="J36" s="15">
        <f>(4/12+34)*0.3048+E36</f>
        <v>359.46480000000003</v>
      </c>
      <c r="K36" s="4">
        <v>864.56700000000001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110.1</v>
      </c>
      <c r="I39" s="4">
        <v>72.668000000000006</v>
      </c>
      <c r="J39" s="15">
        <v>110.1</v>
      </c>
      <c r="K39" s="4">
        <v>72.668000000000006</v>
      </c>
      <c r="L39" s="4">
        <v>0</v>
      </c>
      <c r="M39" s="4">
        <v>55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95.253599999999992</v>
      </c>
      <c r="I40" s="4">
        <v>945</v>
      </c>
      <c r="J40" s="15">
        <f>(10/12+27)*0.3048+E40</f>
        <v>95.253599999999992</v>
      </c>
      <c r="K40" s="4">
        <v>945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121.46</v>
      </c>
      <c r="I42" s="4">
        <v>533.5</v>
      </c>
      <c r="J42" s="15">
        <v>121.46</v>
      </c>
      <c r="K42" s="4">
        <v>533.5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450.38772000000006</v>
      </c>
      <c r="I46" s="4">
        <v>1501.11</v>
      </c>
      <c r="J46" s="15">
        <f>1477.65*0.3048</f>
        <v>450.38772000000006</v>
      </c>
      <c r="K46" s="4">
        <v>1501.11</v>
      </c>
      <c r="L46" s="4">
        <v>0</v>
      </c>
      <c r="M46" s="4">
        <v>116.04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76.334999999999994</v>
      </c>
      <c r="I49" s="4">
        <v>135.023</v>
      </c>
      <c r="J49" s="9">
        <v>76.334999999999994</v>
      </c>
      <c r="K49" s="5">
        <v>135.023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72.400000000000006</v>
      </c>
      <c r="I50" s="4">
        <v>458.28199999999998</v>
      </c>
      <c r="J50" s="15">
        <v>72.400000000000006</v>
      </c>
      <c r="K50" s="4">
        <v>458.28199999999998</v>
      </c>
      <c r="L50" s="4">
        <v>0</v>
      </c>
      <c r="M50" s="4">
        <v>92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122.65</v>
      </c>
      <c r="I51" s="4">
        <v>7127</v>
      </c>
      <c r="J51" s="15">
        <v>122.65</v>
      </c>
      <c r="K51" s="4">
        <v>7127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32712.142000000003</v>
      </c>
      <c r="J52" s="15"/>
      <c r="K52" s="14">
        <f>SUM(K11:K51)</f>
        <v>32712.142000000003</v>
      </c>
      <c r="L52" s="14">
        <f>SUM(L11:L51)</f>
        <v>107.36750000000001</v>
      </c>
      <c r="M52" s="14">
        <f>SUM(M11:M51)</f>
        <v>1295.6100000000001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93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>
        <v>2790</v>
      </c>
      <c r="J59" s="15">
        <f>638.06*0.3048</f>
        <v>194.48068799999999</v>
      </c>
      <c r="K59" s="4">
        <v>2790</v>
      </c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251.21680000000001</v>
      </c>
      <c r="I63" s="4">
        <v>2109.41</v>
      </c>
      <c r="J63" s="15">
        <f>(4/12+24)*0.3048+E63</f>
        <v>251.21680000000001</v>
      </c>
      <c r="K63" s="4">
        <v>2109.41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94.16</v>
      </c>
      <c r="I65" s="4">
        <v>1575</v>
      </c>
      <c r="J65" s="15">
        <v>94.16</v>
      </c>
      <c r="K65" s="4">
        <v>1575</v>
      </c>
      <c r="L65" s="4">
        <v>540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193.36799999999999</v>
      </c>
      <c r="I68" s="5">
        <v>145.87200000000001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8316.5419999999995</v>
      </c>
      <c r="J69" s="15"/>
      <c r="K69" s="14">
        <f>SUM(K55:K68)</f>
        <v>8316.5419999999995</v>
      </c>
      <c r="L69" s="14">
        <f>SUM(L55:L68)</f>
        <v>540</v>
      </c>
      <c r="M69" s="14">
        <f>SUM(M55:M68)</f>
        <v>484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41028.684000000001</v>
      </c>
      <c r="J70" s="15"/>
      <c r="K70" s="14">
        <f>K69+K52</f>
        <v>41028.684000000001</v>
      </c>
      <c r="L70" s="14">
        <f>L69+L52</f>
        <v>647.36750000000006</v>
      </c>
      <c r="M70" s="14">
        <f>M69+M52</f>
        <v>1779.6100000000001</v>
      </c>
      <c r="N70" s="14"/>
      <c r="O70" s="14"/>
      <c r="P70" s="14">
        <f>P69+P52</f>
        <v>144790</v>
      </c>
      <c r="Q70" s="14">
        <f>Q69+Q52</f>
        <v>134804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2017-01-27T05:50:36Z</cp:lastPrinted>
  <dcterms:created xsi:type="dcterms:W3CDTF">2000-07-15T07:26:51Z</dcterms:created>
  <dcterms:modified xsi:type="dcterms:W3CDTF">2017-01-27T11:44:19Z</dcterms:modified>
</cp:coreProperties>
</file>