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6" i="3"/>
  <c r="J41"/>
  <c r="J40"/>
  <c r="J17"/>
  <c r="J36"/>
  <c r="J23"/>
  <c r="J63" l="1"/>
  <c r="J61" l="1"/>
  <c r="J13"/>
  <c r="J11"/>
  <c r="J59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<sst xmlns="http://schemas.openxmlformats.org/spreadsheetml/2006/main" count="168" uniqueCount="98">
  <si>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</si>
  <si>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</si>
  <si>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</si>
  <si>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</si>
  <si>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</si>
  <si>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</si>
  <si>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</si>
  <si>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</si>
  <si>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</si>
  <si>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</si>
  <si>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</si>
  <si>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</si>
  <si>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</si>
  <si>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</si>
  <si>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</si>
  <si>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</si>
  <si>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</si>
  <si>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</si>
  <si>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</si>
  <si>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</si>
  <si>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</si>
  <si>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</si>
  <si>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</si>
  <si>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</si>
  <si>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</si>
  <si>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</si>
  <si>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</si>
  <si>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</si>
  <si>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</si>
  <si>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</si>
  <si>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</si>
  <si>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</si>
  <si>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</si>
  <si>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</si>
  <si>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</si>
  <si>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</si>
  <si>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</si>
  <si>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</si>
  <si>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</si>
  <si>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</si>
  <si>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</si>
  <si>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</si>
  <si>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</si>
  <si>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</si>
  <si>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</si>
  <si>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</si>
  <si>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</si>
  <si>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</si>
  <si>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</si>
  <si>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</si>
  <si>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</si>
  <si>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</si>
  <si>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</si>
  <si>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</si>
  <si>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</si>
  <si>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</si>
  <si>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</si>
  <si>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</si>
  <si>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</si>
  <si>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</si>
  <si>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</si>
  <si>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</si>
  <si>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</si>
  <si>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</si>
  <si>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</si>
  <si>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</si>
  <si>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</si>
  <si>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</si>
  <si>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</si>
  <si>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</si>
  <si>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</si>
  <si>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</si>
  <si>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</si>
  <si>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</si>
  <si>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</si>
  <si>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</si>
  <si>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</si>
  <si>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</si>
  <si>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</si>
  <si>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</si>
  <si>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</si>
  <si>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</si>
  <si>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</si>
  <si>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</si>
  <si>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</si>
  <si>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</si>
  <si>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</si>
  <si>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</si>
  <si>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</si>
  <si>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</si>
  <si>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</si>
  <si>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</si>
  <si>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</si>
  <si>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`</t>
  </si>
  <si>
    <t>RF 15c/s, 
LF 20 c/s</t>
  </si>
  <si>
    <t xml:space="preserve"> Water level on 29.01.2017</t>
  </si>
  <si>
    <t xml:space="preserve"> TELANGANA MEDIUM IRRIGATION PROJECTS (BASIN WISE) 
DAILY WATER LEVELS on 30.01.2017</t>
  </si>
  <si>
    <t xml:space="preserve"> Water level on 30.01.2017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</si>
</sst>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2" zoomScaleNormal="57" zoomScaleSheetLayoutView="52" workbookViewId="0">
      <pane ySplit="6" topLeftCell="A33" activePane="bottomLeft" state="frozen"/>
      <selection pane="bottomLeft" activeCell="L39" sqref="L39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95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461.53016000000002</v>
      </c>
      <c r="I13" s="4"/>
      <c r="J13" s="15">
        <f>4.2*0.3048+E13</f>
        <v>461.53016000000002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445.12687200000005</v>
      </c>
      <c r="I17" s="4">
        <v>1264</v>
      </c>
      <c r="J17" s="15">
        <f>1460.25*0.3048</f>
        <v>445.08420000000001</v>
      </c>
      <c r="K17" s="4">
        <v>1244</v>
      </c>
      <c r="L17" s="4">
        <v>0</v>
      </c>
      <c r="M17" s="4">
        <v>200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457.1</v>
      </c>
      <c r="I18" s="4">
        <v>1027</v>
      </c>
      <c r="J18" s="15">
        <v>457.05</v>
      </c>
      <c r="K18" s="4">
        <v>1016</v>
      </c>
      <c r="L18" s="4">
        <v>0</v>
      </c>
      <c r="M18" s="4">
        <v>70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283.10000000000002</v>
      </c>
      <c r="I20" s="4">
        <v>561.35199999999998</v>
      </c>
      <c r="J20" s="15">
        <v>283</v>
      </c>
      <c r="K20" s="4">
        <v>545.60599999999999</v>
      </c>
      <c r="L20" s="4">
        <v>0</v>
      </c>
      <c r="M20" s="4">
        <v>75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359.99928</v>
      </c>
      <c r="I23" s="4">
        <v>1282.31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239.65</v>
      </c>
      <c r="K29" s="4">
        <v>7297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123.6</v>
      </c>
      <c r="I33" s="4">
        <v>732</v>
      </c>
      <c r="J33" s="15">
        <v>123.6</v>
      </c>
      <c r="K33" s="4">
        <v>732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150.80000000000001</v>
      </c>
      <c r="K34" s="4">
        <v>339.089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359.43939999999998</v>
      </c>
      <c r="I36" s="4">
        <v>859.80799999999999</v>
      </c>
      <c r="J36" s="15">
        <f>(1/12+34)*0.3048+E36</f>
        <v>359.3886</v>
      </c>
      <c r="K36" s="4">
        <v>850.29</v>
      </c>
      <c r="L36" s="4">
        <v>0</v>
      </c>
      <c r="M36" s="4">
        <v>55.07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110.1</v>
      </c>
      <c r="I39" s="4">
        <v>72.668000000000006</v>
      </c>
      <c r="J39" s="15">
        <v>109.9</v>
      </c>
      <c r="K39" s="4">
        <v>67.132999999999996</v>
      </c>
      <c r="L39" s="4">
        <v>0</v>
      </c>
      <c r="M39" s="4">
        <v>30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95.177399999999992</v>
      </c>
      <c r="I40" s="4">
        <v>904</v>
      </c>
      <c r="J40" s="15">
        <f>(6/12+27)*0.3048+E40</f>
        <v>95.152000000000001</v>
      </c>
      <c r="K40" s="4">
        <v>895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198.75620000000001</v>
      </c>
      <c r="I41" s="4">
        <v>630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121.4</v>
      </c>
      <c r="I42" s="4">
        <v>531.4</v>
      </c>
      <c r="J42" s="15">
        <v>121.34</v>
      </c>
      <c r="K42" s="4">
        <v>529.29999999999995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450.38772000000006</v>
      </c>
      <c r="I46" s="4">
        <v>1501.11</v>
      </c>
      <c r="J46" s="15">
        <f>1477.2*0.3048</f>
        <v>450.25056000000006</v>
      </c>
      <c r="K46" s="4">
        <v>1444.96</v>
      </c>
      <c r="L46" s="4">
        <v>0</v>
      </c>
      <c r="M46" s="4">
        <v>131.49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76.185000000000002</v>
      </c>
      <c r="I49" s="4">
        <v>128.351</v>
      </c>
      <c r="J49" s="9">
        <v>76.135000000000005</v>
      </c>
      <c r="K49" s="5">
        <v>126.307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72.430000000000007</v>
      </c>
      <c r="I50" s="4">
        <v>462.27300000000002</v>
      </c>
      <c r="J50" s="15">
        <v>72.42</v>
      </c>
      <c r="K50" s="4">
        <v>460.93099999999998</v>
      </c>
      <c r="L50" s="4">
        <v>0</v>
      </c>
      <c r="M50" s="4">
        <v>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122.61</v>
      </c>
      <c r="I51" s="4">
        <v>7088</v>
      </c>
      <c r="J51" s="15">
        <v>122.59</v>
      </c>
      <c r="K51" s="4">
        <v>7050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32422.535000000007</v>
      </c>
      <c r="J52" s="15"/>
      <c r="K52" s="14">
        <f>SUM(K11:K51)</f>
        <v>32175.463000000003</v>
      </c>
      <c r="L52" s="14">
        <f>SUM(L11:L51)</f>
        <v>100</v>
      </c>
      <c r="M52" s="14">
        <f>SUM(M11:M51)</f>
        <v>1208.0600000000002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389.27</v>
      </c>
      <c r="I55" s="4">
        <v>250</v>
      </c>
      <c r="J55" s="15">
        <v>389.21</v>
      </c>
      <c r="K55" s="4">
        <v>241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93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194.48068799999999</v>
      </c>
      <c r="I59" s="4">
        <v>2790</v>
      </c>
      <c r="J59" s="15">
        <f>638.06*0.3048</f>
        <v>194.48068799999999</v>
      </c>
      <c r="K59" s="4">
        <v>2790</v>
      </c>
      <c r="L59" s="4">
        <v>0</v>
      </c>
      <c r="M59" s="4">
        <v>426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513.34415999999999</v>
      </c>
      <c r="I61" s="1">
        <v>1216.1300000000001</v>
      </c>
      <c r="J61" s="15">
        <f>1684.2*0.3048</f>
        <v>513.34415999999999</v>
      </c>
      <c r="K61" s="1">
        <v>1216.1300000000001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251.42000000000002</v>
      </c>
      <c r="I63" s="4">
        <v>2224.0100000000002</v>
      </c>
      <c r="J63" s="15">
        <f>(0/12+25)*0.3048+E63</f>
        <v>251.42000000000002</v>
      </c>
      <c r="K63" s="4">
        <v>2224.0100000000002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94.24</v>
      </c>
      <c r="I65" s="4">
        <v>1612</v>
      </c>
      <c r="J65" s="15">
        <v>94.21</v>
      </c>
      <c r="K65" s="4">
        <v>1599</v>
      </c>
      <c r="L65" s="4">
        <v>290</v>
      </c>
      <c r="M65" s="4">
        <v>290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116.23</v>
      </c>
      <c r="I66" s="4">
        <v>314.23</v>
      </c>
      <c r="J66" s="15">
        <v>116.32</v>
      </c>
      <c r="K66" s="4">
        <v>327.23</v>
      </c>
      <c r="L66" s="4">
        <v>84</v>
      </c>
      <c r="M66" s="4">
        <v>0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193.34399999999999</v>
      </c>
      <c r="I68" s="5">
        <v>143.26599999999999</v>
      </c>
      <c r="J68" s="9">
        <v>193.34399999999999</v>
      </c>
      <c r="K68" s="5">
        <v>143.26599999999999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8549.6360000000004</v>
      </c>
      <c r="J69" s="15"/>
      <c r="K69" s="14">
        <f>SUM(K55:K68)</f>
        <v>8540.6360000000004</v>
      </c>
      <c r="L69" s="14">
        <f>SUM(L55:L68)</f>
        <v>374</v>
      </c>
      <c r="M69" s="14">
        <f>SUM(M55:M68)</f>
        <v>746</v>
      </c>
      <c r="N69" s="14"/>
      <c r="O69" s="14"/>
      <c r="P69" s="14">
        <f>SUM(P55:P68)</f>
        <v>41050</v>
      </c>
      <c r="Q69" s="14">
        <f>SUM(Q55:Q68)</f>
        <v>66975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40972.171000000009</v>
      </c>
      <c r="J70" s="15"/>
      <c r="K70" s="14">
        <f>K69+K52</f>
        <v>40716.099000000002</v>
      </c>
      <c r="L70" s="14">
        <f>L69+L52</f>
        <v>474</v>
      </c>
      <c r="M70" s="14">
        <f>M69+M52</f>
        <v>1954.0600000000002</v>
      </c>
      <c r="N70" s="14"/>
      <c r="O70" s="14"/>
      <c r="P70" s="14">
        <f>P69+P52</f>
        <v>144790</v>
      </c>
      <c r="Q70" s="14">
        <f>Q69+Q52</f>
        <v>134804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2017-01-30T06:11:49Z</cp:lastPrinted>
  <dcterms:created xsi:type="dcterms:W3CDTF">2000-07-15T07:26:51Z</dcterms:created>
  <dcterms:modified xsi:type="dcterms:W3CDTF">2017-01-30T06:11:50Z</dcterms:modified>
</cp:coreProperties>
</file>