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 tabRatio="622"/>
  </bookViews>
  <sheets>
    <sheet name="RABI 2013-14" sheetId="3" r:id="rId1"/>
  </sheets>
  <definedNames>
    <definedName name="_xlnm.Print_Area" localSheetId="0">'RABI 2013-14'!$A$1:$P$57</definedName>
    <definedName name="_xlnm.Print_Titles" localSheetId="0">'RABI 2013-14'!$3:$7</definedName>
  </definedNames>
  <calcPr calcId="124519"/>
</workbook>
</file>

<file path=xl/calcChain.xml><?xml version="1.0" encoding="utf-8"?>
<calcChain xmlns="http://schemas.openxmlformats.org/spreadsheetml/2006/main">
  <c r="J48" i="3"/>
  <c r="J40"/>
  <c r="J42"/>
  <c r="J41"/>
  <c r="J44"/>
  <c r="J12"/>
  <c r="J9"/>
  <c r="J51"/>
  <c r="K47"/>
  <c r="S8"/>
  <c r="J14" l="1"/>
  <c r="J50"/>
  <c r="J15"/>
  <c r="J38"/>
  <c r="J37"/>
  <c r="J36"/>
  <c r="G11"/>
  <c r="N52"/>
  <c r="D52"/>
  <c r="E52"/>
  <c r="H52"/>
  <c r="K52"/>
  <c r="S9"/>
  <c r="A57"/>
  <c r="S51"/>
  <c r="C51"/>
  <c r="S50"/>
  <c r="C50"/>
  <c r="S49"/>
  <c r="S44"/>
  <c r="C44"/>
  <c r="S43"/>
  <c r="C43"/>
  <c r="S42"/>
  <c r="C42"/>
  <c r="S41"/>
  <c r="C41"/>
  <c r="S40"/>
  <c r="C40"/>
  <c r="S39"/>
  <c r="S38"/>
  <c r="C38"/>
  <c r="S37"/>
  <c r="C37"/>
  <c r="S36"/>
  <c r="C36"/>
  <c r="S35"/>
  <c r="C35"/>
  <c r="S34"/>
  <c r="S33"/>
  <c r="C33"/>
  <c r="S32"/>
  <c r="C32"/>
  <c r="S31"/>
  <c r="C31"/>
  <c r="S30"/>
  <c r="S22"/>
  <c r="C22"/>
  <c r="S21"/>
  <c r="C21"/>
  <c r="S20"/>
  <c r="S19"/>
  <c r="C19"/>
  <c r="C52" s="1"/>
  <c r="A19"/>
  <c r="A20"/>
  <c r="A21" s="1"/>
  <c r="S18"/>
  <c r="S17"/>
  <c r="S16"/>
  <c r="C16"/>
  <c r="S15"/>
  <c r="C15"/>
  <c r="S14"/>
  <c r="C14"/>
  <c r="S13"/>
  <c r="S12"/>
  <c r="S11"/>
  <c r="S10"/>
  <c r="H7"/>
  <c r="B7"/>
</calcChain>
</file>

<file path=xl/sharedStrings.xml><?xml version="1.0" encoding="utf-8"?>
<sst xmlns="http://schemas.openxmlformats.org/spreadsheetml/2006/main" count="116" uniqueCount="83">
  <si>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</si>
  <si>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</si>
  <si>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</si>
  <si>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</si>
  <si>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</si>
  <si>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</si>
  <si>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</si>
  <si>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</si>
  <si>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</si>
  <si>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</si>
  <si>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</si>
  <si>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</si>
  <si>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</si>
  <si>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</si>
  <si>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</si>
  <si>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</si>
  <si>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</si>
  <si>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</si>
  <si>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</si>
  <si>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</si>
  <si>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</si>
  <si>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</si>
  <si>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</si>
  <si>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</si>
  <si>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</si>
  <si>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</si>
  <si>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</si>
  <si>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</si>
  <si>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</si>
  <si>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</si>
  <si>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</si>
  <si>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</si>
  <si>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>Rabi</t>
  </si>
  <si>
    <t>Khariff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</si>
  <si>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</si>
  <si>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</si>
  <si>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</si>
  <si>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</si>
  <si>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</si>
  <si>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</si>
  <si>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</si>
  <si>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</si>
  <si>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</si>
  <si>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>Suddavagu</t>
  </si>
  <si>
    <t xml:space="preserve">WARANGAL </t>
  </si>
  <si>
    <t xml:space="preserve">*DS = Diversion Scheme       BS : Below sill    NS : No surplus         ND : No Damages    </t>
  </si>
  <si>
    <t>DS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</si>
  <si>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</si>
  <si>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</si>
  <si>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</si>
  <si>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</si>
  <si>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</si>
  <si>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</si>
  <si>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</si>
  <si>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</si>
  <si>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</si>
  <si>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</si>
  <si>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</si>
  <si>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</si>
  <si>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</si>
  <si>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</si>
  <si>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Transplanted  Rabi 2013-14</t>
  </si>
  <si>
    <t>---</t>
  </si>
  <si>
    <t xml:space="preserve"> TELANGANA MEDIUM IRRIGATION PROJECTS
</t>
  </si>
  <si>
    <t>Out flow</t>
  </si>
  <si>
    <t xml:space="preserve">Inflows </t>
  </si>
  <si>
    <t>(Cusecs)</t>
  </si>
  <si>
    <t>Acres</t>
  </si>
  <si>
    <t>Rainfall</t>
  </si>
  <si>
    <t>mm</t>
  </si>
  <si>
    <t>-</t>
  </si>
  <si>
    <t>Work is in progress</t>
  </si>
  <si>
    <t>Leakages</t>
  </si>
  <si>
    <t>Modernization of Distributory system in progress &amp; Crop holiday declared in Rabi</t>
  </si>
  <si>
    <t>RF canal works is in progress</t>
  </si>
  <si>
    <t>(Mcft)</t>
  </si>
  <si>
    <t xml:space="preserve">  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</si>
  <si>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</si>
  <si>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</si>
  <si>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_</t>
  </si>
  <si>
    <t>Surplus</t>
  </si>
  <si>
    <t>Kharif -12000</t>
  </si>
  <si>
    <t>WATER LEVELS as on Dt :15.09.2014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</si>
</sst>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u/>
      <sz val="18"/>
      <name val="Arial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11" fillId="2" borderId="3" xfId="0" applyNumberFormat="1" applyFont="1" applyFill="1" applyBorder="1" applyAlignment="1">
      <alignment horizontal="center" vertical="center" wrapText="1"/>
    </xf>
    <xf numFmtId="14" fontId="11" fillId="2" borderId="4" xfId="0" applyNumberFormat="1" applyFont="1" applyFill="1" applyBorder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1" fontId="8" fillId="2" borderId="1" xfId="0" quotePrefix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top" wrapText="1"/>
    </xf>
    <xf numFmtId="165" fontId="10" fillId="2" borderId="2" xfId="0" applyNumberFormat="1" applyFont="1" applyFill="1" applyBorder="1" applyAlignment="1">
      <alignment horizontal="center" vertical="top"/>
    </xf>
    <xf numFmtId="1" fontId="10" fillId="2" borderId="2" xfId="0" applyNumberFormat="1" applyFont="1" applyFill="1" applyBorder="1" applyAlignment="1">
      <alignment horizontal="center" vertical="top"/>
    </xf>
    <xf numFmtId="165" fontId="10" fillId="2" borderId="2" xfId="0" applyNumberFormat="1" applyFont="1" applyFill="1" applyBorder="1" applyAlignment="1">
      <alignment horizontal="center" vertical="top" wrapText="1"/>
    </xf>
    <xf numFmtId="165" fontId="8" fillId="2" borderId="1" xfId="0" applyNumberFormat="1" applyFont="1" applyFill="1" applyBorder="1" applyAlignment="1">
      <alignment horizontal="center" vertical="top"/>
    </xf>
    <xf numFmtId="2" fontId="8" fillId="2" borderId="1" xfId="0" applyNumberFormat="1" applyFont="1" applyFill="1" applyBorder="1" applyAlignment="1">
      <alignment horizontal="center" vertical="top"/>
    </xf>
    <xf numFmtId="165" fontId="8" fillId="2" borderId="1" xfId="0" applyNumberFormat="1" applyFont="1" applyFill="1" applyBorder="1" applyAlignment="1">
      <alignment horizontal="center" vertical="top" wrapText="1"/>
    </xf>
    <xf numFmtId="166" fontId="8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5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6"/>
  <sheetViews>
    <sheetView tabSelected="1" zoomScale="57" zoomScaleNormal="57" zoomScaleSheetLayoutView="66" workbookViewId="0">
      <selection activeCell="N16" sqref="N16"/>
    </sheetView>
  </sheetViews>
  <sheetFormatPr defaultRowHeight="12.75"/>
  <cols>
    <col min="1" max="1" width="10.140625" style="1" customWidth="1"/>
    <col min="2" max="2" width="32.140625" style="1" customWidth="1"/>
    <col min="3" max="3" width="15.28515625" style="63" customWidth="1"/>
    <col min="4" max="4" width="15.7109375" style="63" customWidth="1"/>
    <col min="5" max="5" width="14.5703125" style="63" customWidth="1"/>
    <col min="6" max="6" width="14.85546875" style="1" customWidth="1"/>
    <col min="7" max="7" width="14.7109375" style="1" customWidth="1"/>
    <col min="8" max="8" width="16.85546875" style="1" customWidth="1"/>
    <col min="9" max="9" width="16.7109375" style="1" customWidth="1"/>
    <col min="10" max="10" width="16.85546875" style="64" customWidth="1"/>
    <col min="11" max="11" width="19.7109375" style="64" customWidth="1"/>
    <col min="12" max="12" width="16.140625" style="64" customWidth="1"/>
    <col min="13" max="13" width="14.85546875" style="52" customWidth="1"/>
    <col min="14" max="14" width="20.28515625" style="52" customWidth="1"/>
    <col min="15" max="15" width="16.42578125" style="52" customWidth="1"/>
    <col min="16" max="16" width="20" style="44" customWidth="1"/>
    <col min="17" max="17" width="0.28515625" style="1" hidden="1" customWidth="1"/>
    <col min="18" max="19" width="9.140625" style="1"/>
    <col min="20" max="20" width="10.7109375" style="1" bestFit="1" customWidth="1"/>
    <col min="21" max="21" width="9.140625" style="1"/>
    <col min="22" max="22" width="17.140625" style="1" customWidth="1"/>
    <col min="23" max="23" width="12.5703125" style="1" customWidth="1"/>
    <col min="24" max="16384" width="9.140625" style="1"/>
  </cols>
  <sheetData>
    <row r="1" spans="1:19" ht="27.75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 ht="36.75" customHeight="1">
      <c r="A2" s="3" t="s">
        <v>82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9" ht="9" customHeight="1">
      <c r="A3" s="6" t="s">
        <v>53</v>
      </c>
      <c r="B3" s="6" t="s">
        <v>0</v>
      </c>
      <c r="C3" s="6" t="s">
        <v>42</v>
      </c>
      <c r="D3" s="6"/>
      <c r="E3" s="6"/>
      <c r="F3" s="6" t="s">
        <v>29</v>
      </c>
      <c r="G3" s="6" t="s">
        <v>1</v>
      </c>
      <c r="H3" s="6"/>
      <c r="I3" s="7" t="s">
        <v>47</v>
      </c>
      <c r="J3" s="8" t="s">
        <v>30</v>
      </c>
      <c r="K3" s="9"/>
      <c r="L3" s="10"/>
      <c r="M3" s="7" t="s">
        <v>64</v>
      </c>
      <c r="N3" s="7" t="s">
        <v>61</v>
      </c>
      <c r="O3" s="7" t="s">
        <v>68</v>
      </c>
      <c r="P3" s="7" t="s">
        <v>52</v>
      </c>
    </row>
    <row r="4" spans="1:19" ht="25.5" customHeight="1">
      <c r="A4" s="6"/>
      <c r="B4" s="6"/>
      <c r="C4" s="6"/>
      <c r="D4" s="6"/>
      <c r="E4" s="6"/>
      <c r="F4" s="6"/>
      <c r="G4" s="6"/>
      <c r="H4" s="6"/>
      <c r="I4" s="11"/>
      <c r="J4" s="12"/>
      <c r="K4" s="13"/>
      <c r="L4" s="14"/>
      <c r="M4" s="11"/>
      <c r="N4" s="11"/>
      <c r="O4" s="11"/>
      <c r="P4" s="11"/>
    </row>
    <row r="5" spans="1:19" ht="66.75" customHeight="1">
      <c r="A5" s="6"/>
      <c r="B5" s="6"/>
      <c r="C5" s="15" t="s">
        <v>33</v>
      </c>
      <c r="D5" s="15" t="s">
        <v>32</v>
      </c>
      <c r="E5" s="15" t="s">
        <v>3</v>
      </c>
      <c r="F5" s="6"/>
      <c r="G5" s="16" t="s">
        <v>2</v>
      </c>
      <c r="H5" s="16" t="s">
        <v>28</v>
      </c>
      <c r="I5" s="17"/>
      <c r="J5" s="18" t="s">
        <v>2</v>
      </c>
      <c r="K5" s="19" t="s">
        <v>78</v>
      </c>
      <c r="L5" s="16" t="s">
        <v>65</v>
      </c>
      <c r="M5" s="17"/>
      <c r="N5" s="17"/>
      <c r="O5" s="17"/>
      <c r="P5" s="17"/>
    </row>
    <row r="6" spans="1:19" ht="23.25">
      <c r="A6" s="6"/>
      <c r="B6" s="6"/>
      <c r="C6" s="15"/>
      <c r="D6" s="15"/>
      <c r="E6" s="15"/>
      <c r="F6" s="6"/>
      <c r="G6" s="16" t="s">
        <v>5</v>
      </c>
      <c r="H6" s="16" t="s">
        <v>4</v>
      </c>
      <c r="I6" s="16"/>
      <c r="J6" s="18" t="s">
        <v>5</v>
      </c>
      <c r="K6" s="18" t="s">
        <v>75</v>
      </c>
      <c r="L6" s="20" t="s">
        <v>66</v>
      </c>
      <c r="M6" s="21" t="s">
        <v>66</v>
      </c>
      <c r="N6" s="16" t="s">
        <v>67</v>
      </c>
      <c r="O6" s="16" t="s">
        <v>69</v>
      </c>
      <c r="P6" s="16"/>
    </row>
    <row r="7" spans="1:19" ht="23.25">
      <c r="A7" s="16">
        <v>1</v>
      </c>
      <c r="B7" s="16">
        <f>+A7+1</f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f>+G7+1</f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14</v>
      </c>
      <c r="P7" s="16">
        <v>15</v>
      </c>
      <c r="Q7" s="22">
        <v>16</v>
      </c>
      <c r="R7" s="22">
        <v>17</v>
      </c>
      <c r="S7" s="22">
        <v>18</v>
      </c>
    </row>
    <row r="8" spans="1:19" ht="38.1" customHeight="1">
      <c r="A8" s="16"/>
      <c r="B8" s="16" t="s">
        <v>6</v>
      </c>
      <c r="C8" s="23"/>
      <c r="D8" s="24"/>
      <c r="E8" s="25"/>
      <c r="F8" s="26"/>
      <c r="G8" s="27"/>
      <c r="H8" s="24"/>
      <c r="I8" s="24"/>
      <c r="J8" s="18"/>
      <c r="K8" s="23"/>
      <c r="L8" s="23"/>
      <c r="M8" s="23"/>
      <c r="N8" s="23"/>
      <c r="O8" s="23"/>
      <c r="P8" s="16"/>
      <c r="S8" s="1" t="e">
        <f>IF(#REF!="Full",1,0)</f>
        <v>#REF!</v>
      </c>
    </row>
    <row r="9" spans="1:19" ht="55.5" customHeight="1">
      <c r="A9" s="26">
        <v>1</v>
      </c>
      <c r="B9" s="26" t="s">
        <v>7</v>
      </c>
      <c r="C9" s="24"/>
      <c r="D9" s="24">
        <v>9200</v>
      </c>
      <c r="E9" s="25">
        <v>9200</v>
      </c>
      <c r="F9" s="26">
        <v>507.49</v>
      </c>
      <c r="G9" s="27">
        <v>514.80999999999995</v>
      </c>
      <c r="H9" s="24">
        <v>1572</v>
      </c>
      <c r="I9" s="24">
        <v>51169</v>
      </c>
      <c r="J9" s="18">
        <f>0.3048*1685.5</f>
        <v>513.74040000000002</v>
      </c>
      <c r="K9" s="18">
        <v>1273.9000000000001</v>
      </c>
      <c r="L9" s="18">
        <v>0</v>
      </c>
      <c r="M9" s="18">
        <v>0</v>
      </c>
      <c r="N9" s="18">
        <v>0</v>
      </c>
      <c r="O9" s="18">
        <v>11</v>
      </c>
      <c r="P9" s="18" t="s">
        <v>79</v>
      </c>
      <c r="S9" s="1" t="e">
        <f>IF(#REF!="Full",1,0)</f>
        <v>#REF!</v>
      </c>
    </row>
    <row r="10" spans="1:19" ht="39.950000000000003" customHeight="1">
      <c r="A10" s="26"/>
      <c r="B10" s="16" t="s">
        <v>36</v>
      </c>
      <c r="C10" s="24"/>
      <c r="D10" s="24"/>
      <c r="E10" s="25"/>
      <c r="F10" s="26"/>
      <c r="G10" s="27"/>
      <c r="H10" s="24"/>
      <c r="I10" s="24"/>
      <c r="J10" s="18"/>
      <c r="K10" s="23"/>
      <c r="L10" s="23"/>
      <c r="M10" s="23"/>
      <c r="N10" s="23"/>
      <c r="O10" s="23"/>
      <c r="P10" s="16"/>
      <c r="S10" s="1" t="e">
        <f>IF(#REF!="Full",1,0)</f>
        <v>#REF!</v>
      </c>
    </row>
    <row r="11" spans="1:19" ht="38.1" customHeight="1">
      <c r="A11" s="26">
        <v>2</v>
      </c>
      <c r="B11" s="26" t="s">
        <v>8</v>
      </c>
      <c r="C11" s="24">
        <v>6100</v>
      </c>
      <c r="D11" s="24"/>
      <c r="E11" s="25">
        <v>6100</v>
      </c>
      <c r="F11" s="26">
        <v>449.58</v>
      </c>
      <c r="G11" s="27">
        <f>1493*0.3048</f>
        <v>455.06640000000004</v>
      </c>
      <c r="H11" s="27">
        <v>746.13</v>
      </c>
      <c r="I11" s="24">
        <v>20000</v>
      </c>
      <c r="J11" s="18">
        <v>454.762</v>
      </c>
      <c r="K11" s="28">
        <v>684.5924</v>
      </c>
      <c r="L11" s="23">
        <v>0</v>
      </c>
      <c r="M11" s="23">
        <v>0</v>
      </c>
      <c r="N11" s="23">
        <v>0</v>
      </c>
      <c r="O11" s="23">
        <v>0</v>
      </c>
      <c r="P11" s="16"/>
      <c r="S11" s="1" t="e">
        <f>IF(#REF!="Full",1,0)</f>
        <v>#REF!</v>
      </c>
    </row>
    <row r="12" spans="1:19" ht="59.25" customHeight="1">
      <c r="A12" s="26">
        <v>3</v>
      </c>
      <c r="B12" s="26" t="s">
        <v>26</v>
      </c>
      <c r="C12" s="24">
        <v>21625</v>
      </c>
      <c r="D12" s="24" t="s">
        <v>76</v>
      </c>
      <c r="E12" s="25">
        <v>21625</v>
      </c>
      <c r="F12" s="26">
        <v>459.94</v>
      </c>
      <c r="G12" s="27">
        <v>462.78</v>
      </c>
      <c r="H12" s="24">
        <v>200</v>
      </c>
      <c r="I12" s="24">
        <v>407000</v>
      </c>
      <c r="J12" s="18">
        <f>0.3048*1514</f>
        <v>461.46720000000005</v>
      </c>
      <c r="K12" s="23">
        <v>90</v>
      </c>
      <c r="L12" s="16">
        <v>0</v>
      </c>
      <c r="M12" s="16">
        <v>0</v>
      </c>
      <c r="N12" s="16">
        <v>0</v>
      </c>
      <c r="O12" s="16">
        <v>0</v>
      </c>
      <c r="P12" s="16"/>
      <c r="S12" s="1" t="e">
        <f>IF(#REF!="Full",1,0)</f>
        <v>#REF!</v>
      </c>
    </row>
    <row r="13" spans="1:19" ht="38.1" customHeight="1">
      <c r="A13" s="26"/>
      <c r="B13" s="16" t="s">
        <v>37</v>
      </c>
      <c r="C13" s="24"/>
      <c r="D13" s="24"/>
      <c r="E13" s="25"/>
      <c r="F13" s="26"/>
      <c r="G13" s="27"/>
      <c r="H13" s="24"/>
      <c r="I13" s="24"/>
      <c r="J13" s="18"/>
      <c r="K13" s="23"/>
      <c r="L13" s="16"/>
      <c r="M13" s="16"/>
      <c r="N13" s="16"/>
      <c r="O13" s="16"/>
      <c r="P13" s="16"/>
      <c r="S13" s="1" t="e">
        <f>IF(#REF!="Full",1,0)</f>
        <v>#REF!</v>
      </c>
    </row>
    <row r="14" spans="1:19" ht="38.1" customHeight="1">
      <c r="A14" s="26">
        <v>4</v>
      </c>
      <c r="B14" s="26" t="s">
        <v>9</v>
      </c>
      <c r="C14" s="24">
        <f>E14</f>
        <v>6600</v>
      </c>
      <c r="D14" s="24"/>
      <c r="E14" s="25">
        <v>6600</v>
      </c>
      <c r="F14" s="26">
        <v>382.22</v>
      </c>
      <c r="G14" s="27">
        <v>388.16</v>
      </c>
      <c r="H14" s="24">
        <v>637</v>
      </c>
      <c r="I14" s="24">
        <v>43317</v>
      </c>
      <c r="J14" s="18">
        <f>0.3048*1265.5</f>
        <v>385.7244</v>
      </c>
      <c r="K14" s="28">
        <v>290.67</v>
      </c>
      <c r="L14" s="23">
        <v>0</v>
      </c>
      <c r="M14" s="23">
        <v>0</v>
      </c>
      <c r="N14" s="23">
        <v>4000</v>
      </c>
      <c r="O14" s="23">
        <v>3</v>
      </c>
      <c r="P14" s="16"/>
      <c r="S14" s="1" t="e">
        <f>IF(#REF!="Full",1,0)</f>
        <v>#REF!</v>
      </c>
    </row>
    <row r="15" spans="1:19" ht="38.1" customHeight="1">
      <c r="A15" s="26">
        <v>5</v>
      </c>
      <c r="B15" s="26" t="s">
        <v>10</v>
      </c>
      <c r="C15" s="24">
        <f>E15</f>
        <v>17240</v>
      </c>
      <c r="D15" s="24"/>
      <c r="E15" s="25">
        <v>17240</v>
      </c>
      <c r="F15" s="26">
        <v>439.98</v>
      </c>
      <c r="G15" s="27">
        <v>446.22</v>
      </c>
      <c r="H15" s="24">
        <v>2424</v>
      </c>
      <c r="I15" s="24">
        <v>70000</v>
      </c>
      <c r="J15" s="18">
        <f>1456*0.3048</f>
        <v>443.78880000000004</v>
      </c>
      <c r="K15" s="18">
        <v>737.26</v>
      </c>
      <c r="L15" s="23">
        <v>0</v>
      </c>
      <c r="M15" s="23">
        <v>0</v>
      </c>
      <c r="N15" s="23">
        <v>2991</v>
      </c>
      <c r="O15" s="23">
        <v>0</v>
      </c>
      <c r="P15" s="16"/>
      <c r="S15" s="1" t="e">
        <f>IF(#REF!="Full",1,0)</f>
        <v>#REF!</v>
      </c>
    </row>
    <row r="16" spans="1:19" ht="44.25" customHeight="1">
      <c r="A16" s="26">
        <v>6</v>
      </c>
      <c r="B16" s="26" t="s">
        <v>55</v>
      </c>
      <c r="C16" s="24">
        <f>E16</f>
        <v>9000</v>
      </c>
      <c r="D16" s="24"/>
      <c r="E16" s="25">
        <v>9000</v>
      </c>
      <c r="F16" s="26">
        <v>452.15</v>
      </c>
      <c r="G16" s="27">
        <v>458</v>
      </c>
      <c r="H16" s="24">
        <v>1237</v>
      </c>
      <c r="I16" s="24">
        <v>66000</v>
      </c>
      <c r="J16" s="18">
        <v>456.1</v>
      </c>
      <c r="K16" s="29">
        <v>821</v>
      </c>
      <c r="L16" s="23">
        <v>0</v>
      </c>
      <c r="M16" s="16">
        <v>10</v>
      </c>
      <c r="N16" s="16">
        <v>3000</v>
      </c>
      <c r="O16" s="16"/>
      <c r="P16" s="30" t="s">
        <v>72</v>
      </c>
      <c r="S16" s="1" t="e">
        <f>IF(#REF!="Full",1,0)</f>
        <v>#REF!</v>
      </c>
    </row>
    <row r="17" spans="1:25" ht="38.1" customHeight="1">
      <c r="A17" s="26"/>
      <c r="B17" s="16" t="s">
        <v>38</v>
      </c>
      <c r="C17" s="24"/>
      <c r="D17" s="24"/>
      <c r="E17" s="25"/>
      <c r="F17" s="26"/>
      <c r="G17" s="27"/>
      <c r="H17" s="24"/>
      <c r="I17" s="24"/>
      <c r="J17" s="18"/>
      <c r="K17" s="23"/>
      <c r="L17" s="23"/>
      <c r="M17" s="23"/>
      <c r="N17" s="23"/>
      <c r="O17" s="23"/>
      <c r="P17" s="16"/>
      <c r="S17" s="1" t="e">
        <f>IF(#REF!="Full",1,0)</f>
        <v>#REF!</v>
      </c>
      <c r="V17" s="31"/>
      <c r="W17" s="32"/>
      <c r="X17" s="32"/>
      <c r="Y17" s="33"/>
    </row>
    <row r="18" spans="1:25" ht="47.25" customHeight="1">
      <c r="A18" s="26">
        <v>7</v>
      </c>
      <c r="B18" s="26" t="s">
        <v>11</v>
      </c>
      <c r="C18" s="25">
        <v>24000</v>
      </c>
      <c r="D18" s="24"/>
      <c r="E18" s="24">
        <v>24000</v>
      </c>
      <c r="F18" s="27">
        <v>279</v>
      </c>
      <c r="G18" s="27">
        <v>286.5</v>
      </c>
      <c r="H18" s="27">
        <v>1227.6500000000001</v>
      </c>
      <c r="I18" s="24">
        <v>45007</v>
      </c>
      <c r="J18" s="18">
        <v>286.14999999999998</v>
      </c>
      <c r="K18" s="28">
        <v>1147.4670000000001</v>
      </c>
      <c r="L18" s="28">
        <v>131.99</v>
      </c>
      <c r="M18" s="18">
        <v>30</v>
      </c>
      <c r="N18" s="23">
        <v>8300</v>
      </c>
      <c r="O18" s="23">
        <v>0</v>
      </c>
      <c r="P18" s="16"/>
      <c r="S18" s="1" t="e">
        <f>IF(#REF!="Full",1,0)</f>
        <v>#REF!</v>
      </c>
      <c r="V18" s="31"/>
      <c r="W18" s="32"/>
      <c r="X18" s="32"/>
      <c r="Y18" s="32"/>
    </row>
    <row r="19" spans="1:25" ht="51">
      <c r="A19" s="26">
        <f>+A18+1</f>
        <v>8</v>
      </c>
      <c r="B19" s="26" t="s">
        <v>12</v>
      </c>
      <c r="C19" s="24">
        <f>E19</f>
        <v>8945</v>
      </c>
      <c r="D19" s="24"/>
      <c r="E19" s="25">
        <v>8945</v>
      </c>
      <c r="F19" s="26">
        <v>347.47500000000002</v>
      </c>
      <c r="G19" s="27">
        <v>360.57</v>
      </c>
      <c r="H19" s="24">
        <v>1485</v>
      </c>
      <c r="I19" s="24">
        <v>79950</v>
      </c>
      <c r="J19" s="18">
        <v>359.05399999999997</v>
      </c>
      <c r="K19" s="18">
        <v>994.32</v>
      </c>
      <c r="L19" s="18">
        <v>95.7</v>
      </c>
      <c r="M19" s="18">
        <v>0</v>
      </c>
      <c r="N19" s="18">
        <v>0</v>
      </c>
      <c r="O19" s="23">
        <v>5</v>
      </c>
      <c r="P19" s="18" t="s">
        <v>79</v>
      </c>
      <c r="Q19" s="1" t="s">
        <v>31</v>
      </c>
      <c r="S19" s="1" t="e">
        <f>IF(#REF!="Full",1,0)</f>
        <v>#REF!</v>
      </c>
      <c r="V19" s="31"/>
      <c r="W19" s="34"/>
      <c r="X19" s="32"/>
      <c r="Y19" s="33"/>
    </row>
    <row r="20" spans="1:25" ht="38.1" customHeight="1">
      <c r="A20" s="26">
        <f>+A19+1</f>
        <v>9</v>
      </c>
      <c r="B20" s="26" t="s">
        <v>77</v>
      </c>
      <c r="C20" s="24">
        <v>24500</v>
      </c>
      <c r="D20" s="24"/>
      <c r="E20" s="25">
        <v>24500</v>
      </c>
      <c r="F20" s="27">
        <v>226.3</v>
      </c>
      <c r="G20" s="27">
        <v>239.5</v>
      </c>
      <c r="H20" s="24">
        <v>2890</v>
      </c>
      <c r="I20" s="24">
        <v>64977</v>
      </c>
      <c r="J20" s="35">
        <v>238.95</v>
      </c>
      <c r="K20" s="36">
        <v>2639</v>
      </c>
      <c r="L20" s="23">
        <v>0</v>
      </c>
      <c r="M20" s="23">
        <v>150</v>
      </c>
      <c r="N20" s="23">
        <v>8100</v>
      </c>
      <c r="O20" s="23">
        <v>0</v>
      </c>
      <c r="P20" s="16"/>
      <c r="S20" s="1" t="e">
        <f>IF(#REF!="Full",1,0)</f>
        <v>#REF!</v>
      </c>
      <c r="V20" s="31"/>
      <c r="W20" s="32"/>
      <c r="X20" s="32"/>
      <c r="Y20" s="33"/>
    </row>
    <row r="21" spans="1:25" ht="38.1" customHeight="1">
      <c r="A21" s="26">
        <f>+A20+1</f>
        <v>10</v>
      </c>
      <c r="B21" s="26" t="s">
        <v>34</v>
      </c>
      <c r="C21" s="24">
        <f>E21</f>
        <v>6060</v>
      </c>
      <c r="D21" s="24"/>
      <c r="E21" s="25">
        <v>6060</v>
      </c>
      <c r="F21" s="26">
        <v>317.25</v>
      </c>
      <c r="G21" s="27">
        <v>326.3</v>
      </c>
      <c r="H21" s="24">
        <v>371</v>
      </c>
      <c r="I21" s="24">
        <v>28004</v>
      </c>
      <c r="J21" s="35">
        <v>326.3</v>
      </c>
      <c r="K21" s="35">
        <v>370.45499999999998</v>
      </c>
      <c r="L21" s="23">
        <v>156</v>
      </c>
      <c r="M21" s="18">
        <v>317</v>
      </c>
      <c r="N21" s="23">
        <v>2000</v>
      </c>
      <c r="O21" s="23">
        <v>0</v>
      </c>
      <c r="P21" s="16" t="s">
        <v>80</v>
      </c>
      <c r="S21" s="1" t="e">
        <f>IF(#REF!="Full",1,0)</f>
        <v>#REF!</v>
      </c>
      <c r="V21" s="31"/>
      <c r="W21" s="34"/>
      <c r="X21" s="32"/>
      <c r="Y21" s="33"/>
    </row>
    <row r="22" spans="1:25" ht="38.1" customHeight="1">
      <c r="A22" s="26">
        <v>11</v>
      </c>
      <c r="B22" s="26" t="s">
        <v>35</v>
      </c>
      <c r="C22" s="24">
        <f>E22</f>
        <v>11000</v>
      </c>
      <c r="D22" s="24"/>
      <c r="E22" s="25">
        <v>11000</v>
      </c>
      <c r="F22" s="27">
        <v>142</v>
      </c>
      <c r="G22" s="27">
        <v>147.5</v>
      </c>
      <c r="H22" s="24">
        <v>850</v>
      </c>
      <c r="I22" s="24">
        <v>73273</v>
      </c>
      <c r="J22" s="37">
        <v>147.5</v>
      </c>
      <c r="K22" s="36">
        <v>850</v>
      </c>
      <c r="L22" s="23">
        <v>286</v>
      </c>
      <c r="M22" s="23">
        <v>286</v>
      </c>
      <c r="N22" s="23">
        <v>5700</v>
      </c>
      <c r="O22" s="23">
        <v>0</v>
      </c>
      <c r="P22" s="16" t="s">
        <v>80</v>
      </c>
      <c r="S22" s="1" t="e">
        <f>IF(#REF!="Full",1,0)</f>
        <v>#REF!</v>
      </c>
      <c r="V22" s="31"/>
      <c r="W22" s="32"/>
      <c r="X22" s="32"/>
      <c r="Y22" s="32"/>
    </row>
    <row r="23" spans="1:25" ht="60" customHeight="1">
      <c r="A23" s="26">
        <v>12</v>
      </c>
      <c r="B23" s="26" t="s">
        <v>43</v>
      </c>
      <c r="C23" s="24">
        <v>14000</v>
      </c>
      <c r="D23" s="24"/>
      <c r="E23" s="25">
        <v>14000</v>
      </c>
      <c r="F23" s="27">
        <v>352.5</v>
      </c>
      <c r="G23" s="27">
        <v>358.7</v>
      </c>
      <c r="H23" s="27">
        <v>1852.7</v>
      </c>
      <c r="I23" s="24">
        <v>144999</v>
      </c>
      <c r="J23" s="18">
        <v>357</v>
      </c>
      <c r="K23" s="28">
        <v>1084.97</v>
      </c>
      <c r="L23" s="23">
        <v>0</v>
      </c>
      <c r="M23" s="23">
        <v>0</v>
      </c>
      <c r="N23" s="16">
        <v>0</v>
      </c>
      <c r="O23" s="38">
        <v>0</v>
      </c>
      <c r="P23" s="39" t="s">
        <v>74</v>
      </c>
      <c r="V23" s="31"/>
      <c r="W23" s="32"/>
      <c r="X23" s="32"/>
      <c r="Y23" s="32"/>
    </row>
    <row r="24" spans="1:25" ht="61.5" customHeight="1">
      <c r="A24" s="26">
        <v>13</v>
      </c>
      <c r="B24" s="26" t="s">
        <v>48</v>
      </c>
      <c r="C24" s="24">
        <v>8500</v>
      </c>
      <c r="D24" s="24"/>
      <c r="E24" s="25">
        <v>8500</v>
      </c>
      <c r="F24" s="27">
        <v>270.5</v>
      </c>
      <c r="G24" s="27">
        <v>277.5</v>
      </c>
      <c r="H24" s="27">
        <v>571.22</v>
      </c>
      <c r="I24" s="24">
        <v>69500</v>
      </c>
      <c r="J24" s="18">
        <v>277.45</v>
      </c>
      <c r="K24" s="18">
        <v>564.30999999999995</v>
      </c>
      <c r="L24" s="23">
        <v>150</v>
      </c>
      <c r="M24" s="23">
        <v>0</v>
      </c>
      <c r="N24" s="23">
        <v>0</v>
      </c>
      <c r="O24" s="38">
        <v>0</v>
      </c>
      <c r="P24" s="16"/>
      <c r="V24" s="31"/>
      <c r="W24" s="32"/>
      <c r="X24" s="32"/>
      <c r="Y24" s="32"/>
    </row>
    <row r="25" spans="1:25" ht="38.1" customHeight="1">
      <c r="A25" s="26">
        <v>14</v>
      </c>
      <c r="B25" s="26" t="s">
        <v>49</v>
      </c>
      <c r="C25" s="24">
        <v>9500</v>
      </c>
      <c r="D25" s="24"/>
      <c r="E25" s="25">
        <v>9500</v>
      </c>
      <c r="F25" s="27">
        <v>148</v>
      </c>
      <c r="G25" s="27">
        <v>155.5</v>
      </c>
      <c r="H25" s="27">
        <v>567</v>
      </c>
      <c r="I25" s="24"/>
      <c r="J25" s="37">
        <v>155.5</v>
      </c>
      <c r="K25" s="35">
        <v>567.5</v>
      </c>
      <c r="L25" s="23">
        <v>0</v>
      </c>
      <c r="M25" s="23">
        <v>0</v>
      </c>
      <c r="N25" s="23">
        <v>1000</v>
      </c>
      <c r="O25" s="23">
        <v>0</v>
      </c>
      <c r="P25" s="16"/>
    </row>
    <row r="26" spans="1:25" ht="52.5" customHeight="1">
      <c r="A26" s="26">
        <v>15</v>
      </c>
      <c r="B26" s="26" t="s">
        <v>56</v>
      </c>
      <c r="C26" s="24">
        <v>24500</v>
      </c>
      <c r="D26" s="24"/>
      <c r="E26" s="25">
        <v>24500</v>
      </c>
      <c r="F26" s="27"/>
      <c r="G26" s="27">
        <v>243</v>
      </c>
      <c r="H26" s="27">
        <v>10393</v>
      </c>
      <c r="I26" s="24"/>
      <c r="J26" s="40">
        <v>239.4</v>
      </c>
      <c r="K26" s="41">
        <v>7079</v>
      </c>
      <c r="L26" s="38">
        <v>1007</v>
      </c>
      <c r="M26" s="23">
        <v>0</v>
      </c>
      <c r="N26" s="23" t="s">
        <v>70</v>
      </c>
      <c r="O26" s="23">
        <v>0</v>
      </c>
      <c r="P26" s="16" t="s">
        <v>71</v>
      </c>
    </row>
    <row r="27" spans="1:25" ht="48" customHeight="1">
      <c r="A27" s="26">
        <v>16</v>
      </c>
      <c r="B27" s="26" t="s">
        <v>58</v>
      </c>
      <c r="C27" s="24">
        <v>15000</v>
      </c>
      <c r="D27" s="24"/>
      <c r="E27" s="25">
        <v>15000</v>
      </c>
      <c r="F27" s="27"/>
      <c r="G27" s="27">
        <v>165</v>
      </c>
      <c r="H27" s="27">
        <v>134</v>
      </c>
      <c r="I27" s="24"/>
      <c r="J27" s="35" t="s">
        <v>62</v>
      </c>
      <c r="K27" s="35" t="s">
        <v>62</v>
      </c>
      <c r="L27" s="23"/>
      <c r="M27" s="23"/>
      <c r="N27" s="23" t="s">
        <v>70</v>
      </c>
      <c r="O27" s="23"/>
      <c r="P27" s="16" t="s">
        <v>71</v>
      </c>
    </row>
    <row r="28" spans="1:25" ht="60" customHeight="1">
      <c r="A28" s="26">
        <v>17</v>
      </c>
      <c r="B28" s="26" t="s">
        <v>57</v>
      </c>
      <c r="C28" s="24">
        <v>13000</v>
      </c>
      <c r="D28" s="24"/>
      <c r="E28" s="25">
        <v>13000</v>
      </c>
      <c r="F28" s="27">
        <v>119.5</v>
      </c>
      <c r="G28" s="27">
        <v>124</v>
      </c>
      <c r="H28" s="27">
        <v>845</v>
      </c>
      <c r="I28" s="24">
        <v>52000</v>
      </c>
      <c r="J28" s="35" t="s">
        <v>62</v>
      </c>
      <c r="K28" s="35" t="s">
        <v>62</v>
      </c>
      <c r="L28" s="23"/>
      <c r="M28" s="23"/>
      <c r="N28" s="23" t="s">
        <v>70</v>
      </c>
      <c r="O28" s="23"/>
      <c r="P28" s="16" t="s">
        <v>71</v>
      </c>
    </row>
    <row r="29" spans="1:25" ht="38.1" customHeight="1">
      <c r="A29" s="26">
        <v>18</v>
      </c>
      <c r="B29" s="26" t="s">
        <v>50</v>
      </c>
      <c r="C29" s="24">
        <v>6000</v>
      </c>
      <c r="D29" s="24"/>
      <c r="E29" s="25">
        <v>6000</v>
      </c>
      <c r="F29" s="27">
        <v>144</v>
      </c>
      <c r="G29" s="27">
        <v>151.5</v>
      </c>
      <c r="H29" s="27">
        <v>408</v>
      </c>
      <c r="I29" s="24"/>
      <c r="J29" s="40">
        <v>151.5</v>
      </c>
      <c r="K29" s="40">
        <v>408</v>
      </c>
      <c r="L29" s="18">
        <v>96</v>
      </c>
      <c r="M29" s="18">
        <v>184</v>
      </c>
      <c r="N29" s="23">
        <v>1980</v>
      </c>
      <c r="O29" s="23">
        <v>35</v>
      </c>
      <c r="P29" s="16" t="s">
        <v>80</v>
      </c>
    </row>
    <row r="30" spans="1:25" ht="38.1" customHeight="1">
      <c r="A30" s="26"/>
      <c r="B30" s="16" t="s">
        <v>39</v>
      </c>
      <c r="C30" s="24"/>
      <c r="D30" s="24"/>
      <c r="E30" s="25"/>
      <c r="F30" s="26"/>
      <c r="G30" s="27"/>
      <c r="H30" s="24"/>
      <c r="I30" s="24"/>
      <c r="J30" s="18"/>
      <c r="K30" s="23"/>
      <c r="L30" s="23"/>
      <c r="M30" s="23"/>
      <c r="N30" s="23"/>
      <c r="O30" s="23"/>
      <c r="P30" s="16"/>
      <c r="S30" s="1" t="e">
        <f>IF(#REF!="Full",1,0)</f>
        <v>#REF!</v>
      </c>
    </row>
    <row r="31" spans="1:25" ht="38.1" customHeight="1">
      <c r="A31" s="26">
        <v>19</v>
      </c>
      <c r="B31" s="26" t="s">
        <v>13</v>
      </c>
      <c r="C31" s="24">
        <f>E31</f>
        <v>7571</v>
      </c>
      <c r="D31" s="24"/>
      <c r="E31" s="25">
        <v>7571</v>
      </c>
      <c r="F31" s="27">
        <v>349</v>
      </c>
      <c r="G31" s="27">
        <v>357.46</v>
      </c>
      <c r="H31" s="24">
        <v>1092</v>
      </c>
      <c r="I31" s="24">
        <v>14160</v>
      </c>
      <c r="J31" s="28">
        <v>352.30500000000001</v>
      </c>
      <c r="K31" s="28">
        <v>204.64099999999999</v>
      </c>
      <c r="L31" s="23">
        <v>0</v>
      </c>
      <c r="M31" s="18">
        <v>24.13</v>
      </c>
      <c r="N31" s="18">
        <v>24.13</v>
      </c>
      <c r="O31" s="23">
        <v>6</v>
      </c>
      <c r="P31" s="16"/>
      <c r="S31" s="1" t="e">
        <f>IF(#REF!="Full",1,0)</f>
        <v>#REF!</v>
      </c>
    </row>
    <row r="32" spans="1:25" ht="110.25" customHeight="1">
      <c r="A32" s="26">
        <v>20</v>
      </c>
      <c r="B32" s="26" t="s">
        <v>14</v>
      </c>
      <c r="C32" s="24">
        <f t="shared" ref="C32:C51" si="0">E32</f>
        <v>5150</v>
      </c>
      <c r="D32" s="24"/>
      <c r="E32" s="25">
        <v>5150</v>
      </c>
      <c r="F32" s="26">
        <v>151.18</v>
      </c>
      <c r="G32" s="27">
        <v>159.41</v>
      </c>
      <c r="H32" s="24">
        <v>406.62</v>
      </c>
      <c r="I32" s="24">
        <v>19000</v>
      </c>
      <c r="J32" s="18">
        <v>159.19999999999999</v>
      </c>
      <c r="K32" s="28">
        <v>385.976</v>
      </c>
      <c r="L32" s="23">
        <v>0</v>
      </c>
      <c r="M32" s="23">
        <v>55</v>
      </c>
      <c r="N32" s="16">
        <v>0</v>
      </c>
      <c r="O32" s="23">
        <v>0</v>
      </c>
      <c r="P32" s="42" t="s">
        <v>73</v>
      </c>
      <c r="S32" s="1" t="e">
        <f>IF(#REF!="Full",1,0)</f>
        <v>#REF!</v>
      </c>
    </row>
    <row r="33" spans="1:19" ht="38.1" customHeight="1">
      <c r="A33" s="26">
        <v>21</v>
      </c>
      <c r="B33" s="26" t="s">
        <v>15</v>
      </c>
      <c r="C33" s="24">
        <f t="shared" si="0"/>
        <v>13086</v>
      </c>
      <c r="D33" s="24"/>
      <c r="E33" s="25">
        <v>13086</v>
      </c>
      <c r="F33" s="27">
        <v>445.7</v>
      </c>
      <c r="G33" s="27">
        <v>451.85</v>
      </c>
      <c r="H33" s="24">
        <v>2200</v>
      </c>
      <c r="I33" s="24">
        <v>200000</v>
      </c>
      <c r="J33" s="18">
        <v>445.93</v>
      </c>
      <c r="K33" s="18">
        <v>310.37</v>
      </c>
      <c r="L33" s="23">
        <v>0</v>
      </c>
      <c r="M33" s="23">
        <v>0</v>
      </c>
      <c r="N33" s="23">
        <v>5500</v>
      </c>
      <c r="O33" s="23">
        <v>0</v>
      </c>
      <c r="P33" s="16"/>
      <c r="S33" s="1" t="e">
        <f>IF(#REF!="Full",1,0)</f>
        <v>#REF!</v>
      </c>
    </row>
    <row r="34" spans="1:19" ht="38.1" customHeight="1">
      <c r="A34" s="26"/>
      <c r="B34" s="16" t="s">
        <v>44</v>
      </c>
      <c r="C34" s="24"/>
      <c r="D34" s="24"/>
      <c r="E34" s="25"/>
      <c r="F34" s="26"/>
      <c r="G34" s="27"/>
      <c r="H34" s="24"/>
      <c r="I34" s="24"/>
      <c r="J34" s="18"/>
      <c r="K34" s="18"/>
      <c r="L34" s="23"/>
      <c r="M34" s="23"/>
      <c r="N34" s="23"/>
      <c r="O34" s="23"/>
      <c r="P34" s="16"/>
      <c r="S34" s="1" t="e">
        <f>IF(#REF!="Full",1,0)</f>
        <v>#REF!</v>
      </c>
    </row>
    <row r="35" spans="1:19" ht="38.1" customHeight="1">
      <c r="A35" s="26">
        <v>22</v>
      </c>
      <c r="B35" s="26" t="s">
        <v>16</v>
      </c>
      <c r="C35" s="24">
        <f t="shared" si="0"/>
        <v>7487</v>
      </c>
      <c r="D35" s="24"/>
      <c r="E35" s="25">
        <v>7487</v>
      </c>
      <c r="F35" s="26">
        <v>107</v>
      </c>
      <c r="G35" s="27">
        <v>115.25</v>
      </c>
      <c r="H35" s="24">
        <v>367</v>
      </c>
      <c r="I35" s="24">
        <v>20456</v>
      </c>
      <c r="J35" s="18">
        <v>115</v>
      </c>
      <c r="K35" s="28">
        <v>340.23099999999999</v>
      </c>
      <c r="L35" s="23">
        <v>0</v>
      </c>
      <c r="M35" s="23">
        <v>0</v>
      </c>
      <c r="N35" s="23">
        <v>1400</v>
      </c>
      <c r="O35" s="23">
        <v>0</v>
      </c>
      <c r="P35" s="43"/>
      <c r="S35" s="1" t="e">
        <f>IF(#REF!="Full",1,0)</f>
        <v>#REF!</v>
      </c>
    </row>
    <row r="36" spans="1:19" ht="56.25" customHeight="1">
      <c r="A36" s="26">
        <v>23</v>
      </c>
      <c r="B36" s="26" t="s">
        <v>17</v>
      </c>
      <c r="C36" s="24">
        <f t="shared" si="0"/>
        <v>8700</v>
      </c>
      <c r="D36" s="24"/>
      <c r="E36" s="25">
        <v>8700</v>
      </c>
      <c r="F36" s="26">
        <v>86.77</v>
      </c>
      <c r="G36" s="27">
        <v>97.23</v>
      </c>
      <c r="H36" s="24">
        <v>2135</v>
      </c>
      <c r="I36" s="24">
        <v>71650</v>
      </c>
      <c r="J36" s="18">
        <f>27.7*0.3048+F36</f>
        <v>95.212959999999995</v>
      </c>
      <c r="K36" s="23">
        <v>904</v>
      </c>
      <c r="L36" s="23">
        <v>0</v>
      </c>
      <c r="M36" s="23">
        <v>0</v>
      </c>
      <c r="N36" s="23">
        <v>6800</v>
      </c>
      <c r="O36" s="23">
        <v>0</v>
      </c>
      <c r="P36" s="16"/>
      <c r="S36" s="1" t="e">
        <f>IF(#REF!="Full",1,0)</f>
        <v>#REF!</v>
      </c>
    </row>
    <row r="37" spans="1:19" ht="38.1" customHeight="1">
      <c r="A37" s="26">
        <v>24</v>
      </c>
      <c r="B37" s="26" t="s">
        <v>18</v>
      </c>
      <c r="C37" s="24">
        <f t="shared" si="0"/>
        <v>5000</v>
      </c>
      <c r="D37" s="24"/>
      <c r="E37" s="25">
        <v>5000</v>
      </c>
      <c r="F37" s="26">
        <v>192.33</v>
      </c>
      <c r="G37" s="27">
        <v>203</v>
      </c>
      <c r="H37" s="24">
        <v>2912</v>
      </c>
      <c r="I37" s="24">
        <v>12888</v>
      </c>
      <c r="J37" s="18">
        <f>27*0.3048+F37</f>
        <v>200.55960000000002</v>
      </c>
      <c r="K37" s="29">
        <v>1337.17</v>
      </c>
      <c r="L37" s="23">
        <v>0</v>
      </c>
      <c r="M37" s="23">
        <v>0</v>
      </c>
      <c r="N37" s="23">
        <v>5180</v>
      </c>
      <c r="O37" s="23">
        <v>0</v>
      </c>
      <c r="P37" s="16"/>
      <c r="S37" s="1" t="e">
        <f>IF(#REF!="Full",1,0)</f>
        <v>#REF!</v>
      </c>
    </row>
    <row r="38" spans="1:19" ht="38.1" customHeight="1">
      <c r="A38" s="26">
        <v>25</v>
      </c>
      <c r="B38" s="26" t="s">
        <v>19</v>
      </c>
      <c r="C38" s="24">
        <f t="shared" si="0"/>
        <v>18193</v>
      </c>
      <c r="D38" s="24"/>
      <c r="E38" s="25">
        <v>18193</v>
      </c>
      <c r="F38" s="26">
        <v>243.8</v>
      </c>
      <c r="G38" s="27">
        <v>253</v>
      </c>
      <c r="H38" s="24">
        <v>3139</v>
      </c>
      <c r="I38" s="24">
        <v>20800</v>
      </c>
      <c r="J38" s="18">
        <f>20*0.3048+F38</f>
        <v>249.89600000000002</v>
      </c>
      <c r="K38" s="29">
        <v>1448.56</v>
      </c>
      <c r="L38" s="23">
        <v>0</v>
      </c>
      <c r="M38" s="23">
        <v>0</v>
      </c>
      <c r="N38" s="23">
        <v>10600</v>
      </c>
      <c r="O38" s="23">
        <v>0</v>
      </c>
      <c r="P38" s="16"/>
      <c r="S38" s="1" t="e">
        <f>IF(#REF!="Full",1,0)</f>
        <v>#REF!</v>
      </c>
    </row>
    <row r="39" spans="1:19" ht="38.1" customHeight="1">
      <c r="A39" s="26"/>
      <c r="B39" s="16" t="s">
        <v>40</v>
      </c>
      <c r="C39" s="24"/>
      <c r="D39" s="24"/>
      <c r="E39" s="25"/>
      <c r="F39" s="26"/>
      <c r="G39" s="27"/>
      <c r="H39" s="24"/>
      <c r="I39" s="24"/>
      <c r="J39" s="18"/>
      <c r="K39" s="23"/>
      <c r="L39" s="23"/>
      <c r="M39" s="23"/>
      <c r="N39" s="23"/>
      <c r="O39" s="23"/>
      <c r="P39" s="16"/>
      <c r="S39" s="1" t="e">
        <f>IF(#REF!="Full",1,0)</f>
        <v>#REF!</v>
      </c>
    </row>
    <row r="40" spans="1:19" ht="60.75" customHeight="1">
      <c r="A40" s="26">
        <v>26</v>
      </c>
      <c r="B40" s="26" t="s">
        <v>20</v>
      </c>
      <c r="C40" s="24">
        <f t="shared" si="0"/>
        <v>16005</v>
      </c>
      <c r="D40" s="24"/>
      <c r="E40" s="25">
        <v>16005</v>
      </c>
      <c r="F40" s="26">
        <v>74.42</v>
      </c>
      <c r="G40" s="27">
        <v>81.239999999999995</v>
      </c>
      <c r="H40" s="24">
        <v>558</v>
      </c>
      <c r="I40" s="24">
        <v>40000</v>
      </c>
      <c r="J40" s="18">
        <f>19.6*0.3048+F40</f>
        <v>80.394080000000002</v>
      </c>
      <c r="K40" s="23">
        <v>544</v>
      </c>
      <c r="L40" s="23" t="s">
        <v>70</v>
      </c>
      <c r="M40" s="23">
        <v>130</v>
      </c>
      <c r="N40" s="23"/>
      <c r="O40" s="38">
        <v>0</v>
      </c>
      <c r="P40" s="43"/>
      <c r="S40" s="1" t="e">
        <f>IF(#REF!="Full",1,0)</f>
        <v>#REF!</v>
      </c>
    </row>
    <row r="41" spans="1:19" s="44" customFormat="1" ht="55.5" customHeight="1">
      <c r="A41" s="26">
        <v>27</v>
      </c>
      <c r="B41" s="26" t="s">
        <v>21</v>
      </c>
      <c r="C41" s="24">
        <f t="shared" si="0"/>
        <v>17391</v>
      </c>
      <c r="D41" s="24"/>
      <c r="E41" s="25">
        <v>17391</v>
      </c>
      <c r="F41" s="26">
        <v>90.28</v>
      </c>
      <c r="G41" s="27">
        <v>95.86</v>
      </c>
      <c r="H41" s="24">
        <v>2537</v>
      </c>
      <c r="I41" s="24">
        <v>60000</v>
      </c>
      <c r="J41" s="18">
        <f>14.5*0.3048+F41</f>
        <v>94.699600000000004</v>
      </c>
      <c r="K41" s="23">
        <v>1841</v>
      </c>
      <c r="L41" s="23" t="s">
        <v>70</v>
      </c>
      <c r="M41" s="23">
        <v>410</v>
      </c>
      <c r="N41" s="23"/>
      <c r="O41" s="23">
        <v>0</v>
      </c>
      <c r="P41" s="43"/>
      <c r="S41" s="1" t="e">
        <f>IF(#REF!="Full",1,0)</f>
        <v>#REF!</v>
      </c>
    </row>
    <row r="42" spans="1:19" ht="49.5" customHeight="1">
      <c r="A42" s="26">
        <v>28</v>
      </c>
      <c r="B42" s="26" t="s">
        <v>22</v>
      </c>
      <c r="C42" s="24">
        <f t="shared" si="0"/>
        <v>7354</v>
      </c>
      <c r="D42" s="24"/>
      <c r="E42" s="25">
        <v>7354</v>
      </c>
      <c r="F42" s="26">
        <v>113.39</v>
      </c>
      <c r="G42" s="27">
        <v>118.26</v>
      </c>
      <c r="H42" s="24">
        <v>665</v>
      </c>
      <c r="I42" s="24">
        <v>30000</v>
      </c>
      <c r="J42" s="18">
        <f>12.6*0.3048+F42</f>
        <v>117.23048</v>
      </c>
      <c r="K42" s="18">
        <v>452.91</v>
      </c>
      <c r="L42" s="23" t="s">
        <v>70</v>
      </c>
      <c r="M42" s="23">
        <v>42</v>
      </c>
      <c r="N42" s="23"/>
      <c r="O42" s="23">
        <v>15</v>
      </c>
      <c r="P42" s="43"/>
      <c r="S42" s="1" t="e">
        <f>IF(#REF!="Full",1,0)</f>
        <v>#REF!</v>
      </c>
    </row>
    <row r="43" spans="1:19" s="46" customFormat="1" ht="79.5" customHeight="1">
      <c r="A43" s="26">
        <v>29</v>
      </c>
      <c r="B43" s="26" t="s">
        <v>23</v>
      </c>
      <c r="C43" s="24">
        <f t="shared" si="0"/>
        <v>24710</v>
      </c>
      <c r="D43" s="24"/>
      <c r="E43" s="25">
        <v>24710</v>
      </c>
      <c r="F43" s="45">
        <v>70</v>
      </c>
      <c r="G43" s="27">
        <v>74</v>
      </c>
      <c r="H43" s="24">
        <v>730</v>
      </c>
      <c r="I43" s="24">
        <v>240000</v>
      </c>
      <c r="J43" s="18">
        <v>73</v>
      </c>
      <c r="K43" s="23">
        <v>545</v>
      </c>
      <c r="L43" s="23">
        <v>2000</v>
      </c>
      <c r="M43" s="23">
        <v>2000</v>
      </c>
      <c r="N43" s="23"/>
      <c r="O43" s="23">
        <v>0</v>
      </c>
      <c r="P43" s="16"/>
      <c r="S43" s="1" t="e">
        <f>IF(#REF!="Full",1,0)</f>
        <v>#REF!</v>
      </c>
    </row>
    <row r="44" spans="1:19" s="46" customFormat="1" ht="57" customHeight="1">
      <c r="A44" s="26">
        <v>30</v>
      </c>
      <c r="B44" s="26" t="s">
        <v>24</v>
      </c>
      <c r="C44" s="24">
        <f t="shared" si="0"/>
        <v>7200</v>
      </c>
      <c r="D44" s="24"/>
      <c r="E44" s="25">
        <v>7200</v>
      </c>
      <c r="F44" s="26">
        <v>190.62</v>
      </c>
      <c r="G44" s="27">
        <v>195.58</v>
      </c>
      <c r="H44" s="24">
        <v>397</v>
      </c>
      <c r="I44" s="24">
        <v>56000</v>
      </c>
      <c r="J44" s="18">
        <f>16*0.3048+F44</f>
        <v>195.49680000000001</v>
      </c>
      <c r="K44" s="23">
        <v>397</v>
      </c>
      <c r="L44" s="23">
        <v>0</v>
      </c>
      <c r="M44" s="23">
        <v>0</v>
      </c>
      <c r="N44" s="23"/>
      <c r="O44" s="23">
        <v>0</v>
      </c>
      <c r="P44" s="16"/>
      <c r="S44" s="1" t="e">
        <f>IF(#REF!="Full",1,0)</f>
        <v>#REF!</v>
      </c>
    </row>
    <row r="45" spans="1:19" s="46" customFormat="1" ht="38.1" customHeight="1">
      <c r="A45" s="26">
        <v>31</v>
      </c>
      <c r="B45" s="26" t="s">
        <v>51</v>
      </c>
      <c r="C45" s="24">
        <v>2580</v>
      </c>
      <c r="D45" s="24"/>
      <c r="E45" s="25">
        <v>2580</v>
      </c>
      <c r="F45" s="26">
        <v>105.45</v>
      </c>
      <c r="G45" s="27">
        <v>116.7</v>
      </c>
      <c r="H45" s="24">
        <v>87.96</v>
      </c>
      <c r="I45" s="24">
        <v>16000</v>
      </c>
      <c r="J45" s="18" t="s">
        <v>70</v>
      </c>
      <c r="K45" s="23" t="s">
        <v>70</v>
      </c>
      <c r="L45" s="23" t="s">
        <v>70</v>
      </c>
      <c r="M45" s="23" t="s">
        <v>70</v>
      </c>
      <c r="N45" s="23"/>
      <c r="O45" s="23" t="s">
        <v>70</v>
      </c>
      <c r="P45" s="16"/>
      <c r="S45" s="1"/>
    </row>
    <row r="46" spans="1:19" s="46" customFormat="1" ht="48.75" customHeight="1">
      <c r="A46" s="26">
        <v>32</v>
      </c>
      <c r="B46" s="26" t="s">
        <v>60</v>
      </c>
      <c r="C46" s="24">
        <v>13591</v>
      </c>
      <c r="D46" s="24"/>
      <c r="E46" s="25">
        <v>13591</v>
      </c>
      <c r="F46" s="26" t="s">
        <v>70</v>
      </c>
      <c r="G46" s="27" t="s">
        <v>70</v>
      </c>
      <c r="H46" s="24" t="s">
        <v>70</v>
      </c>
      <c r="I46" s="24" t="s">
        <v>70</v>
      </c>
      <c r="J46" s="18" t="s">
        <v>70</v>
      </c>
      <c r="K46" s="23" t="s">
        <v>70</v>
      </c>
      <c r="L46" s="23" t="s">
        <v>70</v>
      </c>
      <c r="M46" s="23" t="s">
        <v>70</v>
      </c>
      <c r="N46" s="23" t="s">
        <v>70</v>
      </c>
      <c r="O46" s="23" t="s">
        <v>70</v>
      </c>
      <c r="P46" s="16" t="s">
        <v>71</v>
      </c>
      <c r="S46" s="1"/>
    </row>
    <row r="47" spans="1:19" s="46" customFormat="1" ht="38.1" customHeight="1">
      <c r="A47" s="26">
        <v>33</v>
      </c>
      <c r="B47" s="26" t="s">
        <v>59</v>
      </c>
      <c r="C47" s="24">
        <v>10132</v>
      </c>
      <c r="D47" s="24"/>
      <c r="E47" s="25">
        <v>10132</v>
      </c>
      <c r="F47" s="26"/>
      <c r="G47" s="27">
        <v>132.5</v>
      </c>
      <c r="H47" s="24">
        <v>1260</v>
      </c>
      <c r="I47" s="24"/>
      <c r="J47" s="18">
        <v>124.7</v>
      </c>
      <c r="K47" s="23">
        <f>19.35*35.315</f>
        <v>683.34524999999996</v>
      </c>
      <c r="L47" s="23">
        <v>200</v>
      </c>
      <c r="M47" s="23">
        <v>200</v>
      </c>
      <c r="N47" s="23"/>
      <c r="O47" s="23">
        <v>0</v>
      </c>
      <c r="P47" s="16"/>
      <c r="S47" s="1"/>
    </row>
    <row r="48" spans="1:19" s="46" customFormat="1" ht="38.1" customHeight="1">
      <c r="A48" s="26">
        <v>34</v>
      </c>
      <c r="B48" s="26" t="s">
        <v>54</v>
      </c>
      <c r="C48" s="26">
        <v>10000</v>
      </c>
      <c r="D48" s="24"/>
      <c r="E48" s="24">
        <v>10000</v>
      </c>
      <c r="F48" s="26">
        <v>121.61</v>
      </c>
      <c r="G48" s="26">
        <v>124.05</v>
      </c>
      <c r="H48" s="27">
        <v>8400</v>
      </c>
      <c r="I48" s="24">
        <v>200000</v>
      </c>
      <c r="J48" s="18">
        <f>395.6*0.3048</f>
        <v>120.57888000000001</v>
      </c>
      <c r="K48" s="23">
        <v>5563</v>
      </c>
      <c r="L48" s="23">
        <v>0</v>
      </c>
      <c r="M48" s="23">
        <v>0</v>
      </c>
      <c r="N48" s="23"/>
      <c r="O48" s="38">
        <v>0</v>
      </c>
      <c r="P48" s="16"/>
      <c r="S48" s="1"/>
    </row>
    <row r="49" spans="1:19" s="46" customFormat="1" ht="38.1" customHeight="1">
      <c r="A49" s="26"/>
      <c r="B49" s="16" t="s">
        <v>41</v>
      </c>
      <c r="C49" s="24"/>
      <c r="D49" s="24"/>
      <c r="E49" s="25"/>
      <c r="F49" s="26"/>
      <c r="G49" s="27"/>
      <c r="H49" s="24"/>
      <c r="I49" s="24"/>
      <c r="J49" s="18"/>
      <c r="K49" s="18"/>
      <c r="L49" s="23"/>
      <c r="M49" s="23"/>
      <c r="N49" s="23"/>
      <c r="O49" s="23"/>
      <c r="P49" s="16"/>
      <c r="S49" s="1" t="e">
        <f>IF(#REF!="Full",1,0)</f>
        <v>#REF!</v>
      </c>
    </row>
    <row r="50" spans="1:19" s="46" customFormat="1" ht="45.75" customHeight="1">
      <c r="A50" s="26">
        <v>35</v>
      </c>
      <c r="B50" s="26" t="s">
        <v>27</v>
      </c>
      <c r="C50" s="24">
        <f t="shared" si="0"/>
        <v>15246</v>
      </c>
      <c r="D50" s="24"/>
      <c r="E50" s="25">
        <v>15246</v>
      </c>
      <c r="F50" s="26">
        <v>307.54000000000002</v>
      </c>
      <c r="G50" s="27">
        <v>309</v>
      </c>
      <c r="H50" s="24"/>
      <c r="I50" s="24">
        <v>81222</v>
      </c>
      <c r="J50" s="18">
        <f>2.5*0.3048+F50</f>
        <v>308.30200000000002</v>
      </c>
      <c r="K50" s="23" t="s">
        <v>46</v>
      </c>
      <c r="L50" s="23"/>
      <c r="M50" s="23"/>
      <c r="N50" s="23"/>
      <c r="O50" s="23"/>
      <c r="P50" s="16"/>
      <c r="S50" s="1" t="e">
        <f>IF(#REF!="Full",1,0)</f>
        <v>#REF!</v>
      </c>
    </row>
    <row r="51" spans="1:19" s="46" customFormat="1" ht="51" customHeight="1">
      <c r="A51" s="26">
        <v>36</v>
      </c>
      <c r="B51" s="26" t="s">
        <v>25</v>
      </c>
      <c r="C51" s="24">
        <f t="shared" si="0"/>
        <v>12835</v>
      </c>
      <c r="D51" s="24"/>
      <c r="E51" s="25">
        <v>12835</v>
      </c>
      <c r="F51" s="26">
        <v>385.64800000000002</v>
      </c>
      <c r="G51" s="27">
        <v>395.63</v>
      </c>
      <c r="H51" s="24">
        <v>2085</v>
      </c>
      <c r="I51" s="24">
        <v>31800</v>
      </c>
      <c r="J51" s="18">
        <f>1284*0.3048</f>
        <v>391.36320000000001</v>
      </c>
      <c r="K51" s="23">
        <v>641.92999999999995</v>
      </c>
      <c r="L51" s="23">
        <v>0</v>
      </c>
      <c r="M51" s="23">
        <v>0</v>
      </c>
      <c r="N51" s="23" t="s">
        <v>81</v>
      </c>
      <c r="O51" s="23">
        <v>0</v>
      </c>
      <c r="P51" s="16"/>
      <c r="S51" s="1" t="e">
        <f>IF(#REF!="Full",1,0)</f>
        <v>#REF!</v>
      </c>
    </row>
    <row r="52" spans="1:19" s="46" customFormat="1" ht="38.1" customHeight="1">
      <c r="A52" s="16"/>
      <c r="B52" s="16" t="s">
        <v>3</v>
      </c>
      <c r="C52" s="23">
        <f>SUM(C9:C51)</f>
        <v>427801</v>
      </c>
      <c r="D52" s="23">
        <f>SUM(D9:D51)</f>
        <v>9200</v>
      </c>
      <c r="E52" s="23">
        <f>SUM(E9:E51)</f>
        <v>437001</v>
      </c>
      <c r="F52" s="23"/>
      <c r="G52" s="23"/>
      <c r="H52" s="23">
        <f>SUM(H9:H51)</f>
        <v>57382.28</v>
      </c>
      <c r="I52" s="23"/>
      <c r="J52" s="18"/>
      <c r="K52" s="23">
        <f>SUM(K9:K51)</f>
        <v>35201.577649999999</v>
      </c>
      <c r="L52" s="23"/>
      <c r="M52" s="23"/>
      <c r="N52" s="23">
        <f>SUM(N9:N51)</f>
        <v>66575.13</v>
      </c>
      <c r="O52" s="23"/>
      <c r="P52" s="16"/>
    </row>
    <row r="53" spans="1:19" s="46" customFormat="1" ht="20.25">
      <c r="A53" s="22"/>
      <c r="B53" s="22"/>
      <c r="C53" s="47"/>
      <c r="D53" s="47"/>
      <c r="E53" s="48"/>
      <c r="F53" s="49"/>
      <c r="G53" s="49"/>
      <c r="H53" s="49"/>
      <c r="I53" s="49"/>
      <c r="J53" s="50"/>
      <c r="K53" s="21"/>
      <c r="L53" s="51"/>
      <c r="M53" s="52"/>
      <c r="N53" s="52"/>
      <c r="O53" s="52"/>
      <c r="P53" s="21"/>
    </row>
    <row r="54" spans="1:19" s="46" customFormat="1" ht="15.75">
      <c r="A54" s="22"/>
      <c r="B54" s="53" t="s">
        <v>45</v>
      </c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22"/>
      <c r="N54" s="22"/>
      <c r="O54" s="22"/>
      <c r="P54" s="54"/>
    </row>
    <row r="55" spans="1:19" s="46" customFormat="1" ht="1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1:19" s="46" customFormat="1">
      <c r="C56" s="57"/>
      <c r="D56" s="57"/>
      <c r="E56" s="57"/>
      <c r="J56" s="58"/>
      <c r="K56" s="58"/>
      <c r="L56" s="58"/>
      <c r="M56" s="52"/>
      <c r="N56" s="52"/>
      <c r="O56" s="52"/>
      <c r="P56" s="52"/>
    </row>
    <row r="57" spans="1:19" s="46" customFormat="1" ht="15">
      <c r="A57" s="59" t="str">
        <f ca="1">CELL("filename")</f>
        <v>C:\Water Levels (TS)\[Water level 15.09.2014.xlsx]RABI 2013-14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9" s="46" customFormat="1">
      <c r="C58" s="57"/>
      <c r="D58" s="57"/>
      <c r="E58" s="57"/>
      <c r="J58" s="58"/>
      <c r="K58" s="58"/>
      <c r="L58" s="58"/>
      <c r="M58" s="52"/>
      <c r="N58" s="52"/>
      <c r="O58" s="52"/>
      <c r="P58" s="52"/>
    </row>
    <row r="59" spans="1:19" s="46" customFormat="1" ht="18">
      <c r="B59" s="60"/>
      <c r="C59" s="61"/>
      <c r="D59" s="61"/>
      <c r="E59" s="61"/>
      <c r="G59" s="60"/>
      <c r="H59" s="60"/>
      <c r="I59" s="60"/>
      <c r="J59" s="62"/>
      <c r="K59" s="62"/>
      <c r="L59" s="62"/>
      <c r="M59" s="52"/>
      <c r="N59" s="52"/>
      <c r="O59" s="52"/>
      <c r="P59" s="52"/>
    </row>
    <row r="60" spans="1:19" s="46" customFormat="1">
      <c r="C60" s="57"/>
      <c r="D60" s="57"/>
      <c r="E60" s="57"/>
      <c r="J60" s="58"/>
      <c r="K60" s="58"/>
      <c r="L60" s="58"/>
      <c r="M60" s="52"/>
      <c r="N60" s="52"/>
      <c r="O60" s="52"/>
      <c r="P60" s="52"/>
    </row>
    <row r="61" spans="1:19" s="46" customFormat="1">
      <c r="C61" s="57"/>
      <c r="D61" s="57"/>
      <c r="E61" s="57"/>
      <c r="J61" s="58"/>
      <c r="K61" s="58"/>
      <c r="L61" s="58"/>
      <c r="M61" s="52"/>
      <c r="N61" s="52"/>
      <c r="O61" s="52"/>
      <c r="P61" s="52"/>
    </row>
    <row r="62" spans="1:19" s="46" customFormat="1">
      <c r="C62" s="57"/>
      <c r="D62" s="57"/>
      <c r="E62" s="57"/>
      <c r="J62" s="58"/>
      <c r="K62" s="58"/>
      <c r="L62" s="58"/>
      <c r="M62" s="52"/>
      <c r="N62" s="52"/>
      <c r="O62" s="52"/>
      <c r="P62" s="52"/>
    </row>
    <row r="63" spans="1:19" s="46" customFormat="1">
      <c r="C63" s="57"/>
      <c r="D63" s="57"/>
      <c r="E63" s="57"/>
      <c r="J63" s="58"/>
      <c r="K63" s="58"/>
      <c r="L63" s="58"/>
      <c r="M63" s="52"/>
      <c r="N63" s="52"/>
      <c r="O63" s="52"/>
      <c r="P63" s="52"/>
    </row>
    <row r="64" spans="1:19" s="46" customFormat="1">
      <c r="C64" s="57"/>
      <c r="D64" s="57"/>
      <c r="E64" s="57"/>
      <c r="J64" s="58"/>
      <c r="K64" s="58"/>
      <c r="L64" s="58"/>
      <c r="M64" s="52"/>
      <c r="N64" s="52"/>
      <c r="O64" s="52"/>
      <c r="P64" s="52"/>
    </row>
    <row r="65" spans="3:16" s="46" customFormat="1">
      <c r="C65" s="57"/>
      <c r="D65" s="57"/>
      <c r="E65" s="57"/>
      <c r="J65" s="58"/>
      <c r="K65" s="58"/>
      <c r="L65" s="58"/>
      <c r="M65" s="52"/>
      <c r="N65" s="52"/>
      <c r="O65" s="52"/>
      <c r="P65" s="52"/>
    </row>
    <row r="66" spans="3:16" s="46" customFormat="1">
      <c r="C66" s="57"/>
      <c r="D66" s="57"/>
      <c r="E66" s="57"/>
      <c r="J66" s="58"/>
      <c r="K66" s="58"/>
      <c r="L66" s="58"/>
      <c r="M66" s="52"/>
      <c r="N66" s="52"/>
      <c r="O66" s="52"/>
      <c r="P66" s="52"/>
    </row>
    <row r="67" spans="3:16" s="46" customFormat="1">
      <c r="C67" s="57"/>
      <c r="D67" s="57"/>
      <c r="E67" s="57"/>
      <c r="J67" s="58"/>
      <c r="K67" s="58"/>
      <c r="L67" s="58"/>
      <c r="M67" s="52"/>
      <c r="N67" s="52"/>
      <c r="O67" s="52"/>
      <c r="P67" s="52"/>
    </row>
    <row r="68" spans="3:16" s="46" customFormat="1">
      <c r="C68" s="57"/>
      <c r="D68" s="57"/>
      <c r="E68" s="57"/>
      <c r="J68" s="58"/>
      <c r="K68" s="58"/>
      <c r="L68" s="58"/>
      <c r="M68" s="52"/>
      <c r="N68" s="52"/>
      <c r="O68" s="52"/>
      <c r="P68" s="52"/>
    </row>
    <row r="69" spans="3:16" s="46" customFormat="1">
      <c r="C69" s="57"/>
      <c r="D69" s="57"/>
      <c r="E69" s="57"/>
      <c r="J69" s="58"/>
      <c r="K69" s="58"/>
      <c r="L69" s="58"/>
      <c r="M69" s="52"/>
      <c r="N69" s="52"/>
      <c r="O69" s="52"/>
      <c r="P69" s="52"/>
    </row>
    <row r="70" spans="3:16" s="46" customFormat="1">
      <c r="C70" s="57"/>
      <c r="D70" s="57"/>
      <c r="E70" s="57"/>
      <c r="J70" s="58"/>
      <c r="K70" s="58"/>
      <c r="L70" s="58"/>
      <c r="M70" s="52"/>
      <c r="N70" s="52"/>
      <c r="O70" s="52"/>
      <c r="P70" s="52"/>
    </row>
    <row r="71" spans="3:16" s="46" customFormat="1">
      <c r="C71" s="57"/>
      <c r="D71" s="57"/>
      <c r="E71" s="57"/>
      <c r="J71" s="58"/>
      <c r="K71" s="58"/>
      <c r="L71" s="58"/>
      <c r="M71" s="52"/>
      <c r="N71" s="52"/>
      <c r="O71" s="52"/>
      <c r="P71" s="52"/>
    </row>
    <row r="72" spans="3:16" s="46" customFormat="1">
      <c r="C72" s="57"/>
      <c r="D72" s="57"/>
      <c r="E72" s="57"/>
      <c r="J72" s="58"/>
      <c r="K72" s="58"/>
      <c r="L72" s="58"/>
      <c r="M72" s="52"/>
      <c r="N72" s="52"/>
      <c r="O72" s="52"/>
      <c r="P72" s="52"/>
    </row>
    <row r="73" spans="3:16" s="46" customFormat="1">
      <c r="C73" s="57"/>
      <c r="D73" s="57"/>
      <c r="E73" s="57"/>
      <c r="J73" s="58"/>
      <c r="K73" s="58"/>
      <c r="L73" s="58"/>
      <c r="M73" s="52"/>
      <c r="N73" s="52"/>
      <c r="O73" s="52"/>
      <c r="P73" s="52"/>
    </row>
    <row r="74" spans="3:16" s="46" customFormat="1">
      <c r="C74" s="57"/>
      <c r="D74" s="57"/>
      <c r="E74" s="57"/>
      <c r="J74" s="58"/>
      <c r="K74" s="58"/>
      <c r="L74" s="58"/>
      <c r="M74" s="52"/>
      <c r="N74" s="52"/>
      <c r="O74" s="52"/>
      <c r="P74" s="52"/>
    </row>
    <row r="75" spans="3:16" s="46" customFormat="1">
      <c r="C75" s="57"/>
      <c r="D75" s="57"/>
      <c r="E75" s="57"/>
      <c r="J75" s="58"/>
      <c r="K75" s="58"/>
      <c r="L75" s="58"/>
      <c r="M75" s="52"/>
      <c r="N75" s="52"/>
      <c r="O75" s="52"/>
      <c r="P75" s="52"/>
    </row>
    <row r="76" spans="3:16" s="46" customFormat="1">
      <c r="C76" s="57"/>
      <c r="D76" s="57"/>
      <c r="E76" s="57"/>
      <c r="J76" s="58"/>
      <c r="K76" s="58"/>
      <c r="L76" s="58"/>
      <c r="M76" s="52"/>
      <c r="N76" s="52"/>
      <c r="O76" s="52"/>
      <c r="P76" s="52"/>
    </row>
    <row r="77" spans="3:16" s="46" customFormat="1">
      <c r="C77" s="57"/>
      <c r="D77" s="57"/>
      <c r="E77" s="57"/>
      <c r="J77" s="58"/>
      <c r="K77" s="58"/>
      <c r="L77" s="58"/>
      <c r="M77" s="52"/>
      <c r="N77" s="52"/>
      <c r="O77" s="52"/>
      <c r="P77" s="52"/>
    </row>
    <row r="78" spans="3:16" s="46" customFormat="1">
      <c r="C78" s="57"/>
      <c r="D78" s="57"/>
      <c r="E78" s="57"/>
      <c r="J78" s="58"/>
      <c r="K78" s="58"/>
      <c r="L78" s="58"/>
      <c r="M78" s="52"/>
      <c r="N78" s="52"/>
      <c r="O78" s="52"/>
      <c r="P78" s="52"/>
    </row>
    <row r="79" spans="3:16" s="46" customFormat="1">
      <c r="C79" s="57"/>
      <c r="D79" s="57"/>
      <c r="E79" s="57"/>
      <c r="J79" s="58"/>
      <c r="K79" s="58"/>
      <c r="L79" s="58"/>
      <c r="M79" s="52"/>
      <c r="N79" s="52"/>
      <c r="O79" s="52"/>
      <c r="P79" s="52"/>
    </row>
    <row r="80" spans="3:16" s="46" customFormat="1">
      <c r="C80" s="57"/>
      <c r="D80" s="57"/>
      <c r="E80" s="57"/>
      <c r="J80" s="58"/>
      <c r="K80" s="58"/>
      <c r="L80" s="58"/>
      <c r="M80" s="52"/>
      <c r="N80" s="52"/>
      <c r="O80" s="52"/>
      <c r="P80" s="52"/>
    </row>
    <row r="81" spans="3:16" s="46" customFormat="1">
      <c r="C81" s="57"/>
      <c r="D81" s="57"/>
      <c r="E81" s="57"/>
      <c r="J81" s="58"/>
      <c r="K81" s="58"/>
      <c r="L81" s="58"/>
      <c r="M81" s="52"/>
      <c r="N81" s="52"/>
      <c r="O81" s="52"/>
      <c r="P81" s="52"/>
    </row>
    <row r="82" spans="3:16" s="46" customFormat="1">
      <c r="C82" s="57"/>
      <c r="D82" s="57"/>
      <c r="E82" s="57"/>
      <c r="J82" s="58"/>
      <c r="K82" s="58"/>
      <c r="L82" s="58"/>
      <c r="M82" s="52"/>
      <c r="N82" s="52"/>
      <c r="O82" s="52"/>
      <c r="P82" s="52"/>
    </row>
    <row r="83" spans="3:16" s="46" customFormat="1">
      <c r="C83" s="57"/>
      <c r="D83" s="57"/>
      <c r="E83" s="57"/>
      <c r="J83" s="58"/>
      <c r="K83" s="58"/>
      <c r="L83" s="58"/>
      <c r="M83" s="52"/>
      <c r="N83" s="52"/>
      <c r="O83" s="52"/>
      <c r="P83" s="52"/>
    </row>
    <row r="84" spans="3:16" s="46" customFormat="1">
      <c r="C84" s="57"/>
      <c r="D84" s="57"/>
      <c r="E84" s="57"/>
      <c r="J84" s="58"/>
      <c r="K84" s="58"/>
      <c r="L84" s="58"/>
      <c r="M84" s="52"/>
      <c r="N84" s="52"/>
      <c r="O84" s="52"/>
      <c r="P84" s="52"/>
    </row>
    <row r="85" spans="3:16" s="46" customFormat="1">
      <c r="C85" s="57"/>
      <c r="D85" s="57"/>
      <c r="E85" s="57"/>
      <c r="J85" s="58"/>
      <c r="K85" s="58"/>
      <c r="L85" s="58"/>
      <c r="M85" s="52"/>
      <c r="N85" s="52"/>
      <c r="O85" s="52"/>
      <c r="P85" s="52"/>
    </row>
    <row r="86" spans="3:16" s="46" customFormat="1">
      <c r="C86" s="57"/>
      <c r="D86" s="57"/>
      <c r="E86" s="57"/>
      <c r="J86" s="58"/>
      <c r="K86" s="58"/>
      <c r="L86" s="58"/>
      <c r="M86" s="52"/>
      <c r="N86" s="52"/>
      <c r="O86" s="52"/>
      <c r="P86" s="52"/>
    </row>
    <row r="87" spans="3:16" s="46" customFormat="1">
      <c r="C87" s="57"/>
      <c r="D87" s="57"/>
      <c r="E87" s="57"/>
      <c r="J87" s="58"/>
      <c r="K87" s="58"/>
      <c r="L87" s="58"/>
      <c r="M87" s="52"/>
      <c r="N87" s="52"/>
      <c r="O87" s="52"/>
      <c r="P87" s="52"/>
    </row>
    <row r="88" spans="3:16" s="46" customFormat="1">
      <c r="C88" s="57"/>
      <c r="D88" s="57"/>
      <c r="E88" s="57"/>
      <c r="J88" s="58"/>
      <c r="K88" s="58"/>
      <c r="L88" s="58"/>
      <c r="M88" s="52"/>
      <c r="N88" s="52"/>
      <c r="O88" s="52"/>
      <c r="P88" s="52"/>
    </row>
    <row r="89" spans="3:16" s="46" customFormat="1">
      <c r="C89" s="57"/>
      <c r="D89" s="57"/>
      <c r="E89" s="57"/>
      <c r="J89" s="58"/>
      <c r="K89" s="58"/>
      <c r="L89" s="58"/>
      <c r="M89" s="52"/>
      <c r="N89" s="52"/>
      <c r="O89" s="52"/>
      <c r="P89" s="52"/>
    </row>
    <row r="90" spans="3:16" s="46" customFormat="1">
      <c r="C90" s="57"/>
      <c r="D90" s="57"/>
      <c r="E90" s="57"/>
      <c r="J90" s="58"/>
      <c r="K90" s="58"/>
      <c r="L90" s="58"/>
      <c r="M90" s="52"/>
      <c r="N90" s="52"/>
      <c r="O90" s="52"/>
      <c r="P90" s="52"/>
    </row>
    <row r="91" spans="3:16" s="46" customFormat="1">
      <c r="C91" s="57"/>
      <c r="D91" s="57"/>
      <c r="E91" s="57"/>
      <c r="J91" s="58"/>
      <c r="K91" s="58"/>
      <c r="L91" s="58"/>
      <c r="M91" s="52"/>
      <c r="N91" s="52"/>
      <c r="O91" s="52"/>
      <c r="P91" s="52"/>
    </row>
    <row r="92" spans="3:16" s="46" customFormat="1">
      <c r="C92" s="57"/>
      <c r="D92" s="57"/>
      <c r="E92" s="57"/>
      <c r="J92" s="58"/>
      <c r="K92" s="58"/>
      <c r="L92" s="58"/>
      <c r="M92" s="52"/>
      <c r="N92" s="52"/>
      <c r="O92" s="52"/>
      <c r="P92" s="52"/>
    </row>
    <row r="93" spans="3:16" s="46" customFormat="1">
      <c r="C93" s="57"/>
      <c r="D93" s="57"/>
      <c r="E93" s="57"/>
      <c r="J93" s="58"/>
      <c r="K93" s="58"/>
      <c r="L93" s="58"/>
      <c r="M93" s="52"/>
      <c r="N93" s="52"/>
      <c r="O93" s="52"/>
      <c r="P93" s="52"/>
    </row>
    <row r="94" spans="3:16" s="46" customFormat="1">
      <c r="C94" s="57"/>
      <c r="D94" s="57"/>
      <c r="E94" s="57"/>
      <c r="J94" s="58"/>
      <c r="K94" s="58"/>
      <c r="L94" s="58"/>
      <c r="M94" s="52"/>
      <c r="N94" s="52"/>
      <c r="O94" s="52"/>
      <c r="P94" s="52"/>
    </row>
    <row r="95" spans="3:16" s="46" customFormat="1">
      <c r="C95" s="57"/>
      <c r="D95" s="57"/>
      <c r="E95" s="57"/>
      <c r="J95" s="58"/>
      <c r="K95" s="58"/>
      <c r="L95" s="58"/>
      <c r="M95" s="52"/>
      <c r="N95" s="52"/>
      <c r="O95" s="52"/>
      <c r="P95" s="52"/>
    </row>
    <row r="96" spans="3:16" s="46" customFormat="1">
      <c r="C96" s="57"/>
      <c r="D96" s="57"/>
      <c r="E96" s="57"/>
      <c r="J96" s="58"/>
      <c r="K96" s="58"/>
      <c r="L96" s="58"/>
      <c r="M96" s="52"/>
      <c r="N96" s="52"/>
      <c r="O96" s="52"/>
      <c r="P96" s="52"/>
    </row>
    <row r="97" spans="3:16" s="46" customFormat="1">
      <c r="C97" s="57"/>
      <c r="D97" s="57"/>
      <c r="E97" s="57"/>
      <c r="J97" s="58"/>
      <c r="K97" s="58"/>
      <c r="L97" s="58"/>
      <c r="M97" s="52"/>
      <c r="N97" s="52"/>
      <c r="O97" s="52"/>
      <c r="P97" s="52"/>
    </row>
    <row r="98" spans="3:16" s="46" customFormat="1">
      <c r="C98" s="57"/>
      <c r="D98" s="57"/>
      <c r="E98" s="57"/>
      <c r="J98" s="58"/>
      <c r="K98" s="58"/>
      <c r="L98" s="58"/>
      <c r="M98" s="52"/>
      <c r="N98" s="52"/>
      <c r="O98" s="52"/>
      <c r="P98" s="52"/>
    </row>
    <row r="99" spans="3:16" s="46" customFormat="1">
      <c r="C99" s="57"/>
      <c r="D99" s="57"/>
      <c r="E99" s="57"/>
      <c r="J99" s="58"/>
      <c r="K99" s="58"/>
      <c r="L99" s="58"/>
      <c r="M99" s="52"/>
      <c r="N99" s="52"/>
      <c r="O99" s="52"/>
      <c r="P99" s="52"/>
    </row>
    <row r="100" spans="3:16" s="46" customFormat="1">
      <c r="C100" s="57"/>
      <c r="D100" s="57"/>
      <c r="E100" s="57"/>
      <c r="J100" s="58"/>
      <c r="K100" s="58"/>
      <c r="L100" s="58"/>
      <c r="M100" s="52"/>
      <c r="N100" s="52"/>
      <c r="O100" s="52"/>
      <c r="P100" s="52"/>
    </row>
    <row r="101" spans="3:16" s="46" customFormat="1">
      <c r="C101" s="57"/>
      <c r="D101" s="57"/>
      <c r="E101" s="57"/>
      <c r="J101" s="58"/>
      <c r="K101" s="58"/>
      <c r="L101" s="58"/>
      <c r="M101" s="52"/>
      <c r="N101" s="52"/>
      <c r="O101" s="52"/>
      <c r="P101" s="52"/>
    </row>
    <row r="102" spans="3:16" s="46" customFormat="1">
      <c r="C102" s="57"/>
      <c r="D102" s="57"/>
      <c r="E102" s="57"/>
      <c r="J102" s="58"/>
      <c r="K102" s="58"/>
      <c r="L102" s="58"/>
      <c r="M102" s="52"/>
      <c r="N102" s="52"/>
      <c r="O102" s="52"/>
      <c r="P102" s="52"/>
    </row>
    <row r="103" spans="3:16" s="46" customFormat="1">
      <c r="C103" s="57"/>
      <c r="D103" s="57"/>
      <c r="E103" s="57"/>
      <c r="J103" s="58"/>
      <c r="K103" s="58"/>
      <c r="L103" s="58"/>
      <c r="M103" s="52"/>
      <c r="N103" s="52"/>
      <c r="O103" s="52"/>
      <c r="P103" s="52"/>
    </row>
    <row r="104" spans="3:16" s="46" customFormat="1">
      <c r="C104" s="57"/>
      <c r="D104" s="57"/>
      <c r="E104" s="57"/>
      <c r="J104" s="58"/>
      <c r="K104" s="58"/>
      <c r="L104" s="58"/>
      <c r="M104" s="52"/>
      <c r="N104" s="52"/>
      <c r="O104" s="52"/>
      <c r="P104" s="52"/>
    </row>
    <row r="105" spans="3:16" s="46" customFormat="1">
      <c r="C105" s="57"/>
      <c r="D105" s="57"/>
      <c r="E105" s="57"/>
      <c r="J105" s="58"/>
      <c r="K105" s="58"/>
      <c r="L105" s="58"/>
      <c r="M105" s="52"/>
      <c r="N105" s="52"/>
      <c r="O105" s="52"/>
      <c r="P105" s="52"/>
    </row>
    <row r="106" spans="3:16" s="46" customFormat="1">
      <c r="C106" s="57"/>
      <c r="D106" s="57"/>
      <c r="E106" s="57"/>
      <c r="J106" s="58"/>
      <c r="K106" s="58"/>
      <c r="L106" s="58"/>
      <c r="M106" s="52"/>
      <c r="N106" s="52"/>
      <c r="O106" s="52"/>
      <c r="P106" s="52"/>
    </row>
    <row r="107" spans="3:16" s="46" customFormat="1">
      <c r="C107" s="57"/>
      <c r="D107" s="57"/>
      <c r="E107" s="57"/>
      <c r="J107" s="58"/>
      <c r="K107" s="58"/>
      <c r="L107" s="58"/>
      <c r="M107" s="52"/>
      <c r="N107" s="52"/>
      <c r="O107" s="52"/>
      <c r="P107" s="52"/>
    </row>
    <row r="108" spans="3:16" s="46" customFormat="1">
      <c r="C108" s="57"/>
      <c r="D108" s="57"/>
      <c r="E108" s="57"/>
      <c r="J108" s="58"/>
      <c r="K108" s="58"/>
      <c r="L108" s="58"/>
      <c r="M108" s="52"/>
      <c r="N108" s="52"/>
      <c r="O108" s="52"/>
      <c r="P108" s="52"/>
    </row>
    <row r="109" spans="3:16" s="46" customFormat="1">
      <c r="C109" s="57"/>
      <c r="D109" s="57"/>
      <c r="E109" s="57"/>
      <c r="J109" s="58"/>
      <c r="K109" s="58"/>
      <c r="L109" s="58"/>
      <c r="M109" s="52"/>
      <c r="N109" s="52"/>
      <c r="O109" s="52"/>
      <c r="P109" s="52"/>
    </row>
    <row r="110" spans="3:16" s="46" customFormat="1">
      <c r="C110" s="57"/>
      <c r="D110" s="57"/>
      <c r="E110" s="57"/>
      <c r="J110" s="58"/>
      <c r="K110" s="58"/>
      <c r="L110" s="58"/>
      <c r="M110" s="52"/>
      <c r="N110" s="52"/>
      <c r="O110" s="52"/>
      <c r="P110" s="52"/>
    </row>
    <row r="111" spans="3:16" s="46" customFormat="1">
      <c r="C111" s="57"/>
      <c r="D111" s="57"/>
      <c r="E111" s="57"/>
      <c r="J111" s="58"/>
      <c r="K111" s="58"/>
      <c r="L111" s="58"/>
      <c r="M111" s="52"/>
      <c r="N111" s="52"/>
      <c r="O111" s="52"/>
      <c r="P111" s="52"/>
    </row>
    <row r="112" spans="3:16" s="46" customFormat="1">
      <c r="C112" s="57"/>
      <c r="D112" s="57"/>
      <c r="E112" s="57"/>
      <c r="J112" s="58"/>
      <c r="K112" s="58"/>
      <c r="L112" s="58"/>
      <c r="M112" s="52"/>
      <c r="N112" s="52"/>
      <c r="O112" s="52"/>
      <c r="P112" s="52"/>
    </row>
    <row r="113" spans="3:16" s="46" customFormat="1">
      <c r="C113" s="57"/>
      <c r="D113" s="57"/>
      <c r="E113" s="57"/>
      <c r="J113" s="58"/>
      <c r="K113" s="58"/>
      <c r="L113" s="58"/>
      <c r="M113" s="52"/>
      <c r="N113" s="52"/>
      <c r="O113" s="52"/>
      <c r="P113" s="52"/>
    </row>
    <row r="114" spans="3:16" s="46" customFormat="1">
      <c r="C114" s="57"/>
      <c r="D114" s="57"/>
      <c r="E114" s="57"/>
      <c r="J114" s="58"/>
      <c r="K114" s="58"/>
      <c r="L114" s="58"/>
      <c r="M114" s="52"/>
      <c r="N114" s="52"/>
      <c r="O114" s="52"/>
      <c r="P114" s="52"/>
    </row>
    <row r="115" spans="3:16" s="46" customFormat="1">
      <c r="C115" s="57"/>
      <c r="D115" s="57"/>
      <c r="E115" s="57"/>
      <c r="J115" s="58"/>
      <c r="K115" s="58"/>
      <c r="L115" s="58"/>
      <c r="M115" s="52"/>
      <c r="N115" s="52"/>
      <c r="O115" s="52"/>
      <c r="P115" s="52"/>
    </row>
    <row r="116" spans="3:16" s="46" customFormat="1">
      <c r="C116" s="57"/>
      <c r="D116" s="57"/>
      <c r="E116" s="57"/>
      <c r="J116" s="58"/>
      <c r="K116" s="58"/>
      <c r="L116" s="58"/>
      <c r="M116" s="52"/>
      <c r="N116" s="52"/>
      <c r="O116" s="52"/>
      <c r="P116" s="52"/>
    </row>
    <row r="117" spans="3:16" s="46" customFormat="1">
      <c r="C117" s="57"/>
      <c r="D117" s="57"/>
      <c r="E117" s="57"/>
      <c r="J117" s="58"/>
      <c r="K117" s="58"/>
      <c r="L117" s="58"/>
      <c r="M117" s="52"/>
      <c r="N117" s="52"/>
      <c r="O117" s="52"/>
      <c r="P117" s="52"/>
    </row>
    <row r="118" spans="3:16" s="46" customFormat="1">
      <c r="C118" s="57"/>
      <c r="D118" s="57"/>
      <c r="E118" s="57"/>
      <c r="J118" s="58"/>
      <c r="K118" s="58"/>
      <c r="L118" s="58"/>
      <c r="M118" s="52"/>
      <c r="N118" s="52"/>
      <c r="O118" s="52"/>
      <c r="P118" s="52"/>
    </row>
    <row r="119" spans="3:16" s="46" customFormat="1">
      <c r="C119" s="57"/>
      <c r="D119" s="57"/>
      <c r="E119" s="57"/>
      <c r="J119" s="58"/>
      <c r="K119" s="58"/>
      <c r="L119" s="58"/>
      <c r="M119" s="52"/>
      <c r="N119" s="52"/>
      <c r="O119" s="52"/>
      <c r="P119" s="52"/>
    </row>
    <row r="120" spans="3:16" s="46" customFormat="1">
      <c r="C120" s="57"/>
      <c r="D120" s="57"/>
      <c r="E120" s="57"/>
      <c r="J120" s="58"/>
      <c r="K120" s="58"/>
      <c r="L120" s="58"/>
      <c r="M120" s="52"/>
      <c r="N120" s="52"/>
      <c r="O120" s="52"/>
      <c r="P120" s="52"/>
    </row>
    <row r="121" spans="3:16" s="46" customFormat="1">
      <c r="C121" s="57"/>
      <c r="D121" s="57"/>
      <c r="E121" s="57"/>
      <c r="J121" s="58"/>
      <c r="K121" s="58"/>
      <c r="L121" s="58"/>
      <c r="M121" s="52"/>
      <c r="N121" s="52"/>
      <c r="O121" s="52"/>
      <c r="P121" s="52"/>
    </row>
    <row r="122" spans="3:16" s="46" customFormat="1">
      <c r="C122" s="57"/>
      <c r="D122" s="57"/>
      <c r="E122" s="57"/>
      <c r="J122" s="58"/>
      <c r="K122" s="58"/>
      <c r="L122" s="58"/>
      <c r="M122" s="52"/>
      <c r="N122" s="52"/>
      <c r="O122" s="52"/>
      <c r="P122" s="52"/>
    </row>
    <row r="123" spans="3:16" s="46" customFormat="1">
      <c r="C123" s="57"/>
      <c r="D123" s="57"/>
      <c r="E123" s="57"/>
      <c r="J123" s="58"/>
      <c r="K123" s="58"/>
      <c r="L123" s="58"/>
      <c r="M123" s="52"/>
      <c r="N123" s="52"/>
      <c r="O123" s="52"/>
      <c r="P123" s="52"/>
    </row>
    <row r="124" spans="3:16" s="46" customFormat="1">
      <c r="C124" s="57"/>
      <c r="D124" s="57"/>
      <c r="E124" s="57"/>
      <c r="J124" s="58"/>
      <c r="K124" s="58"/>
      <c r="L124" s="58"/>
      <c r="M124" s="52"/>
      <c r="N124" s="52"/>
      <c r="O124" s="52"/>
      <c r="P124" s="52"/>
    </row>
    <row r="125" spans="3:16" s="46" customFormat="1">
      <c r="C125" s="57"/>
      <c r="D125" s="57"/>
      <c r="E125" s="57"/>
      <c r="J125" s="58"/>
      <c r="K125" s="58"/>
      <c r="L125" s="58"/>
      <c r="M125" s="52"/>
      <c r="N125" s="52"/>
      <c r="O125" s="52"/>
      <c r="P125" s="52"/>
    </row>
    <row r="126" spans="3:16" s="46" customFormat="1">
      <c r="C126" s="57"/>
      <c r="D126" s="57"/>
      <c r="E126" s="57"/>
      <c r="J126" s="58"/>
      <c r="K126" s="58"/>
      <c r="L126" s="58"/>
      <c r="M126" s="52"/>
      <c r="N126" s="52"/>
      <c r="O126" s="52"/>
      <c r="P126" s="52"/>
    </row>
    <row r="127" spans="3:16" s="46" customFormat="1">
      <c r="C127" s="57"/>
      <c r="D127" s="57"/>
      <c r="E127" s="57"/>
      <c r="J127" s="58"/>
      <c r="K127" s="58"/>
      <c r="L127" s="58"/>
      <c r="M127" s="52"/>
      <c r="N127" s="52"/>
      <c r="O127" s="52"/>
      <c r="P127" s="52"/>
    </row>
    <row r="128" spans="3:16" s="46" customFormat="1">
      <c r="C128" s="57"/>
      <c r="D128" s="57"/>
      <c r="E128" s="57"/>
      <c r="J128" s="58"/>
      <c r="K128" s="58"/>
      <c r="L128" s="58"/>
      <c r="M128" s="52"/>
      <c r="N128" s="52"/>
      <c r="O128" s="52"/>
      <c r="P128" s="52"/>
    </row>
    <row r="129" spans="3:16" s="46" customFormat="1">
      <c r="C129" s="57"/>
      <c r="D129" s="57"/>
      <c r="E129" s="57"/>
      <c r="J129" s="58"/>
      <c r="K129" s="58"/>
      <c r="L129" s="58"/>
      <c r="M129" s="52"/>
      <c r="N129" s="52"/>
      <c r="O129" s="52"/>
      <c r="P129" s="52"/>
    </row>
    <row r="130" spans="3:16" s="46" customFormat="1">
      <c r="C130" s="57"/>
      <c r="D130" s="57"/>
      <c r="E130" s="57"/>
      <c r="J130" s="58"/>
      <c r="K130" s="58"/>
      <c r="L130" s="58"/>
      <c r="M130" s="52"/>
      <c r="N130" s="52"/>
      <c r="O130" s="52"/>
      <c r="P130" s="52"/>
    </row>
    <row r="131" spans="3:16" s="46" customFormat="1">
      <c r="C131" s="57"/>
      <c r="D131" s="57"/>
      <c r="E131" s="57"/>
      <c r="J131" s="58"/>
      <c r="K131" s="58"/>
      <c r="L131" s="58"/>
      <c r="M131" s="52"/>
      <c r="N131" s="52"/>
      <c r="O131" s="52"/>
      <c r="P131" s="52"/>
    </row>
    <row r="132" spans="3:16" s="46" customFormat="1">
      <c r="C132" s="57"/>
      <c r="D132" s="57"/>
      <c r="E132" s="57"/>
      <c r="J132" s="58"/>
      <c r="K132" s="58"/>
      <c r="L132" s="58"/>
      <c r="M132" s="52"/>
      <c r="N132" s="52"/>
      <c r="O132" s="52"/>
      <c r="P132" s="52"/>
    </row>
    <row r="133" spans="3:16" s="46" customFormat="1">
      <c r="C133" s="57"/>
      <c r="D133" s="57"/>
      <c r="E133" s="57"/>
      <c r="J133" s="58"/>
      <c r="K133" s="58"/>
      <c r="L133" s="58"/>
      <c r="M133" s="52"/>
      <c r="N133" s="52"/>
      <c r="O133" s="52"/>
      <c r="P133" s="52"/>
    </row>
    <row r="134" spans="3:16" s="46" customFormat="1">
      <c r="C134" s="57"/>
      <c r="D134" s="57"/>
      <c r="E134" s="57"/>
      <c r="J134" s="58"/>
      <c r="K134" s="58"/>
      <c r="L134" s="58"/>
      <c r="M134" s="52"/>
      <c r="N134" s="52"/>
      <c r="O134" s="52"/>
      <c r="P134" s="52"/>
    </row>
    <row r="135" spans="3:16" s="46" customFormat="1">
      <c r="C135" s="57"/>
      <c r="D135" s="57"/>
      <c r="E135" s="57"/>
      <c r="J135" s="58"/>
      <c r="K135" s="58"/>
      <c r="L135" s="58"/>
      <c r="M135" s="52"/>
      <c r="N135" s="52"/>
      <c r="O135" s="52"/>
      <c r="P135" s="52"/>
    </row>
    <row r="136" spans="3:16" s="46" customFormat="1">
      <c r="C136" s="57"/>
      <c r="D136" s="57"/>
      <c r="E136" s="57"/>
      <c r="J136" s="58"/>
      <c r="K136" s="58"/>
      <c r="L136" s="58"/>
      <c r="M136" s="52"/>
      <c r="N136" s="52"/>
      <c r="O136" s="52"/>
      <c r="P136" s="52"/>
    </row>
    <row r="137" spans="3:16" s="46" customFormat="1">
      <c r="C137" s="57"/>
      <c r="D137" s="57"/>
      <c r="E137" s="57"/>
      <c r="J137" s="58"/>
      <c r="K137" s="58"/>
      <c r="L137" s="58"/>
      <c r="M137" s="52"/>
      <c r="N137" s="52"/>
      <c r="O137" s="52"/>
      <c r="P137" s="52"/>
    </row>
    <row r="138" spans="3:16" s="46" customFormat="1">
      <c r="C138" s="57"/>
      <c r="D138" s="57"/>
      <c r="E138" s="57"/>
      <c r="J138" s="58"/>
      <c r="K138" s="58"/>
      <c r="L138" s="58"/>
      <c r="M138" s="52"/>
      <c r="N138" s="52"/>
      <c r="O138" s="52"/>
      <c r="P138" s="52"/>
    </row>
    <row r="139" spans="3:16" s="46" customFormat="1">
      <c r="C139" s="57"/>
      <c r="D139" s="57"/>
      <c r="E139" s="57"/>
      <c r="J139" s="58"/>
      <c r="K139" s="58"/>
      <c r="L139" s="58"/>
      <c r="M139" s="52"/>
      <c r="N139" s="52"/>
      <c r="O139" s="52"/>
      <c r="P139" s="52"/>
    </row>
    <row r="140" spans="3:16" s="46" customFormat="1">
      <c r="C140" s="57"/>
      <c r="D140" s="57"/>
      <c r="E140" s="57"/>
      <c r="J140" s="58"/>
      <c r="K140" s="58"/>
      <c r="L140" s="58"/>
      <c r="M140" s="52"/>
      <c r="N140" s="52"/>
      <c r="O140" s="52"/>
      <c r="P140" s="52"/>
    </row>
    <row r="141" spans="3:16" s="46" customFormat="1">
      <c r="C141" s="57"/>
      <c r="D141" s="57"/>
      <c r="E141" s="57"/>
      <c r="J141" s="58"/>
      <c r="K141" s="58"/>
      <c r="L141" s="58"/>
      <c r="M141" s="52"/>
      <c r="N141" s="52"/>
      <c r="O141" s="52"/>
      <c r="P141" s="52"/>
    </row>
    <row r="142" spans="3:16" s="46" customFormat="1">
      <c r="C142" s="57"/>
      <c r="D142" s="57"/>
      <c r="E142" s="57"/>
      <c r="J142" s="58"/>
      <c r="K142" s="58"/>
      <c r="L142" s="58"/>
      <c r="M142" s="52"/>
      <c r="N142" s="52"/>
      <c r="O142" s="52"/>
      <c r="P142" s="52"/>
    </row>
    <row r="143" spans="3:16" s="46" customFormat="1">
      <c r="C143" s="57"/>
      <c r="D143" s="57"/>
      <c r="E143" s="57"/>
      <c r="J143" s="58"/>
      <c r="K143" s="58"/>
      <c r="L143" s="58"/>
      <c r="M143" s="52"/>
      <c r="N143" s="52"/>
      <c r="O143" s="52"/>
      <c r="P143" s="52"/>
    </row>
    <row r="144" spans="3:16" s="46" customFormat="1">
      <c r="C144" s="57"/>
      <c r="D144" s="57"/>
      <c r="E144" s="57"/>
      <c r="J144" s="58"/>
      <c r="K144" s="58"/>
      <c r="L144" s="58"/>
      <c r="M144" s="52"/>
      <c r="N144" s="52"/>
      <c r="O144" s="52"/>
      <c r="P144" s="52"/>
    </row>
    <row r="145" spans="3:16" s="46" customFormat="1">
      <c r="C145" s="57"/>
      <c r="D145" s="57"/>
      <c r="E145" s="57"/>
      <c r="J145" s="58"/>
      <c r="K145" s="58"/>
      <c r="L145" s="58"/>
      <c r="M145" s="52"/>
      <c r="N145" s="52"/>
      <c r="O145" s="52"/>
      <c r="P145" s="52"/>
    </row>
    <row r="146" spans="3:16" s="46" customFormat="1">
      <c r="C146" s="57"/>
      <c r="D146" s="57"/>
      <c r="E146" s="57"/>
      <c r="J146" s="58"/>
      <c r="K146" s="58"/>
      <c r="L146" s="58"/>
      <c r="M146" s="52"/>
      <c r="N146" s="52"/>
      <c r="O146" s="52"/>
      <c r="P146" s="52"/>
    </row>
    <row r="147" spans="3:16" s="46" customFormat="1">
      <c r="C147" s="57"/>
      <c r="D147" s="57"/>
      <c r="E147" s="57"/>
      <c r="J147" s="58"/>
      <c r="K147" s="58"/>
      <c r="L147" s="58"/>
      <c r="M147" s="52"/>
      <c r="N147" s="52"/>
      <c r="O147" s="52"/>
      <c r="P147" s="52"/>
    </row>
    <row r="148" spans="3:16" s="46" customFormat="1">
      <c r="C148" s="57"/>
      <c r="D148" s="57"/>
      <c r="E148" s="57"/>
      <c r="J148" s="58"/>
      <c r="K148" s="58"/>
      <c r="L148" s="58"/>
      <c r="M148" s="52"/>
      <c r="N148" s="52"/>
      <c r="O148" s="52"/>
      <c r="P148" s="52"/>
    </row>
    <row r="149" spans="3:16" s="46" customFormat="1">
      <c r="C149" s="57"/>
      <c r="D149" s="57"/>
      <c r="E149" s="57"/>
      <c r="J149" s="58"/>
      <c r="K149" s="58"/>
      <c r="L149" s="58"/>
      <c r="M149" s="52"/>
      <c r="N149" s="52"/>
      <c r="O149" s="52"/>
      <c r="P149" s="52"/>
    </row>
    <row r="150" spans="3:16" s="46" customFormat="1">
      <c r="C150" s="57"/>
      <c r="D150" s="57"/>
      <c r="E150" s="57"/>
      <c r="J150" s="58"/>
      <c r="K150" s="58"/>
      <c r="L150" s="58"/>
      <c r="M150" s="52"/>
      <c r="N150" s="52"/>
      <c r="O150" s="52"/>
      <c r="P150" s="52"/>
    </row>
    <row r="151" spans="3:16" s="46" customFormat="1">
      <c r="C151" s="57"/>
      <c r="D151" s="57"/>
      <c r="E151" s="57"/>
      <c r="J151" s="58"/>
      <c r="K151" s="58"/>
      <c r="L151" s="58"/>
      <c r="M151" s="52"/>
      <c r="N151" s="52"/>
      <c r="O151" s="52"/>
      <c r="P151" s="52"/>
    </row>
    <row r="152" spans="3:16" s="46" customFormat="1">
      <c r="C152" s="57"/>
      <c r="D152" s="57"/>
      <c r="E152" s="57"/>
      <c r="J152" s="58"/>
      <c r="K152" s="58"/>
      <c r="L152" s="58"/>
      <c r="M152" s="52"/>
      <c r="N152" s="52"/>
      <c r="O152" s="52"/>
      <c r="P152" s="52"/>
    </row>
    <row r="153" spans="3:16" s="46" customFormat="1">
      <c r="C153" s="57"/>
      <c r="D153" s="57"/>
      <c r="E153" s="57"/>
      <c r="J153" s="58"/>
      <c r="K153" s="58"/>
      <c r="L153" s="58"/>
      <c r="M153" s="52"/>
      <c r="N153" s="52"/>
      <c r="O153" s="52"/>
      <c r="P153" s="52"/>
    </row>
    <row r="154" spans="3:16" s="46" customFormat="1">
      <c r="C154" s="57"/>
      <c r="D154" s="57"/>
      <c r="E154" s="57"/>
      <c r="J154" s="58"/>
      <c r="K154" s="58"/>
      <c r="L154" s="58"/>
      <c r="M154" s="52"/>
      <c r="N154" s="52"/>
      <c r="O154" s="52"/>
      <c r="P154" s="52"/>
    </row>
    <row r="155" spans="3:16" s="46" customFormat="1">
      <c r="C155" s="57"/>
      <c r="D155" s="57"/>
      <c r="E155" s="57"/>
      <c r="J155" s="58"/>
      <c r="K155" s="58"/>
      <c r="L155" s="58"/>
      <c r="M155" s="52"/>
      <c r="N155" s="52"/>
      <c r="O155" s="52"/>
      <c r="P155" s="52"/>
    </row>
    <row r="156" spans="3:16" s="46" customFormat="1">
      <c r="C156" s="57"/>
      <c r="D156" s="57"/>
      <c r="E156" s="57"/>
      <c r="J156" s="58"/>
      <c r="K156" s="58"/>
      <c r="L156" s="58"/>
      <c r="M156" s="52"/>
      <c r="N156" s="52"/>
      <c r="O156" s="52"/>
      <c r="P156" s="52"/>
    </row>
    <row r="157" spans="3:16" s="46" customFormat="1">
      <c r="C157" s="57"/>
      <c r="D157" s="57"/>
      <c r="E157" s="57"/>
      <c r="J157" s="58"/>
      <c r="K157" s="58"/>
      <c r="L157" s="58"/>
      <c r="M157" s="52"/>
      <c r="N157" s="52"/>
      <c r="O157" s="52"/>
      <c r="P157" s="52"/>
    </row>
    <row r="158" spans="3:16" s="46" customFormat="1">
      <c r="C158" s="57"/>
      <c r="D158" s="57"/>
      <c r="E158" s="57"/>
      <c r="J158" s="58"/>
      <c r="K158" s="58"/>
      <c r="L158" s="58"/>
      <c r="M158" s="52"/>
      <c r="N158" s="52"/>
      <c r="O158" s="52"/>
      <c r="P158" s="52"/>
    </row>
    <row r="159" spans="3:16" s="46" customFormat="1">
      <c r="C159" s="57"/>
      <c r="D159" s="57"/>
      <c r="E159" s="57"/>
      <c r="J159" s="58"/>
      <c r="K159" s="58"/>
      <c r="L159" s="58"/>
      <c r="M159" s="52"/>
      <c r="N159" s="52"/>
      <c r="O159" s="52"/>
      <c r="P159" s="52"/>
    </row>
    <row r="160" spans="3:16" s="46" customFormat="1">
      <c r="C160" s="57"/>
      <c r="D160" s="57"/>
      <c r="E160" s="57"/>
      <c r="J160" s="58"/>
      <c r="K160" s="58"/>
      <c r="L160" s="58"/>
      <c r="M160" s="52"/>
      <c r="N160" s="52"/>
      <c r="O160" s="52"/>
      <c r="P160" s="52"/>
    </row>
    <row r="161" spans="3:16" s="46" customFormat="1">
      <c r="C161" s="57"/>
      <c r="D161" s="57"/>
      <c r="E161" s="57"/>
      <c r="J161" s="58"/>
      <c r="K161" s="58"/>
      <c r="L161" s="58"/>
      <c r="M161" s="52"/>
      <c r="N161" s="52"/>
      <c r="O161" s="52"/>
      <c r="P161" s="52"/>
    </row>
    <row r="162" spans="3:16" s="46" customFormat="1">
      <c r="C162" s="57"/>
      <c r="D162" s="57"/>
      <c r="E162" s="57"/>
      <c r="J162" s="58"/>
      <c r="K162" s="58"/>
      <c r="L162" s="58"/>
      <c r="M162" s="52"/>
      <c r="N162" s="52"/>
      <c r="O162" s="52"/>
      <c r="P162" s="52"/>
    </row>
    <row r="163" spans="3:16" s="46" customFormat="1">
      <c r="C163" s="57"/>
      <c r="D163" s="57"/>
      <c r="E163" s="57"/>
      <c r="J163" s="58"/>
      <c r="K163" s="58"/>
      <c r="L163" s="58"/>
      <c r="M163" s="52"/>
      <c r="N163" s="52"/>
      <c r="O163" s="52"/>
      <c r="P163" s="52"/>
    </row>
    <row r="164" spans="3:16" s="46" customFormat="1">
      <c r="C164" s="57"/>
      <c r="D164" s="57"/>
      <c r="E164" s="57"/>
      <c r="J164" s="58"/>
      <c r="K164" s="58"/>
      <c r="L164" s="58"/>
      <c r="M164" s="52"/>
      <c r="N164" s="52"/>
      <c r="O164" s="52"/>
      <c r="P164" s="52"/>
    </row>
    <row r="165" spans="3:16" s="46" customFormat="1">
      <c r="C165" s="57"/>
      <c r="D165" s="57"/>
      <c r="E165" s="57"/>
      <c r="J165" s="58"/>
      <c r="K165" s="58"/>
      <c r="L165" s="58"/>
      <c r="M165" s="52"/>
      <c r="N165" s="52"/>
      <c r="O165" s="52"/>
      <c r="P165" s="52"/>
    </row>
    <row r="166" spans="3:16" s="46" customFormat="1">
      <c r="C166" s="57"/>
      <c r="D166" s="57"/>
      <c r="E166" s="57"/>
      <c r="J166" s="58"/>
      <c r="K166" s="58"/>
      <c r="L166" s="58"/>
      <c r="M166" s="52"/>
      <c r="N166" s="52"/>
      <c r="O166" s="52"/>
      <c r="P166" s="52"/>
    </row>
    <row r="167" spans="3:16" s="46" customFormat="1">
      <c r="C167" s="57"/>
      <c r="D167" s="57"/>
      <c r="E167" s="57"/>
      <c r="J167" s="58"/>
      <c r="K167" s="58"/>
      <c r="L167" s="58"/>
      <c r="M167" s="52"/>
      <c r="N167" s="52"/>
      <c r="O167" s="52"/>
      <c r="P167" s="52"/>
    </row>
    <row r="168" spans="3:16" s="46" customFormat="1">
      <c r="C168" s="57"/>
      <c r="D168" s="57"/>
      <c r="E168" s="57"/>
      <c r="J168" s="58"/>
      <c r="K168" s="58"/>
      <c r="L168" s="58"/>
      <c r="M168" s="52"/>
      <c r="N168" s="52"/>
      <c r="O168" s="52"/>
      <c r="P168" s="52"/>
    </row>
    <row r="169" spans="3:16" s="46" customFormat="1">
      <c r="C169" s="57"/>
      <c r="D169" s="57"/>
      <c r="E169" s="57"/>
      <c r="J169" s="58"/>
      <c r="K169" s="58"/>
      <c r="L169" s="58"/>
      <c r="M169" s="52"/>
      <c r="N169" s="52"/>
      <c r="O169" s="52"/>
      <c r="P169" s="52"/>
    </row>
    <row r="170" spans="3:16" s="46" customFormat="1">
      <c r="C170" s="57"/>
      <c r="D170" s="57"/>
      <c r="E170" s="57"/>
      <c r="J170" s="58"/>
      <c r="K170" s="58"/>
      <c r="L170" s="58"/>
      <c r="M170" s="52"/>
      <c r="N170" s="52"/>
      <c r="O170" s="52"/>
      <c r="P170" s="52"/>
    </row>
    <row r="171" spans="3:16" s="46" customFormat="1">
      <c r="C171" s="57"/>
      <c r="D171" s="57"/>
      <c r="E171" s="57"/>
      <c r="J171" s="58"/>
      <c r="K171" s="58"/>
      <c r="L171" s="58"/>
      <c r="M171" s="52"/>
      <c r="N171" s="52"/>
      <c r="O171" s="52"/>
      <c r="P171" s="52"/>
    </row>
    <row r="172" spans="3:16" s="46" customFormat="1">
      <c r="C172" s="57"/>
      <c r="D172" s="57"/>
      <c r="E172" s="57"/>
      <c r="J172" s="58"/>
      <c r="K172" s="58"/>
      <c r="L172" s="58"/>
      <c r="M172" s="52"/>
      <c r="N172" s="52"/>
      <c r="O172" s="52"/>
      <c r="P172" s="52"/>
    </row>
    <row r="173" spans="3:16" s="46" customFormat="1">
      <c r="C173" s="57"/>
      <c r="D173" s="57"/>
      <c r="E173" s="57"/>
      <c r="J173" s="58"/>
      <c r="K173" s="58"/>
      <c r="L173" s="58"/>
      <c r="M173" s="52"/>
      <c r="N173" s="52"/>
      <c r="O173" s="52"/>
      <c r="P173" s="52"/>
    </row>
    <row r="174" spans="3:16" s="46" customFormat="1">
      <c r="C174" s="57"/>
      <c r="D174" s="57"/>
      <c r="E174" s="57"/>
      <c r="J174" s="58"/>
      <c r="K174" s="58"/>
      <c r="L174" s="58"/>
      <c r="M174" s="52"/>
      <c r="N174" s="52"/>
      <c r="O174" s="52"/>
      <c r="P174" s="52"/>
    </row>
    <row r="175" spans="3:16" s="46" customFormat="1">
      <c r="C175" s="57"/>
      <c r="D175" s="57"/>
      <c r="E175" s="57"/>
      <c r="J175" s="58"/>
      <c r="K175" s="58"/>
      <c r="L175" s="58"/>
      <c r="M175" s="52"/>
      <c r="N175" s="52"/>
      <c r="O175" s="52"/>
      <c r="P175" s="52"/>
    </row>
    <row r="176" spans="3:16" s="46" customFormat="1">
      <c r="C176" s="57"/>
      <c r="D176" s="57"/>
      <c r="E176" s="57"/>
      <c r="J176" s="58"/>
      <c r="K176" s="58"/>
      <c r="L176" s="58"/>
      <c r="M176" s="52"/>
      <c r="N176" s="52"/>
      <c r="O176" s="52"/>
      <c r="P176" s="52"/>
    </row>
    <row r="177" spans="3:16" s="46" customFormat="1">
      <c r="C177" s="57"/>
      <c r="D177" s="57"/>
      <c r="E177" s="57"/>
      <c r="J177" s="58"/>
      <c r="K177" s="58"/>
      <c r="L177" s="58"/>
      <c r="M177" s="52"/>
      <c r="N177" s="52"/>
      <c r="O177" s="52"/>
      <c r="P177" s="52"/>
    </row>
    <row r="178" spans="3:16" s="46" customFormat="1">
      <c r="C178" s="57"/>
      <c r="D178" s="57"/>
      <c r="E178" s="57"/>
      <c r="J178" s="58"/>
      <c r="K178" s="58"/>
      <c r="L178" s="58"/>
      <c r="M178" s="52"/>
      <c r="N178" s="52"/>
      <c r="O178" s="52"/>
      <c r="P178" s="52"/>
    </row>
    <row r="179" spans="3:16" s="46" customFormat="1">
      <c r="C179" s="57"/>
      <c r="D179" s="57"/>
      <c r="E179" s="57"/>
      <c r="J179" s="58"/>
      <c r="K179" s="58"/>
      <c r="L179" s="58"/>
      <c r="M179" s="52"/>
      <c r="N179" s="52"/>
      <c r="O179" s="52"/>
      <c r="P179" s="52"/>
    </row>
    <row r="180" spans="3:16" s="46" customFormat="1">
      <c r="C180" s="57"/>
      <c r="D180" s="57"/>
      <c r="E180" s="57"/>
      <c r="J180" s="58"/>
      <c r="K180" s="58"/>
      <c r="L180" s="58"/>
      <c r="M180" s="52"/>
      <c r="N180" s="52"/>
      <c r="O180" s="52"/>
      <c r="P180" s="52"/>
    </row>
    <row r="181" spans="3:16" s="46" customFormat="1">
      <c r="C181" s="57"/>
      <c r="D181" s="57"/>
      <c r="E181" s="57"/>
      <c r="J181" s="58"/>
      <c r="K181" s="58"/>
      <c r="L181" s="58"/>
      <c r="M181" s="52"/>
      <c r="N181" s="52"/>
      <c r="O181" s="52"/>
      <c r="P181" s="52"/>
    </row>
    <row r="182" spans="3:16" s="46" customFormat="1">
      <c r="C182" s="57"/>
      <c r="D182" s="57"/>
      <c r="E182" s="57"/>
      <c r="J182" s="58"/>
      <c r="K182" s="58"/>
      <c r="L182" s="58"/>
      <c r="M182" s="52"/>
      <c r="N182" s="52"/>
      <c r="O182" s="52"/>
      <c r="P182" s="52"/>
    </row>
    <row r="183" spans="3:16" s="46" customFormat="1">
      <c r="C183" s="57"/>
      <c r="D183" s="57"/>
      <c r="E183" s="57"/>
      <c r="J183" s="58"/>
      <c r="K183" s="58"/>
      <c r="L183" s="58"/>
      <c r="M183" s="52"/>
      <c r="N183" s="52"/>
      <c r="O183" s="52"/>
      <c r="P183" s="52"/>
    </row>
    <row r="184" spans="3:16" s="46" customFormat="1">
      <c r="C184" s="57"/>
      <c r="D184" s="57"/>
      <c r="E184" s="57"/>
      <c r="J184" s="58"/>
      <c r="K184" s="58"/>
      <c r="L184" s="58"/>
      <c r="M184" s="52"/>
      <c r="N184" s="52"/>
      <c r="O184" s="52"/>
      <c r="P184" s="52"/>
    </row>
    <row r="185" spans="3:16" s="46" customFormat="1">
      <c r="C185" s="57"/>
      <c r="D185" s="57"/>
      <c r="E185" s="57"/>
      <c r="J185" s="58"/>
      <c r="K185" s="58"/>
      <c r="L185" s="58"/>
      <c r="M185" s="52"/>
      <c r="N185" s="52"/>
      <c r="O185" s="52"/>
      <c r="P185" s="52"/>
    </row>
    <row r="186" spans="3:16" s="46" customFormat="1">
      <c r="C186" s="57"/>
      <c r="D186" s="57"/>
      <c r="E186" s="57"/>
      <c r="J186" s="58"/>
      <c r="K186" s="58"/>
      <c r="L186" s="58"/>
      <c r="M186" s="52"/>
      <c r="N186" s="52"/>
      <c r="O186" s="52"/>
      <c r="P186" s="52"/>
    </row>
    <row r="187" spans="3:16" s="46" customFormat="1">
      <c r="C187" s="57"/>
      <c r="D187" s="57"/>
      <c r="E187" s="57"/>
      <c r="J187" s="58"/>
      <c r="K187" s="58"/>
      <c r="L187" s="58"/>
      <c r="M187" s="52"/>
      <c r="N187" s="52"/>
      <c r="O187" s="52"/>
      <c r="P187" s="52"/>
    </row>
    <row r="188" spans="3:16" s="46" customFormat="1">
      <c r="C188" s="57"/>
      <c r="D188" s="57"/>
      <c r="E188" s="57"/>
      <c r="J188" s="58"/>
      <c r="K188" s="58"/>
      <c r="L188" s="58"/>
      <c r="M188" s="52"/>
      <c r="N188" s="52"/>
      <c r="O188" s="52"/>
      <c r="P188" s="52"/>
    </row>
    <row r="189" spans="3:16" s="46" customFormat="1">
      <c r="C189" s="57"/>
      <c r="D189" s="57"/>
      <c r="E189" s="57"/>
      <c r="J189" s="58"/>
      <c r="K189" s="58"/>
      <c r="L189" s="58"/>
      <c r="M189" s="52"/>
      <c r="N189" s="52"/>
      <c r="O189" s="52"/>
      <c r="P189" s="52"/>
    </row>
    <row r="190" spans="3:16" s="46" customFormat="1">
      <c r="C190" s="57"/>
      <c r="D190" s="57"/>
      <c r="E190" s="57"/>
      <c r="J190" s="58"/>
      <c r="K190" s="58"/>
      <c r="L190" s="58"/>
      <c r="M190" s="52"/>
      <c r="N190" s="52"/>
      <c r="O190" s="52"/>
      <c r="P190" s="52"/>
    </row>
    <row r="191" spans="3:16" s="46" customFormat="1">
      <c r="C191" s="57"/>
      <c r="D191" s="57"/>
      <c r="E191" s="57"/>
      <c r="J191" s="58"/>
      <c r="K191" s="58"/>
      <c r="L191" s="58"/>
      <c r="M191" s="52"/>
      <c r="N191" s="52"/>
      <c r="O191" s="52"/>
      <c r="P191" s="52"/>
    </row>
    <row r="192" spans="3:16" s="46" customFormat="1">
      <c r="C192" s="57"/>
      <c r="D192" s="57"/>
      <c r="E192" s="57"/>
      <c r="J192" s="58"/>
      <c r="K192" s="58"/>
      <c r="L192" s="58"/>
      <c r="M192" s="52"/>
      <c r="N192" s="52"/>
      <c r="O192" s="52"/>
      <c r="P192" s="52"/>
    </row>
    <row r="193" spans="3:16" s="46" customFormat="1">
      <c r="C193" s="57"/>
      <c r="D193" s="57"/>
      <c r="E193" s="57"/>
      <c r="J193" s="58"/>
      <c r="K193" s="58"/>
      <c r="L193" s="58"/>
      <c r="M193" s="52"/>
      <c r="N193" s="52"/>
      <c r="O193" s="52"/>
      <c r="P193" s="52"/>
    </row>
    <row r="194" spans="3:16" s="46" customFormat="1">
      <c r="C194" s="57"/>
      <c r="D194" s="57"/>
      <c r="E194" s="57"/>
      <c r="J194" s="58"/>
      <c r="K194" s="58"/>
      <c r="L194" s="58"/>
      <c r="M194" s="52"/>
      <c r="N194" s="52"/>
      <c r="O194" s="52"/>
      <c r="P194" s="52"/>
    </row>
    <row r="195" spans="3:16" s="46" customFormat="1">
      <c r="C195" s="57"/>
      <c r="D195" s="57"/>
      <c r="E195" s="57"/>
      <c r="J195" s="58"/>
      <c r="K195" s="58"/>
      <c r="L195" s="58"/>
      <c r="M195" s="52"/>
      <c r="N195" s="52"/>
      <c r="O195" s="52"/>
      <c r="P195" s="52"/>
    </row>
    <row r="196" spans="3:16" s="46" customFormat="1">
      <c r="C196" s="57"/>
      <c r="D196" s="57"/>
      <c r="E196" s="57"/>
      <c r="J196" s="58"/>
      <c r="K196" s="58"/>
      <c r="L196" s="58"/>
      <c r="M196" s="52"/>
      <c r="N196" s="52"/>
      <c r="O196" s="52"/>
      <c r="P196" s="52"/>
    </row>
    <row r="197" spans="3:16" s="46" customFormat="1">
      <c r="C197" s="57"/>
      <c r="D197" s="57"/>
      <c r="E197" s="57"/>
      <c r="J197" s="58"/>
      <c r="K197" s="58"/>
      <c r="L197" s="58"/>
      <c r="M197" s="52"/>
      <c r="N197" s="52"/>
      <c r="O197" s="52"/>
      <c r="P197" s="52"/>
    </row>
    <row r="198" spans="3:16" s="46" customFormat="1">
      <c r="C198" s="57"/>
      <c r="D198" s="57"/>
      <c r="E198" s="57"/>
      <c r="J198" s="58"/>
      <c r="K198" s="58"/>
      <c r="L198" s="58"/>
      <c r="M198" s="52"/>
      <c r="N198" s="52"/>
      <c r="O198" s="52"/>
      <c r="P198" s="52"/>
    </row>
    <row r="199" spans="3:16" s="46" customFormat="1">
      <c r="C199" s="57"/>
      <c r="D199" s="57"/>
      <c r="E199" s="57"/>
      <c r="J199" s="58"/>
      <c r="K199" s="58"/>
      <c r="L199" s="58"/>
      <c r="M199" s="52"/>
      <c r="N199" s="52"/>
      <c r="O199" s="52"/>
      <c r="P199" s="52"/>
    </row>
    <row r="200" spans="3:16" s="46" customFormat="1">
      <c r="C200" s="57"/>
      <c r="D200" s="57"/>
      <c r="E200" s="57"/>
      <c r="J200" s="58"/>
      <c r="K200" s="58"/>
      <c r="L200" s="58"/>
      <c r="M200" s="52"/>
      <c r="N200" s="52"/>
      <c r="O200" s="52"/>
      <c r="P200" s="52"/>
    </row>
    <row r="201" spans="3:16" s="46" customFormat="1">
      <c r="C201" s="57"/>
      <c r="D201" s="57"/>
      <c r="E201" s="57"/>
      <c r="J201" s="58"/>
      <c r="K201" s="58"/>
      <c r="L201" s="58"/>
      <c r="M201" s="52"/>
      <c r="N201" s="52"/>
      <c r="O201" s="52"/>
      <c r="P201" s="52"/>
    </row>
    <row r="202" spans="3:16" s="46" customFormat="1">
      <c r="C202" s="57"/>
      <c r="D202" s="57"/>
      <c r="E202" s="57"/>
      <c r="J202" s="58"/>
      <c r="K202" s="58"/>
      <c r="L202" s="58"/>
      <c r="M202" s="52"/>
      <c r="N202" s="52"/>
      <c r="O202" s="52"/>
      <c r="P202" s="52"/>
    </row>
    <row r="203" spans="3:16" s="46" customFormat="1">
      <c r="C203" s="57"/>
      <c r="D203" s="57"/>
      <c r="E203" s="57"/>
      <c r="J203" s="58"/>
      <c r="K203" s="58"/>
      <c r="L203" s="58"/>
      <c r="M203" s="52"/>
      <c r="N203" s="52"/>
      <c r="O203" s="52"/>
      <c r="P203" s="52"/>
    </row>
    <row r="204" spans="3:16" s="46" customFormat="1">
      <c r="C204" s="57"/>
      <c r="D204" s="57"/>
      <c r="E204" s="57"/>
      <c r="J204" s="58"/>
      <c r="K204" s="58"/>
      <c r="L204" s="58"/>
      <c r="M204" s="52"/>
      <c r="N204" s="52"/>
      <c r="O204" s="52"/>
      <c r="P204" s="52"/>
    </row>
    <row r="205" spans="3:16" s="46" customFormat="1">
      <c r="C205" s="57"/>
      <c r="D205" s="57"/>
      <c r="E205" s="57"/>
      <c r="J205" s="58"/>
      <c r="K205" s="58"/>
      <c r="L205" s="58"/>
      <c r="M205" s="52"/>
      <c r="N205" s="52"/>
      <c r="O205" s="52"/>
      <c r="P205" s="52"/>
    </row>
    <row r="206" spans="3:16" s="46" customFormat="1">
      <c r="C206" s="57"/>
      <c r="D206" s="57"/>
      <c r="E206" s="57"/>
      <c r="J206" s="58"/>
      <c r="K206" s="58"/>
      <c r="L206" s="58"/>
      <c r="M206" s="52"/>
      <c r="N206" s="52"/>
      <c r="O206" s="52"/>
      <c r="P206" s="52"/>
    </row>
    <row r="207" spans="3:16" s="46" customFormat="1">
      <c r="C207" s="57"/>
      <c r="D207" s="57"/>
      <c r="E207" s="57"/>
      <c r="J207" s="58"/>
      <c r="K207" s="58"/>
      <c r="L207" s="58"/>
      <c r="M207" s="52"/>
      <c r="N207" s="52"/>
      <c r="O207" s="52"/>
      <c r="P207" s="52"/>
    </row>
    <row r="208" spans="3:16" s="46" customFormat="1">
      <c r="C208" s="57"/>
      <c r="D208" s="57"/>
      <c r="E208" s="57"/>
      <c r="J208" s="58"/>
      <c r="K208" s="58"/>
      <c r="L208" s="58"/>
      <c r="M208" s="52"/>
      <c r="N208" s="52"/>
      <c r="O208" s="52"/>
      <c r="P208" s="52"/>
    </row>
    <row r="209" spans="3:16" s="46" customFormat="1">
      <c r="C209" s="57"/>
      <c r="D209" s="57"/>
      <c r="E209" s="57"/>
      <c r="J209" s="58"/>
      <c r="K209" s="58"/>
      <c r="L209" s="58"/>
      <c r="M209" s="52"/>
      <c r="N209" s="52"/>
      <c r="O209" s="52"/>
      <c r="P209" s="52"/>
    </row>
    <row r="210" spans="3:16" s="46" customFormat="1">
      <c r="C210" s="57"/>
      <c r="D210" s="57"/>
      <c r="E210" s="57"/>
      <c r="J210" s="58"/>
      <c r="K210" s="58"/>
      <c r="L210" s="58"/>
      <c r="M210" s="52"/>
      <c r="N210" s="52"/>
      <c r="O210" s="52"/>
      <c r="P210" s="52"/>
    </row>
    <row r="211" spans="3:16" s="46" customFormat="1">
      <c r="C211" s="57"/>
      <c r="D211" s="57"/>
      <c r="E211" s="57"/>
      <c r="J211" s="58"/>
      <c r="K211" s="58"/>
      <c r="L211" s="58"/>
      <c r="M211" s="52"/>
      <c r="N211" s="52"/>
      <c r="O211" s="52"/>
      <c r="P211" s="52"/>
    </row>
    <row r="212" spans="3:16" s="46" customFormat="1">
      <c r="C212" s="57"/>
      <c r="D212" s="57"/>
      <c r="E212" s="57"/>
      <c r="J212" s="58"/>
      <c r="K212" s="58"/>
      <c r="L212" s="58"/>
      <c r="M212" s="52"/>
      <c r="N212" s="52"/>
      <c r="O212" s="52"/>
      <c r="P212" s="52"/>
    </row>
    <row r="213" spans="3:16" s="46" customFormat="1">
      <c r="C213" s="57"/>
      <c r="D213" s="57"/>
      <c r="E213" s="57"/>
      <c r="J213" s="58"/>
      <c r="K213" s="58"/>
      <c r="L213" s="58"/>
      <c r="M213" s="52"/>
      <c r="N213" s="52"/>
      <c r="O213" s="52"/>
      <c r="P213" s="52"/>
    </row>
    <row r="214" spans="3:16" s="46" customFormat="1">
      <c r="C214" s="57"/>
      <c r="D214" s="57"/>
      <c r="E214" s="57"/>
      <c r="J214" s="58"/>
      <c r="K214" s="58"/>
      <c r="L214" s="58"/>
      <c r="M214" s="52"/>
      <c r="N214" s="52"/>
      <c r="O214" s="52"/>
      <c r="P214" s="52"/>
    </row>
    <row r="215" spans="3:16" s="46" customFormat="1">
      <c r="C215" s="57"/>
      <c r="D215" s="57"/>
      <c r="E215" s="57"/>
      <c r="J215" s="58"/>
      <c r="K215" s="58"/>
      <c r="L215" s="58"/>
      <c r="M215" s="52"/>
      <c r="N215" s="52"/>
      <c r="O215" s="52"/>
      <c r="P215" s="52"/>
    </row>
    <row r="216" spans="3:16" s="46" customFormat="1">
      <c r="C216" s="57"/>
      <c r="D216" s="57"/>
      <c r="E216" s="57"/>
      <c r="J216" s="58"/>
      <c r="K216" s="58"/>
      <c r="L216" s="58"/>
      <c r="M216" s="52"/>
      <c r="N216" s="52"/>
      <c r="O216" s="52"/>
      <c r="P216" s="52"/>
    </row>
    <row r="217" spans="3:16" s="46" customFormat="1">
      <c r="C217" s="57"/>
      <c r="D217" s="57"/>
      <c r="E217" s="57"/>
      <c r="J217" s="58"/>
      <c r="K217" s="58"/>
      <c r="L217" s="58"/>
      <c r="M217" s="52"/>
      <c r="N217" s="52"/>
      <c r="O217" s="52"/>
      <c r="P217" s="52"/>
    </row>
    <row r="218" spans="3:16" s="46" customFormat="1">
      <c r="C218" s="57"/>
      <c r="D218" s="57"/>
      <c r="E218" s="57"/>
      <c r="J218" s="58"/>
      <c r="K218" s="58"/>
      <c r="L218" s="58"/>
      <c r="M218" s="52"/>
      <c r="N218" s="52"/>
      <c r="O218" s="52"/>
      <c r="P218" s="52"/>
    </row>
    <row r="219" spans="3:16" s="46" customFormat="1">
      <c r="C219" s="57"/>
      <c r="D219" s="57"/>
      <c r="E219" s="57"/>
      <c r="J219" s="58"/>
      <c r="K219" s="58"/>
      <c r="L219" s="58"/>
      <c r="M219" s="52"/>
      <c r="N219" s="52"/>
      <c r="O219" s="52"/>
      <c r="P219" s="52"/>
    </row>
    <row r="220" spans="3:16" s="46" customFormat="1">
      <c r="C220" s="57"/>
      <c r="D220" s="57"/>
      <c r="E220" s="57"/>
      <c r="J220" s="58"/>
      <c r="K220" s="58"/>
      <c r="L220" s="58"/>
      <c r="M220" s="52"/>
      <c r="N220" s="52"/>
      <c r="O220" s="52"/>
      <c r="P220" s="52"/>
    </row>
    <row r="221" spans="3:16" s="46" customFormat="1">
      <c r="C221" s="57"/>
      <c r="D221" s="57"/>
      <c r="E221" s="57"/>
      <c r="J221" s="58"/>
      <c r="K221" s="58"/>
      <c r="L221" s="58"/>
      <c r="M221" s="52"/>
      <c r="N221" s="52"/>
      <c r="O221" s="52"/>
      <c r="P221" s="52"/>
    </row>
    <row r="222" spans="3:16" s="46" customFormat="1">
      <c r="C222" s="57"/>
      <c r="D222" s="57"/>
      <c r="E222" s="57"/>
      <c r="J222" s="58"/>
      <c r="K222" s="58"/>
      <c r="L222" s="58"/>
      <c r="M222" s="52"/>
      <c r="N222" s="52"/>
      <c r="O222" s="52"/>
      <c r="P222" s="52"/>
    </row>
    <row r="223" spans="3:16" s="46" customFormat="1">
      <c r="C223" s="57"/>
      <c r="D223" s="57"/>
      <c r="E223" s="57"/>
      <c r="J223" s="58"/>
      <c r="K223" s="58"/>
      <c r="L223" s="58"/>
      <c r="M223" s="52"/>
      <c r="N223" s="52"/>
      <c r="O223" s="52"/>
      <c r="P223" s="52"/>
    </row>
    <row r="224" spans="3:16" s="46" customFormat="1">
      <c r="C224" s="57"/>
      <c r="D224" s="57"/>
      <c r="E224" s="57"/>
      <c r="J224" s="58"/>
      <c r="K224" s="58"/>
      <c r="L224" s="58"/>
      <c r="M224" s="52"/>
      <c r="N224" s="52"/>
      <c r="O224" s="52"/>
      <c r="P224" s="52"/>
    </row>
    <row r="225" spans="3:16" s="46" customFormat="1">
      <c r="C225" s="57"/>
      <c r="D225" s="57"/>
      <c r="E225" s="57"/>
      <c r="J225" s="58"/>
      <c r="K225" s="58"/>
      <c r="L225" s="58"/>
      <c r="M225" s="52"/>
      <c r="N225" s="52"/>
      <c r="O225" s="52"/>
      <c r="P225" s="52"/>
    </row>
    <row r="226" spans="3:16" s="46" customFormat="1">
      <c r="C226" s="57"/>
      <c r="D226" s="57"/>
      <c r="E226" s="57"/>
      <c r="J226" s="58"/>
      <c r="K226" s="58"/>
      <c r="L226" s="58"/>
      <c r="M226" s="52"/>
      <c r="N226" s="52"/>
      <c r="O226" s="52"/>
      <c r="P226" s="52"/>
    </row>
    <row r="227" spans="3:16" s="46" customFormat="1">
      <c r="C227" s="57"/>
      <c r="D227" s="57"/>
      <c r="E227" s="57"/>
      <c r="J227" s="58"/>
      <c r="K227" s="58"/>
      <c r="L227" s="58"/>
      <c r="M227" s="52"/>
      <c r="N227" s="52"/>
      <c r="O227" s="52"/>
      <c r="P227" s="52"/>
    </row>
    <row r="228" spans="3:16" s="46" customFormat="1">
      <c r="C228" s="57"/>
      <c r="D228" s="57"/>
      <c r="E228" s="57"/>
      <c r="J228" s="58"/>
      <c r="K228" s="58"/>
      <c r="L228" s="58"/>
      <c r="M228" s="52"/>
      <c r="N228" s="52"/>
      <c r="O228" s="52"/>
      <c r="P228" s="52"/>
    </row>
    <row r="229" spans="3:16" s="46" customFormat="1">
      <c r="C229" s="57"/>
      <c r="D229" s="57"/>
      <c r="E229" s="57"/>
      <c r="J229" s="58"/>
      <c r="K229" s="58"/>
      <c r="L229" s="58"/>
      <c r="M229" s="52"/>
      <c r="N229" s="52"/>
      <c r="O229" s="52"/>
      <c r="P229" s="52"/>
    </row>
    <row r="230" spans="3:16" s="46" customFormat="1">
      <c r="C230" s="57"/>
      <c r="D230" s="57"/>
      <c r="E230" s="57"/>
      <c r="J230" s="58"/>
      <c r="K230" s="58"/>
      <c r="L230" s="58"/>
      <c r="M230" s="52"/>
      <c r="N230" s="52"/>
      <c r="O230" s="52"/>
      <c r="P230" s="52"/>
    </row>
    <row r="231" spans="3:16" s="46" customFormat="1">
      <c r="C231" s="57"/>
      <c r="D231" s="57"/>
      <c r="E231" s="57"/>
      <c r="J231" s="58"/>
      <c r="K231" s="58"/>
      <c r="L231" s="58"/>
      <c r="M231" s="52"/>
      <c r="N231" s="52"/>
      <c r="O231" s="52"/>
      <c r="P231" s="52"/>
    </row>
    <row r="232" spans="3:16" s="46" customFormat="1">
      <c r="C232" s="57"/>
      <c r="D232" s="57"/>
      <c r="E232" s="57"/>
      <c r="J232" s="58"/>
      <c r="K232" s="58"/>
      <c r="L232" s="58"/>
      <c r="M232" s="52"/>
      <c r="N232" s="52"/>
      <c r="O232" s="52"/>
      <c r="P232" s="52"/>
    </row>
    <row r="233" spans="3:16" s="46" customFormat="1">
      <c r="C233" s="57"/>
      <c r="D233" s="57"/>
      <c r="E233" s="57"/>
      <c r="J233" s="58"/>
      <c r="K233" s="58"/>
      <c r="L233" s="58"/>
      <c r="M233" s="52"/>
      <c r="N233" s="52"/>
      <c r="O233" s="52"/>
      <c r="P233" s="52"/>
    </row>
    <row r="234" spans="3:16" s="46" customFormat="1">
      <c r="C234" s="57"/>
      <c r="D234" s="57"/>
      <c r="E234" s="57"/>
      <c r="J234" s="58"/>
      <c r="K234" s="58"/>
      <c r="L234" s="58"/>
      <c r="M234" s="52"/>
      <c r="N234" s="52"/>
      <c r="O234" s="52"/>
      <c r="P234" s="52"/>
    </row>
    <row r="235" spans="3:16" s="46" customFormat="1">
      <c r="C235" s="57"/>
      <c r="D235" s="57"/>
      <c r="E235" s="57"/>
      <c r="J235" s="58"/>
      <c r="K235" s="58"/>
      <c r="L235" s="58"/>
      <c r="M235" s="52"/>
      <c r="N235" s="52"/>
      <c r="O235" s="52"/>
      <c r="P235" s="52"/>
    </row>
    <row r="236" spans="3:16" s="46" customFormat="1">
      <c r="C236" s="57"/>
      <c r="D236" s="57"/>
      <c r="E236" s="57"/>
      <c r="J236" s="58"/>
      <c r="K236" s="58"/>
      <c r="L236" s="58"/>
      <c r="M236" s="52"/>
      <c r="N236" s="52"/>
      <c r="O236" s="52"/>
      <c r="P236" s="52"/>
    </row>
    <row r="237" spans="3:16" s="46" customFormat="1">
      <c r="C237" s="57"/>
      <c r="D237" s="57"/>
      <c r="E237" s="57"/>
      <c r="J237" s="58"/>
      <c r="K237" s="58"/>
      <c r="L237" s="58"/>
      <c r="M237" s="52"/>
      <c r="N237" s="52"/>
      <c r="O237" s="52"/>
      <c r="P237" s="52"/>
    </row>
    <row r="238" spans="3:16" s="46" customFormat="1">
      <c r="C238" s="57"/>
      <c r="D238" s="57"/>
      <c r="E238" s="57"/>
      <c r="J238" s="58"/>
      <c r="K238" s="58"/>
      <c r="L238" s="58"/>
      <c r="M238" s="52"/>
      <c r="N238" s="52"/>
      <c r="O238" s="52"/>
      <c r="P238" s="52"/>
    </row>
    <row r="239" spans="3:16" s="46" customFormat="1">
      <c r="C239" s="57"/>
      <c r="D239" s="57"/>
      <c r="E239" s="57"/>
      <c r="J239" s="58"/>
      <c r="K239" s="58"/>
      <c r="L239" s="58"/>
      <c r="M239" s="52"/>
      <c r="N239" s="52"/>
      <c r="O239" s="52"/>
      <c r="P239" s="52"/>
    </row>
    <row r="240" spans="3:16" s="46" customFormat="1">
      <c r="C240" s="57"/>
      <c r="D240" s="57"/>
      <c r="E240" s="57"/>
      <c r="J240" s="58"/>
      <c r="K240" s="58"/>
      <c r="L240" s="58"/>
      <c r="M240" s="52"/>
      <c r="N240" s="52"/>
      <c r="O240" s="52"/>
      <c r="P240" s="52"/>
    </row>
    <row r="241" spans="3:16" s="46" customFormat="1">
      <c r="C241" s="57"/>
      <c r="D241" s="57"/>
      <c r="E241" s="57"/>
      <c r="J241" s="58"/>
      <c r="K241" s="58"/>
      <c r="L241" s="58"/>
      <c r="M241" s="52"/>
      <c r="N241" s="52"/>
      <c r="O241" s="52"/>
      <c r="P241" s="52"/>
    </row>
    <row r="242" spans="3:16" s="46" customFormat="1">
      <c r="C242" s="57"/>
      <c r="D242" s="57"/>
      <c r="E242" s="57"/>
      <c r="J242" s="58"/>
      <c r="K242" s="58"/>
      <c r="L242" s="58"/>
      <c r="M242" s="52"/>
      <c r="N242" s="52"/>
      <c r="O242" s="52"/>
      <c r="P242" s="52"/>
    </row>
    <row r="243" spans="3:16" s="46" customFormat="1">
      <c r="C243" s="57"/>
      <c r="D243" s="57"/>
      <c r="E243" s="57"/>
      <c r="J243" s="58"/>
      <c r="K243" s="58"/>
      <c r="L243" s="58"/>
      <c r="M243" s="52"/>
      <c r="N243" s="52"/>
      <c r="O243" s="52"/>
      <c r="P243" s="52"/>
    </row>
    <row r="244" spans="3:16" s="46" customFormat="1">
      <c r="C244" s="57"/>
      <c r="D244" s="57"/>
      <c r="E244" s="57"/>
      <c r="J244" s="58"/>
      <c r="K244" s="58"/>
      <c r="L244" s="58"/>
      <c r="M244" s="52"/>
      <c r="N244" s="52"/>
      <c r="O244" s="52"/>
      <c r="P244" s="52"/>
    </row>
    <row r="245" spans="3:16" s="46" customFormat="1">
      <c r="C245" s="57"/>
      <c r="D245" s="57"/>
      <c r="E245" s="57"/>
      <c r="J245" s="58"/>
      <c r="K245" s="58"/>
      <c r="L245" s="58"/>
      <c r="M245" s="52"/>
      <c r="N245" s="52"/>
      <c r="O245" s="52"/>
      <c r="P245" s="52"/>
    </row>
    <row r="246" spans="3:16" s="46" customFormat="1">
      <c r="C246" s="57"/>
      <c r="D246" s="57"/>
      <c r="E246" s="57"/>
      <c r="J246" s="58"/>
      <c r="K246" s="58"/>
      <c r="L246" s="58"/>
      <c r="M246" s="52"/>
      <c r="N246" s="52"/>
      <c r="O246" s="52"/>
      <c r="P246" s="52"/>
    </row>
    <row r="247" spans="3:16" s="46" customFormat="1">
      <c r="C247" s="57"/>
      <c r="D247" s="57"/>
      <c r="E247" s="57"/>
      <c r="J247" s="58"/>
      <c r="K247" s="58"/>
      <c r="L247" s="58"/>
      <c r="M247" s="52"/>
      <c r="N247" s="52"/>
      <c r="O247" s="52"/>
      <c r="P247" s="52"/>
    </row>
    <row r="248" spans="3:16" s="46" customFormat="1">
      <c r="C248" s="57"/>
      <c r="D248" s="57"/>
      <c r="E248" s="57"/>
      <c r="J248" s="58"/>
      <c r="K248" s="58"/>
      <c r="L248" s="58"/>
      <c r="M248" s="52"/>
      <c r="N248" s="52"/>
      <c r="O248" s="52"/>
      <c r="P248" s="52"/>
    </row>
    <row r="249" spans="3:16" s="46" customFormat="1">
      <c r="C249" s="57"/>
      <c r="D249" s="57"/>
      <c r="E249" s="57"/>
      <c r="J249" s="58"/>
      <c r="K249" s="58"/>
      <c r="L249" s="58"/>
      <c r="M249" s="52"/>
      <c r="N249" s="52"/>
      <c r="O249" s="52"/>
      <c r="P249" s="52"/>
    </row>
    <row r="250" spans="3:16" s="46" customFormat="1">
      <c r="C250" s="57"/>
      <c r="D250" s="57"/>
      <c r="E250" s="57"/>
      <c r="J250" s="58"/>
      <c r="K250" s="58"/>
      <c r="L250" s="58"/>
      <c r="M250" s="52"/>
      <c r="N250" s="52"/>
      <c r="O250" s="52"/>
      <c r="P250" s="52"/>
    </row>
    <row r="251" spans="3:16" s="46" customFormat="1">
      <c r="C251" s="57"/>
      <c r="D251" s="57"/>
      <c r="E251" s="57"/>
      <c r="J251" s="58"/>
      <c r="K251" s="58"/>
      <c r="L251" s="58"/>
      <c r="M251" s="52"/>
      <c r="N251" s="52"/>
      <c r="O251" s="52"/>
      <c r="P251" s="52"/>
    </row>
    <row r="252" spans="3:16" s="46" customFormat="1">
      <c r="C252" s="57"/>
      <c r="D252" s="57"/>
      <c r="E252" s="57"/>
      <c r="J252" s="58"/>
      <c r="K252" s="58"/>
      <c r="L252" s="58"/>
      <c r="M252" s="52"/>
      <c r="N252" s="52"/>
      <c r="O252" s="52"/>
      <c r="P252" s="52"/>
    </row>
    <row r="253" spans="3:16" s="46" customFormat="1">
      <c r="C253" s="57"/>
      <c r="D253" s="57"/>
      <c r="E253" s="57"/>
      <c r="J253" s="58"/>
      <c r="K253" s="58"/>
      <c r="L253" s="58"/>
      <c r="M253" s="52"/>
      <c r="N253" s="52"/>
      <c r="O253" s="52"/>
      <c r="P253" s="52"/>
    </row>
    <row r="254" spans="3:16" s="46" customFormat="1">
      <c r="C254" s="57"/>
      <c r="D254" s="57"/>
      <c r="E254" s="57"/>
      <c r="J254" s="58"/>
      <c r="K254" s="58"/>
      <c r="L254" s="58"/>
      <c r="M254" s="52"/>
      <c r="N254" s="52"/>
      <c r="O254" s="52"/>
      <c r="P254" s="52"/>
    </row>
    <row r="255" spans="3:16" s="46" customFormat="1">
      <c r="C255" s="57"/>
      <c r="D255" s="57"/>
      <c r="E255" s="57"/>
      <c r="J255" s="58"/>
      <c r="K255" s="58"/>
      <c r="L255" s="58"/>
      <c r="M255" s="52"/>
      <c r="N255" s="52"/>
      <c r="O255" s="52"/>
      <c r="P255" s="52"/>
    </row>
    <row r="256" spans="3:16" s="46" customFormat="1">
      <c r="C256" s="57"/>
      <c r="D256" s="57"/>
      <c r="E256" s="57"/>
      <c r="J256" s="58"/>
      <c r="K256" s="58"/>
      <c r="L256" s="58"/>
      <c r="M256" s="52"/>
      <c r="N256" s="52"/>
      <c r="O256" s="52"/>
      <c r="P256" s="52"/>
    </row>
    <row r="257" spans="3:16" s="46" customFormat="1">
      <c r="C257" s="57"/>
      <c r="D257" s="57"/>
      <c r="E257" s="57"/>
      <c r="J257" s="58"/>
      <c r="K257" s="58"/>
      <c r="L257" s="58"/>
      <c r="M257" s="52"/>
      <c r="N257" s="52"/>
      <c r="O257" s="52"/>
      <c r="P257" s="52"/>
    </row>
    <row r="258" spans="3:16" s="46" customFormat="1">
      <c r="C258" s="57"/>
      <c r="D258" s="57"/>
      <c r="E258" s="57"/>
      <c r="J258" s="58"/>
      <c r="K258" s="58"/>
      <c r="L258" s="58"/>
      <c r="M258" s="52"/>
      <c r="N258" s="52"/>
      <c r="O258" s="52"/>
      <c r="P258" s="52"/>
    </row>
    <row r="259" spans="3:16" s="46" customFormat="1">
      <c r="C259" s="57"/>
      <c r="D259" s="57"/>
      <c r="E259" s="57"/>
      <c r="J259" s="58"/>
      <c r="K259" s="58"/>
      <c r="L259" s="58"/>
      <c r="M259" s="52"/>
      <c r="N259" s="52"/>
      <c r="O259" s="52"/>
      <c r="P259" s="52"/>
    </row>
    <row r="260" spans="3:16" s="46" customFormat="1">
      <c r="C260" s="57"/>
      <c r="D260" s="57"/>
      <c r="E260" s="57"/>
      <c r="J260" s="58"/>
      <c r="K260" s="58"/>
      <c r="L260" s="58"/>
      <c r="M260" s="52"/>
      <c r="N260" s="52"/>
      <c r="O260" s="52"/>
      <c r="P260" s="52"/>
    </row>
    <row r="261" spans="3:16" s="46" customFormat="1">
      <c r="C261" s="57"/>
      <c r="D261" s="57"/>
      <c r="E261" s="57"/>
      <c r="J261" s="58"/>
      <c r="K261" s="58"/>
      <c r="L261" s="58"/>
      <c r="M261" s="52"/>
      <c r="N261" s="52"/>
      <c r="O261" s="52"/>
      <c r="P261" s="52"/>
    </row>
    <row r="262" spans="3:16" s="46" customFormat="1">
      <c r="C262" s="57"/>
      <c r="D262" s="57"/>
      <c r="E262" s="57"/>
      <c r="J262" s="58"/>
      <c r="K262" s="58"/>
      <c r="L262" s="58"/>
      <c r="M262" s="52"/>
      <c r="N262" s="52"/>
      <c r="O262" s="52"/>
      <c r="P262" s="52"/>
    </row>
    <row r="263" spans="3:16" s="46" customFormat="1">
      <c r="C263" s="57"/>
      <c r="D263" s="57"/>
      <c r="E263" s="57"/>
      <c r="J263" s="58"/>
      <c r="K263" s="58"/>
      <c r="L263" s="58"/>
      <c r="M263" s="52"/>
      <c r="N263" s="52"/>
      <c r="O263" s="52"/>
      <c r="P263" s="52"/>
    </row>
    <row r="264" spans="3:16" s="46" customFormat="1">
      <c r="C264" s="57"/>
      <c r="D264" s="57"/>
      <c r="E264" s="57"/>
      <c r="J264" s="58"/>
      <c r="K264" s="58"/>
      <c r="L264" s="58"/>
      <c r="M264" s="52"/>
      <c r="N264" s="52"/>
      <c r="O264" s="52"/>
      <c r="P264" s="52"/>
    </row>
    <row r="265" spans="3:16" s="46" customFormat="1">
      <c r="C265" s="57"/>
      <c r="D265" s="57"/>
      <c r="E265" s="57"/>
      <c r="J265" s="58"/>
      <c r="K265" s="58"/>
      <c r="L265" s="58"/>
      <c r="M265" s="52"/>
      <c r="N265" s="52"/>
      <c r="O265" s="52"/>
      <c r="P265" s="52"/>
    </row>
    <row r="266" spans="3:16" s="46" customFormat="1">
      <c r="C266" s="57"/>
      <c r="D266" s="57"/>
      <c r="E266" s="57"/>
      <c r="J266" s="58"/>
      <c r="K266" s="58"/>
      <c r="L266" s="58"/>
      <c r="M266" s="52"/>
      <c r="N266" s="52"/>
      <c r="O266" s="52"/>
      <c r="P266" s="52"/>
    </row>
    <row r="267" spans="3:16" s="46" customFormat="1">
      <c r="C267" s="57"/>
      <c r="D267" s="57"/>
      <c r="E267" s="57"/>
      <c r="J267" s="58"/>
      <c r="K267" s="58"/>
      <c r="L267" s="58"/>
      <c r="M267" s="52"/>
      <c r="N267" s="52"/>
      <c r="O267" s="52"/>
      <c r="P267" s="52"/>
    </row>
    <row r="268" spans="3:16" s="46" customFormat="1">
      <c r="C268" s="57"/>
      <c r="D268" s="57"/>
      <c r="E268" s="57"/>
      <c r="J268" s="58"/>
      <c r="K268" s="58"/>
      <c r="L268" s="58"/>
      <c r="M268" s="52"/>
      <c r="N268" s="52"/>
      <c r="O268" s="52"/>
      <c r="P268" s="52"/>
    </row>
    <row r="269" spans="3:16" s="46" customFormat="1">
      <c r="C269" s="57"/>
      <c r="D269" s="57"/>
      <c r="E269" s="57"/>
      <c r="J269" s="58"/>
      <c r="K269" s="58"/>
      <c r="L269" s="58"/>
      <c r="M269" s="52"/>
      <c r="N269" s="52"/>
      <c r="O269" s="52"/>
      <c r="P269" s="52"/>
    </row>
    <row r="270" spans="3:16" s="46" customFormat="1">
      <c r="C270" s="57"/>
      <c r="D270" s="57"/>
      <c r="E270" s="57"/>
      <c r="J270" s="58"/>
      <c r="K270" s="58"/>
      <c r="L270" s="58"/>
      <c r="M270" s="52"/>
      <c r="N270" s="52"/>
      <c r="O270" s="52"/>
      <c r="P270" s="52"/>
    </row>
    <row r="271" spans="3:16" s="46" customFormat="1">
      <c r="C271" s="57"/>
      <c r="D271" s="57"/>
      <c r="E271" s="57"/>
      <c r="J271" s="58"/>
      <c r="K271" s="58"/>
      <c r="L271" s="58"/>
      <c r="M271" s="52"/>
      <c r="N271" s="52"/>
      <c r="O271" s="52"/>
      <c r="P271" s="52"/>
    </row>
    <row r="272" spans="3:16" s="46" customFormat="1">
      <c r="C272" s="57"/>
      <c r="D272" s="57"/>
      <c r="E272" s="57"/>
      <c r="J272" s="58"/>
      <c r="K272" s="58"/>
      <c r="L272" s="58"/>
      <c r="M272" s="52"/>
      <c r="N272" s="52"/>
      <c r="O272" s="52"/>
      <c r="P272" s="52"/>
    </row>
    <row r="273" spans="3:16" s="46" customFormat="1">
      <c r="C273" s="57"/>
      <c r="D273" s="57"/>
      <c r="E273" s="57"/>
      <c r="J273" s="58"/>
      <c r="K273" s="58"/>
      <c r="L273" s="58"/>
      <c r="M273" s="52"/>
      <c r="N273" s="52"/>
      <c r="O273" s="52"/>
      <c r="P273" s="52"/>
    </row>
    <row r="274" spans="3:16" s="46" customFormat="1">
      <c r="C274" s="57"/>
      <c r="D274" s="57"/>
      <c r="E274" s="57"/>
      <c r="J274" s="58"/>
      <c r="K274" s="58"/>
      <c r="L274" s="58"/>
      <c r="M274" s="52"/>
      <c r="N274" s="52"/>
      <c r="O274" s="52"/>
      <c r="P274" s="52"/>
    </row>
    <row r="275" spans="3:16" s="46" customFormat="1">
      <c r="C275" s="57"/>
      <c r="D275" s="57"/>
      <c r="E275" s="57"/>
      <c r="J275" s="58"/>
      <c r="K275" s="58"/>
      <c r="L275" s="58"/>
      <c r="M275" s="52"/>
      <c r="N275" s="52"/>
      <c r="O275" s="52"/>
      <c r="P275" s="52"/>
    </row>
    <row r="276" spans="3:16" s="46" customFormat="1">
      <c r="C276" s="57"/>
      <c r="D276" s="57"/>
      <c r="E276" s="57"/>
      <c r="J276" s="58"/>
      <c r="K276" s="58"/>
      <c r="L276" s="58"/>
      <c r="M276" s="52"/>
      <c r="N276" s="52"/>
      <c r="O276" s="52"/>
      <c r="P276" s="52"/>
    </row>
    <row r="277" spans="3:16" s="46" customFormat="1">
      <c r="C277" s="57"/>
      <c r="D277" s="57"/>
      <c r="E277" s="57"/>
      <c r="J277" s="58"/>
      <c r="K277" s="58"/>
      <c r="L277" s="58"/>
      <c r="M277" s="52"/>
      <c r="N277" s="52"/>
      <c r="O277" s="52"/>
      <c r="P277" s="52"/>
    </row>
    <row r="278" spans="3:16" s="46" customFormat="1">
      <c r="C278" s="57"/>
      <c r="D278" s="57"/>
      <c r="E278" s="57"/>
      <c r="J278" s="58"/>
      <c r="K278" s="58"/>
      <c r="L278" s="58"/>
      <c r="M278" s="52"/>
      <c r="N278" s="52"/>
      <c r="O278" s="52"/>
      <c r="P278" s="52"/>
    </row>
    <row r="279" spans="3:16" s="46" customFormat="1">
      <c r="C279" s="57"/>
      <c r="D279" s="57"/>
      <c r="E279" s="57"/>
      <c r="J279" s="58"/>
      <c r="K279" s="58"/>
      <c r="L279" s="58"/>
      <c r="M279" s="52"/>
      <c r="N279" s="52"/>
      <c r="O279" s="52"/>
      <c r="P279" s="52"/>
    </row>
    <row r="280" spans="3:16" s="46" customFormat="1">
      <c r="C280" s="57"/>
      <c r="D280" s="57"/>
      <c r="E280" s="57"/>
      <c r="J280" s="58"/>
      <c r="K280" s="58"/>
      <c r="L280" s="58"/>
      <c r="M280" s="52"/>
      <c r="N280" s="52"/>
      <c r="O280" s="52"/>
      <c r="P280" s="52"/>
    </row>
    <row r="281" spans="3:16" s="46" customFormat="1">
      <c r="C281" s="57"/>
      <c r="D281" s="57"/>
      <c r="E281" s="57"/>
      <c r="J281" s="58"/>
      <c r="K281" s="58"/>
      <c r="L281" s="58"/>
      <c r="M281" s="52"/>
      <c r="N281" s="52"/>
      <c r="O281" s="52"/>
      <c r="P281" s="52"/>
    </row>
    <row r="282" spans="3:16" s="46" customFormat="1">
      <c r="C282" s="57"/>
      <c r="D282" s="57"/>
      <c r="E282" s="57"/>
      <c r="J282" s="58"/>
      <c r="K282" s="58"/>
      <c r="L282" s="58"/>
      <c r="M282" s="52"/>
      <c r="N282" s="52"/>
      <c r="O282" s="52"/>
      <c r="P282" s="52"/>
    </row>
    <row r="283" spans="3:16" s="46" customFormat="1">
      <c r="C283" s="57"/>
      <c r="D283" s="57"/>
      <c r="E283" s="57"/>
      <c r="J283" s="58"/>
      <c r="K283" s="58"/>
      <c r="L283" s="58"/>
      <c r="M283" s="52"/>
      <c r="N283" s="52"/>
      <c r="O283" s="52"/>
      <c r="P283" s="52"/>
    </row>
    <row r="284" spans="3:16" s="46" customFormat="1">
      <c r="C284" s="57"/>
      <c r="D284" s="57"/>
      <c r="E284" s="57"/>
      <c r="J284" s="58"/>
      <c r="K284" s="58"/>
      <c r="L284" s="58"/>
      <c r="M284" s="52"/>
      <c r="N284" s="52"/>
      <c r="O284" s="52"/>
      <c r="P284" s="52"/>
    </row>
    <row r="285" spans="3:16" s="46" customFormat="1">
      <c r="C285" s="57"/>
      <c r="D285" s="57"/>
      <c r="E285" s="57"/>
      <c r="J285" s="58"/>
      <c r="K285" s="58"/>
      <c r="L285" s="58"/>
      <c r="M285" s="52"/>
      <c r="N285" s="52"/>
      <c r="O285" s="52"/>
      <c r="P285" s="52"/>
    </row>
    <row r="286" spans="3:16" s="46" customFormat="1">
      <c r="C286" s="57"/>
      <c r="D286" s="57"/>
      <c r="E286" s="57"/>
      <c r="J286" s="58"/>
      <c r="K286" s="58"/>
      <c r="L286" s="58"/>
      <c r="M286" s="52"/>
      <c r="N286" s="52"/>
      <c r="O286" s="52"/>
      <c r="P286" s="52"/>
    </row>
    <row r="287" spans="3:16" s="46" customFormat="1">
      <c r="C287" s="57"/>
      <c r="D287" s="57"/>
      <c r="E287" s="57"/>
      <c r="J287" s="58"/>
      <c r="K287" s="58"/>
      <c r="L287" s="58"/>
      <c r="M287" s="52"/>
      <c r="N287" s="52"/>
      <c r="O287" s="52"/>
      <c r="P287" s="52"/>
    </row>
    <row r="288" spans="3:16" s="46" customFormat="1">
      <c r="C288" s="57"/>
      <c r="D288" s="57"/>
      <c r="E288" s="57"/>
      <c r="J288" s="58"/>
      <c r="K288" s="58"/>
      <c r="L288" s="58"/>
      <c r="M288" s="52"/>
      <c r="N288" s="52"/>
      <c r="O288" s="52"/>
      <c r="P288" s="52"/>
    </row>
    <row r="289" spans="3:16" s="46" customFormat="1">
      <c r="C289" s="57"/>
      <c r="D289" s="57"/>
      <c r="E289" s="57"/>
      <c r="J289" s="58"/>
      <c r="K289" s="58"/>
      <c r="L289" s="58"/>
      <c r="M289" s="52"/>
      <c r="N289" s="52"/>
      <c r="O289" s="52"/>
      <c r="P289" s="52"/>
    </row>
    <row r="290" spans="3:16" s="46" customFormat="1">
      <c r="C290" s="57"/>
      <c r="D290" s="57"/>
      <c r="E290" s="57"/>
      <c r="J290" s="58"/>
      <c r="K290" s="58"/>
      <c r="L290" s="58"/>
      <c r="M290" s="52"/>
      <c r="N290" s="52"/>
      <c r="O290" s="52"/>
      <c r="P290" s="52"/>
    </row>
    <row r="291" spans="3:16" s="46" customFormat="1">
      <c r="C291" s="57"/>
      <c r="D291" s="57"/>
      <c r="E291" s="57"/>
      <c r="J291" s="58"/>
      <c r="K291" s="58"/>
      <c r="L291" s="58"/>
      <c r="M291" s="52"/>
      <c r="N291" s="52"/>
      <c r="O291" s="52"/>
      <c r="P291" s="52"/>
    </row>
    <row r="292" spans="3:16" s="46" customFormat="1">
      <c r="C292" s="57"/>
      <c r="D292" s="57"/>
      <c r="E292" s="57"/>
      <c r="J292" s="58"/>
      <c r="K292" s="58"/>
      <c r="L292" s="58"/>
      <c r="M292" s="52"/>
      <c r="N292" s="52"/>
      <c r="O292" s="52"/>
      <c r="P292" s="52"/>
    </row>
    <row r="293" spans="3:16" s="46" customFormat="1">
      <c r="C293" s="57"/>
      <c r="D293" s="57"/>
      <c r="E293" s="57"/>
      <c r="J293" s="58"/>
      <c r="K293" s="58"/>
      <c r="L293" s="58"/>
      <c r="M293" s="52"/>
      <c r="N293" s="52"/>
      <c r="O293" s="52"/>
      <c r="P293" s="52"/>
    </row>
    <row r="294" spans="3:16" s="46" customFormat="1">
      <c r="C294" s="57"/>
      <c r="D294" s="57"/>
      <c r="E294" s="57"/>
      <c r="J294" s="58"/>
      <c r="K294" s="58"/>
      <c r="L294" s="58"/>
      <c r="M294" s="52"/>
      <c r="N294" s="52"/>
      <c r="O294" s="52"/>
      <c r="P294" s="52"/>
    </row>
    <row r="295" spans="3:16" s="46" customFormat="1">
      <c r="C295" s="57"/>
      <c r="D295" s="57"/>
      <c r="E295" s="57"/>
      <c r="J295" s="58"/>
      <c r="K295" s="58"/>
      <c r="L295" s="58"/>
      <c r="M295" s="52"/>
      <c r="N295" s="52"/>
      <c r="O295" s="52"/>
      <c r="P295" s="52"/>
    </row>
    <row r="296" spans="3:16" s="46" customFormat="1">
      <c r="C296" s="57"/>
      <c r="D296" s="57"/>
      <c r="E296" s="57"/>
      <c r="J296" s="58"/>
      <c r="K296" s="58"/>
      <c r="L296" s="58"/>
      <c r="M296" s="52"/>
      <c r="N296" s="52"/>
      <c r="O296" s="52"/>
      <c r="P296" s="52"/>
    </row>
    <row r="297" spans="3:16" s="46" customFormat="1">
      <c r="C297" s="57"/>
      <c r="D297" s="57"/>
      <c r="E297" s="57"/>
      <c r="J297" s="58"/>
      <c r="K297" s="58"/>
      <c r="L297" s="58"/>
      <c r="M297" s="52"/>
      <c r="N297" s="52"/>
      <c r="O297" s="52"/>
      <c r="P297" s="52"/>
    </row>
    <row r="298" spans="3:16" s="46" customFormat="1">
      <c r="C298" s="57"/>
      <c r="D298" s="57"/>
      <c r="E298" s="57"/>
      <c r="J298" s="58"/>
      <c r="K298" s="58"/>
      <c r="L298" s="58"/>
      <c r="M298" s="52"/>
      <c r="N298" s="52"/>
      <c r="O298" s="52"/>
      <c r="P298" s="52"/>
    </row>
    <row r="299" spans="3:16" s="46" customFormat="1">
      <c r="C299" s="57"/>
      <c r="D299" s="57"/>
      <c r="E299" s="57"/>
      <c r="J299" s="58"/>
      <c r="K299" s="58"/>
      <c r="L299" s="58"/>
      <c r="M299" s="52"/>
      <c r="N299" s="52"/>
      <c r="O299" s="52"/>
      <c r="P299" s="52"/>
    </row>
    <row r="300" spans="3:16" s="46" customFormat="1">
      <c r="C300" s="57"/>
      <c r="D300" s="57"/>
      <c r="E300" s="57"/>
      <c r="J300" s="58"/>
      <c r="K300" s="58"/>
      <c r="L300" s="58"/>
      <c r="M300" s="52"/>
      <c r="N300" s="52"/>
      <c r="O300" s="52"/>
      <c r="P300" s="52"/>
    </row>
    <row r="301" spans="3:16" s="46" customFormat="1">
      <c r="C301" s="57"/>
      <c r="D301" s="57"/>
      <c r="E301" s="57"/>
      <c r="J301" s="58"/>
      <c r="K301" s="58"/>
      <c r="L301" s="58"/>
      <c r="M301" s="52"/>
      <c r="N301" s="52"/>
      <c r="O301" s="52"/>
      <c r="P301" s="52"/>
    </row>
    <row r="302" spans="3:16" s="46" customFormat="1">
      <c r="C302" s="57"/>
      <c r="D302" s="57"/>
      <c r="E302" s="57"/>
      <c r="J302" s="58"/>
      <c r="K302" s="58"/>
      <c r="L302" s="58"/>
      <c r="M302" s="52"/>
      <c r="N302" s="52"/>
      <c r="O302" s="52"/>
      <c r="P302" s="52"/>
    </row>
    <row r="303" spans="3:16" s="46" customFormat="1">
      <c r="C303" s="57"/>
      <c r="D303" s="57"/>
      <c r="E303" s="57"/>
      <c r="J303" s="58"/>
      <c r="K303" s="58"/>
      <c r="L303" s="58"/>
      <c r="M303" s="52"/>
      <c r="N303" s="52"/>
      <c r="O303" s="52"/>
      <c r="P303" s="52"/>
    </row>
    <row r="304" spans="3:16" s="46" customFormat="1">
      <c r="C304" s="57"/>
      <c r="D304" s="57"/>
      <c r="E304" s="57"/>
      <c r="J304" s="58"/>
      <c r="K304" s="58"/>
      <c r="L304" s="58"/>
      <c r="M304" s="52"/>
      <c r="N304" s="52"/>
      <c r="O304" s="52"/>
      <c r="P304" s="52"/>
    </row>
    <row r="305" spans="3:16" s="46" customFormat="1">
      <c r="C305" s="57"/>
      <c r="D305" s="57"/>
      <c r="E305" s="57"/>
      <c r="J305" s="58"/>
      <c r="K305" s="58"/>
      <c r="L305" s="58"/>
      <c r="M305" s="52"/>
      <c r="N305" s="52"/>
      <c r="O305" s="52"/>
      <c r="P305" s="52"/>
    </row>
    <row r="306" spans="3:16" s="46" customFormat="1">
      <c r="C306" s="57"/>
      <c r="D306" s="57"/>
      <c r="E306" s="57"/>
      <c r="J306" s="58"/>
      <c r="K306" s="58"/>
      <c r="L306" s="58"/>
      <c r="M306" s="52"/>
      <c r="N306" s="52"/>
      <c r="O306" s="52"/>
      <c r="P306" s="52"/>
    </row>
    <row r="307" spans="3:16" s="46" customFormat="1">
      <c r="C307" s="57"/>
      <c r="D307" s="57"/>
      <c r="E307" s="57"/>
      <c r="J307" s="58"/>
      <c r="K307" s="58"/>
      <c r="L307" s="58"/>
      <c r="M307" s="52"/>
      <c r="N307" s="52"/>
      <c r="O307" s="52"/>
      <c r="P307" s="52"/>
    </row>
    <row r="308" spans="3:16" s="46" customFormat="1">
      <c r="C308" s="57"/>
      <c r="D308" s="57"/>
      <c r="E308" s="57"/>
      <c r="J308" s="58"/>
      <c r="K308" s="58"/>
      <c r="L308" s="58"/>
      <c r="M308" s="52"/>
      <c r="N308" s="52"/>
      <c r="O308" s="52"/>
      <c r="P308" s="52"/>
    </row>
    <row r="309" spans="3:16" s="46" customFormat="1">
      <c r="C309" s="57"/>
      <c r="D309" s="57"/>
      <c r="E309" s="57"/>
      <c r="J309" s="58"/>
      <c r="K309" s="58"/>
      <c r="L309" s="58"/>
      <c r="M309" s="52"/>
      <c r="N309" s="52"/>
      <c r="O309" s="52"/>
      <c r="P309" s="52"/>
    </row>
    <row r="310" spans="3:16" s="46" customFormat="1">
      <c r="C310" s="57"/>
      <c r="D310" s="57"/>
      <c r="E310" s="57"/>
      <c r="J310" s="58"/>
      <c r="K310" s="58"/>
      <c r="L310" s="58"/>
      <c r="M310" s="52"/>
      <c r="N310" s="52"/>
      <c r="O310" s="52"/>
      <c r="P310" s="52"/>
    </row>
    <row r="311" spans="3:16" s="46" customFormat="1">
      <c r="C311" s="57"/>
      <c r="D311" s="57"/>
      <c r="E311" s="57"/>
      <c r="J311" s="58"/>
      <c r="K311" s="58"/>
      <c r="L311" s="58"/>
      <c r="M311" s="52"/>
      <c r="N311" s="52"/>
      <c r="O311" s="52"/>
      <c r="P311" s="52"/>
    </row>
    <row r="312" spans="3:16" s="46" customFormat="1">
      <c r="C312" s="57"/>
      <c r="D312" s="57"/>
      <c r="E312" s="57"/>
      <c r="J312" s="58"/>
      <c r="K312" s="58"/>
      <c r="L312" s="58"/>
      <c r="M312" s="52"/>
      <c r="N312" s="52"/>
      <c r="O312" s="52"/>
      <c r="P312" s="52"/>
    </row>
    <row r="313" spans="3:16" s="46" customFormat="1">
      <c r="C313" s="57"/>
      <c r="D313" s="57"/>
      <c r="E313" s="57"/>
      <c r="J313" s="58"/>
      <c r="K313" s="58"/>
      <c r="L313" s="58"/>
      <c r="M313" s="52"/>
      <c r="N313" s="52"/>
      <c r="O313" s="52"/>
      <c r="P313" s="52"/>
    </row>
    <row r="314" spans="3:16" s="46" customFormat="1">
      <c r="C314" s="57"/>
      <c r="D314" s="57"/>
      <c r="E314" s="57"/>
      <c r="J314" s="58"/>
      <c r="K314" s="58"/>
      <c r="L314" s="58"/>
      <c r="M314" s="52"/>
      <c r="N314" s="52"/>
      <c r="O314" s="52"/>
      <c r="P314" s="52"/>
    </row>
    <row r="315" spans="3:16" s="46" customFormat="1">
      <c r="C315" s="57"/>
      <c r="D315" s="57"/>
      <c r="E315" s="57"/>
      <c r="J315" s="58"/>
      <c r="K315" s="58"/>
      <c r="L315" s="58"/>
      <c r="M315" s="52"/>
      <c r="N315" s="52"/>
      <c r="O315" s="52"/>
      <c r="P315" s="52"/>
    </row>
    <row r="316" spans="3:16" s="46" customFormat="1">
      <c r="C316" s="57"/>
      <c r="D316" s="57"/>
      <c r="E316" s="57"/>
      <c r="J316" s="58"/>
      <c r="K316" s="58"/>
      <c r="L316" s="58"/>
      <c r="M316" s="52"/>
      <c r="N316" s="52"/>
      <c r="O316" s="52"/>
      <c r="P316" s="52"/>
    </row>
    <row r="317" spans="3:16" s="46" customFormat="1">
      <c r="C317" s="57"/>
      <c r="D317" s="57"/>
      <c r="E317" s="57"/>
      <c r="J317" s="58"/>
      <c r="K317" s="58"/>
      <c r="L317" s="58"/>
      <c r="M317" s="52"/>
      <c r="N317" s="52"/>
      <c r="O317" s="52"/>
      <c r="P317" s="52"/>
    </row>
    <row r="318" spans="3:16" s="46" customFormat="1">
      <c r="C318" s="57"/>
      <c r="D318" s="57"/>
      <c r="E318" s="57"/>
      <c r="J318" s="58"/>
      <c r="K318" s="58"/>
      <c r="L318" s="58"/>
      <c r="M318" s="52"/>
      <c r="N318" s="52"/>
      <c r="O318" s="52"/>
      <c r="P318" s="52"/>
    </row>
    <row r="319" spans="3:16" s="46" customFormat="1">
      <c r="C319" s="57"/>
      <c r="D319" s="57"/>
      <c r="E319" s="57"/>
      <c r="J319" s="58"/>
      <c r="K319" s="58"/>
      <c r="L319" s="58"/>
      <c r="M319" s="52"/>
      <c r="N319" s="52"/>
      <c r="O319" s="52"/>
      <c r="P319" s="52"/>
    </row>
    <row r="320" spans="3:16" s="46" customFormat="1">
      <c r="C320" s="57"/>
      <c r="D320" s="57"/>
      <c r="E320" s="57"/>
      <c r="J320" s="58"/>
      <c r="K320" s="58"/>
      <c r="L320" s="58"/>
      <c r="M320" s="52"/>
      <c r="N320" s="52"/>
      <c r="O320" s="52"/>
      <c r="P320" s="52"/>
    </row>
    <row r="321" spans="3:16" s="46" customFormat="1">
      <c r="C321" s="57"/>
      <c r="D321" s="57"/>
      <c r="E321" s="57"/>
      <c r="J321" s="58"/>
      <c r="K321" s="58"/>
      <c r="L321" s="58"/>
      <c r="M321" s="52"/>
      <c r="N321" s="52"/>
      <c r="O321" s="52"/>
      <c r="P321" s="52"/>
    </row>
    <row r="322" spans="3:16" s="46" customFormat="1">
      <c r="C322" s="57"/>
      <c r="D322" s="57"/>
      <c r="E322" s="57"/>
      <c r="J322" s="58"/>
      <c r="K322" s="58"/>
      <c r="L322" s="58"/>
      <c r="M322" s="52"/>
      <c r="N322" s="52"/>
      <c r="O322" s="52"/>
      <c r="P322" s="52"/>
    </row>
    <row r="323" spans="3:16" s="46" customFormat="1">
      <c r="C323" s="57"/>
      <c r="D323" s="57"/>
      <c r="E323" s="57"/>
      <c r="J323" s="58"/>
      <c r="K323" s="58"/>
      <c r="L323" s="58"/>
      <c r="M323" s="52"/>
      <c r="N323" s="52"/>
      <c r="O323" s="52"/>
      <c r="P323" s="52"/>
    </row>
    <row r="324" spans="3:16" s="46" customFormat="1">
      <c r="C324" s="57"/>
      <c r="D324" s="57"/>
      <c r="E324" s="57"/>
      <c r="J324" s="58"/>
      <c r="K324" s="58"/>
      <c r="L324" s="58"/>
      <c r="M324" s="52"/>
      <c r="N324" s="52"/>
      <c r="O324" s="52"/>
      <c r="P324" s="52"/>
    </row>
    <row r="325" spans="3:16" s="46" customFormat="1">
      <c r="C325" s="57"/>
      <c r="D325" s="57"/>
      <c r="E325" s="57"/>
      <c r="J325" s="58"/>
      <c r="K325" s="58"/>
      <c r="L325" s="58"/>
      <c r="M325" s="52"/>
      <c r="N325" s="52"/>
      <c r="O325" s="52"/>
      <c r="P325" s="52"/>
    </row>
    <row r="326" spans="3:16" s="46" customFormat="1">
      <c r="C326" s="57"/>
      <c r="D326" s="57"/>
      <c r="E326" s="57"/>
      <c r="J326" s="58"/>
      <c r="K326" s="58"/>
      <c r="L326" s="58"/>
      <c r="M326" s="52"/>
      <c r="N326" s="52"/>
      <c r="O326" s="52"/>
      <c r="P326" s="52"/>
    </row>
    <row r="327" spans="3:16" s="46" customFormat="1">
      <c r="C327" s="57"/>
      <c r="D327" s="57"/>
      <c r="E327" s="57"/>
      <c r="J327" s="58"/>
      <c r="K327" s="58"/>
      <c r="L327" s="58"/>
      <c r="M327" s="52"/>
      <c r="N327" s="52"/>
      <c r="O327" s="52"/>
      <c r="P327" s="52"/>
    </row>
    <row r="328" spans="3:16" s="46" customFormat="1">
      <c r="C328" s="57"/>
      <c r="D328" s="57"/>
      <c r="E328" s="57"/>
      <c r="J328" s="58"/>
      <c r="K328" s="58"/>
      <c r="L328" s="58"/>
      <c r="M328" s="52"/>
      <c r="N328" s="52"/>
      <c r="O328" s="52"/>
      <c r="P328" s="52"/>
    </row>
    <row r="329" spans="3:16" s="46" customFormat="1">
      <c r="C329" s="57"/>
      <c r="D329" s="57"/>
      <c r="E329" s="57"/>
      <c r="J329" s="58"/>
      <c r="K329" s="58"/>
      <c r="L329" s="58"/>
      <c r="M329" s="52"/>
      <c r="N329" s="52"/>
      <c r="O329" s="52"/>
      <c r="P329" s="52"/>
    </row>
    <row r="330" spans="3:16" s="46" customFormat="1">
      <c r="C330" s="57"/>
      <c r="D330" s="57"/>
      <c r="E330" s="57"/>
      <c r="J330" s="58"/>
      <c r="K330" s="58"/>
      <c r="L330" s="58"/>
      <c r="M330" s="52"/>
      <c r="N330" s="52"/>
      <c r="O330" s="52"/>
      <c r="P330" s="52"/>
    </row>
    <row r="331" spans="3:16" s="46" customFormat="1">
      <c r="C331" s="57"/>
      <c r="D331" s="57"/>
      <c r="E331" s="57"/>
      <c r="J331" s="58"/>
      <c r="K331" s="58"/>
      <c r="L331" s="58"/>
      <c r="M331" s="52"/>
      <c r="N331" s="52"/>
      <c r="O331" s="52"/>
      <c r="P331" s="52"/>
    </row>
    <row r="332" spans="3:16" s="46" customFormat="1">
      <c r="C332" s="57"/>
      <c r="D332" s="57"/>
      <c r="E332" s="57"/>
      <c r="J332" s="58"/>
      <c r="K332" s="58"/>
      <c r="L332" s="58"/>
      <c r="M332" s="52"/>
      <c r="N332" s="52"/>
      <c r="O332" s="52"/>
      <c r="P332" s="52"/>
    </row>
    <row r="333" spans="3:16" s="46" customFormat="1">
      <c r="C333" s="57"/>
      <c r="D333" s="57"/>
      <c r="E333" s="57"/>
      <c r="J333" s="58"/>
      <c r="K333" s="58"/>
      <c r="L333" s="58"/>
      <c r="M333" s="52"/>
      <c r="N333" s="52"/>
      <c r="O333" s="52"/>
      <c r="P333" s="52"/>
    </row>
    <row r="334" spans="3:16" s="46" customFormat="1">
      <c r="C334" s="57"/>
      <c r="D334" s="57"/>
      <c r="E334" s="57"/>
      <c r="J334" s="58"/>
      <c r="K334" s="58"/>
      <c r="L334" s="58"/>
      <c r="M334" s="52"/>
      <c r="N334" s="52"/>
      <c r="O334" s="52"/>
      <c r="P334" s="52"/>
    </row>
    <row r="335" spans="3:16" s="46" customFormat="1">
      <c r="C335" s="57"/>
      <c r="D335" s="57"/>
      <c r="E335" s="57"/>
      <c r="J335" s="58"/>
      <c r="K335" s="58"/>
      <c r="L335" s="58"/>
      <c r="M335" s="52"/>
      <c r="N335" s="52"/>
      <c r="O335" s="52"/>
      <c r="P335" s="52"/>
    </row>
    <row r="336" spans="3:16" s="46" customFormat="1">
      <c r="C336" s="57"/>
      <c r="D336" s="57"/>
      <c r="E336" s="57"/>
      <c r="J336" s="58"/>
      <c r="K336" s="58"/>
      <c r="L336" s="58"/>
      <c r="M336" s="52"/>
      <c r="N336" s="52"/>
      <c r="O336" s="52"/>
      <c r="P336" s="52"/>
    </row>
    <row r="337" spans="3:16" s="46" customFormat="1">
      <c r="C337" s="57"/>
      <c r="D337" s="57"/>
      <c r="E337" s="57"/>
      <c r="J337" s="58"/>
      <c r="K337" s="58"/>
      <c r="L337" s="58"/>
      <c r="M337" s="52"/>
      <c r="N337" s="52"/>
      <c r="O337" s="52"/>
      <c r="P337" s="52"/>
    </row>
    <row r="338" spans="3:16" s="46" customFormat="1">
      <c r="C338" s="57"/>
      <c r="D338" s="57"/>
      <c r="E338" s="57"/>
      <c r="J338" s="58"/>
      <c r="K338" s="58"/>
      <c r="L338" s="58"/>
      <c r="M338" s="52"/>
      <c r="N338" s="52"/>
      <c r="O338" s="52"/>
      <c r="P338" s="52"/>
    </row>
    <row r="339" spans="3:16" s="46" customFormat="1">
      <c r="C339" s="57"/>
      <c r="D339" s="57"/>
      <c r="E339" s="57"/>
      <c r="J339" s="58"/>
      <c r="K339" s="58"/>
      <c r="L339" s="58"/>
      <c r="M339" s="52"/>
      <c r="N339" s="52"/>
      <c r="O339" s="52"/>
      <c r="P339" s="52"/>
    </row>
    <row r="340" spans="3:16" s="46" customFormat="1">
      <c r="C340" s="57"/>
      <c r="D340" s="57"/>
      <c r="E340" s="57"/>
      <c r="J340" s="58"/>
      <c r="K340" s="58"/>
      <c r="L340" s="58"/>
      <c r="M340" s="52"/>
      <c r="N340" s="52"/>
      <c r="O340" s="52"/>
      <c r="P340" s="52"/>
    </row>
    <row r="341" spans="3:16" s="46" customFormat="1">
      <c r="C341" s="57"/>
      <c r="D341" s="57"/>
      <c r="E341" s="57"/>
      <c r="J341" s="58"/>
      <c r="K341" s="58"/>
      <c r="L341" s="58"/>
      <c r="M341" s="52"/>
      <c r="N341" s="52"/>
      <c r="O341" s="52"/>
      <c r="P341" s="52"/>
    </row>
    <row r="342" spans="3:16" s="46" customFormat="1">
      <c r="C342" s="57"/>
      <c r="D342" s="57"/>
      <c r="E342" s="57"/>
      <c r="J342" s="58"/>
      <c r="K342" s="58"/>
      <c r="L342" s="58"/>
      <c r="M342" s="52"/>
      <c r="N342" s="52"/>
      <c r="O342" s="52"/>
      <c r="P342" s="52"/>
    </row>
    <row r="343" spans="3:16" s="46" customFormat="1">
      <c r="C343" s="57"/>
      <c r="D343" s="57"/>
      <c r="E343" s="57"/>
      <c r="J343" s="58"/>
      <c r="K343" s="58"/>
      <c r="L343" s="58"/>
      <c r="M343" s="52"/>
      <c r="N343" s="52"/>
      <c r="O343" s="52"/>
      <c r="P343" s="52"/>
    </row>
    <row r="344" spans="3:16" s="46" customFormat="1">
      <c r="C344" s="57"/>
      <c r="D344" s="57"/>
      <c r="E344" s="57"/>
      <c r="J344" s="58"/>
      <c r="K344" s="58"/>
      <c r="L344" s="58"/>
      <c r="M344" s="52"/>
      <c r="N344" s="52"/>
      <c r="O344" s="52"/>
      <c r="P344" s="52"/>
    </row>
    <row r="345" spans="3:16" s="46" customFormat="1">
      <c r="C345" s="57"/>
      <c r="D345" s="57"/>
      <c r="E345" s="57"/>
      <c r="J345" s="58"/>
      <c r="K345" s="58"/>
      <c r="L345" s="58"/>
      <c r="M345" s="52"/>
      <c r="N345" s="52"/>
      <c r="O345" s="52"/>
      <c r="P345" s="52"/>
    </row>
    <row r="346" spans="3:16" s="46" customFormat="1">
      <c r="C346" s="57"/>
      <c r="D346" s="57"/>
      <c r="E346" s="57"/>
      <c r="J346" s="58"/>
      <c r="K346" s="58"/>
      <c r="L346" s="58"/>
      <c r="M346" s="52"/>
      <c r="N346" s="52"/>
      <c r="O346" s="52"/>
      <c r="P346" s="52"/>
    </row>
    <row r="347" spans="3:16" s="46" customFormat="1">
      <c r="C347" s="57"/>
      <c r="D347" s="57"/>
      <c r="E347" s="57"/>
      <c r="J347" s="58"/>
      <c r="K347" s="58"/>
      <c r="L347" s="58"/>
      <c r="M347" s="52"/>
      <c r="N347" s="52"/>
      <c r="O347" s="52"/>
      <c r="P347" s="52"/>
    </row>
    <row r="348" spans="3:16" s="46" customFormat="1">
      <c r="C348" s="57"/>
      <c r="D348" s="57"/>
      <c r="E348" s="57"/>
      <c r="J348" s="58"/>
      <c r="K348" s="58"/>
      <c r="L348" s="58"/>
      <c r="M348" s="52"/>
      <c r="N348" s="52"/>
      <c r="O348" s="52"/>
      <c r="P348" s="52"/>
    </row>
    <row r="349" spans="3:16" s="46" customFormat="1">
      <c r="C349" s="57"/>
      <c r="D349" s="57"/>
      <c r="E349" s="57"/>
      <c r="J349" s="58"/>
      <c r="K349" s="58"/>
      <c r="L349" s="58"/>
      <c r="M349" s="52"/>
      <c r="N349" s="52"/>
      <c r="O349" s="52"/>
      <c r="P349" s="52"/>
    </row>
    <row r="350" spans="3:16" s="46" customFormat="1">
      <c r="C350" s="57"/>
      <c r="D350" s="57"/>
      <c r="E350" s="57"/>
      <c r="J350" s="58"/>
      <c r="K350" s="58"/>
      <c r="L350" s="58"/>
      <c r="M350" s="52"/>
      <c r="N350" s="52"/>
      <c r="O350" s="52"/>
      <c r="P350" s="52"/>
    </row>
    <row r="351" spans="3:16" s="46" customFormat="1">
      <c r="C351" s="57"/>
      <c r="D351" s="57"/>
      <c r="E351" s="57"/>
      <c r="J351" s="58"/>
      <c r="K351" s="58"/>
      <c r="L351" s="58"/>
      <c r="M351" s="52"/>
      <c r="N351" s="52"/>
      <c r="O351" s="52"/>
      <c r="P351" s="52"/>
    </row>
    <row r="352" spans="3:16" s="46" customFormat="1">
      <c r="C352" s="57"/>
      <c r="D352" s="57"/>
      <c r="E352" s="57"/>
      <c r="J352" s="58"/>
      <c r="K352" s="58"/>
      <c r="L352" s="58"/>
      <c r="M352" s="52"/>
      <c r="N352" s="52"/>
      <c r="O352" s="52"/>
      <c r="P352" s="52"/>
    </row>
    <row r="353" spans="3:16" s="46" customFormat="1">
      <c r="C353" s="57"/>
      <c r="D353" s="57"/>
      <c r="E353" s="57"/>
      <c r="J353" s="58"/>
      <c r="K353" s="58"/>
      <c r="L353" s="58"/>
      <c r="M353" s="52"/>
      <c r="N353" s="52"/>
      <c r="O353" s="52"/>
      <c r="P353" s="52"/>
    </row>
    <row r="354" spans="3:16" s="46" customFormat="1">
      <c r="C354" s="57"/>
      <c r="D354" s="57"/>
      <c r="E354" s="57"/>
      <c r="J354" s="58"/>
      <c r="K354" s="58"/>
      <c r="L354" s="58"/>
      <c r="M354" s="52"/>
      <c r="N354" s="52"/>
      <c r="O354" s="52"/>
      <c r="P354" s="52"/>
    </row>
    <row r="355" spans="3:16" s="46" customFormat="1">
      <c r="C355" s="57"/>
      <c r="D355" s="57"/>
      <c r="E355" s="57"/>
      <c r="J355" s="58"/>
      <c r="K355" s="58"/>
      <c r="L355" s="58"/>
      <c r="M355" s="52"/>
      <c r="N355" s="52"/>
      <c r="O355" s="52"/>
      <c r="P355" s="52"/>
    </row>
    <row r="356" spans="3:16" s="46" customFormat="1">
      <c r="C356" s="57"/>
      <c r="D356" s="57"/>
      <c r="E356" s="57"/>
      <c r="J356" s="58"/>
      <c r="K356" s="58"/>
      <c r="L356" s="58"/>
      <c r="M356" s="52"/>
      <c r="N356" s="52"/>
      <c r="O356" s="52"/>
      <c r="P356" s="52"/>
    </row>
    <row r="357" spans="3:16" s="46" customFormat="1">
      <c r="C357" s="57"/>
      <c r="D357" s="57"/>
      <c r="E357" s="57"/>
      <c r="J357" s="58"/>
      <c r="K357" s="58"/>
      <c r="L357" s="58"/>
      <c r="M357" s="52"/>
      <c r="N357" s="52"/>
      <c r="O357" s="52"/>
      <c r="P357" s="52"/>
    </row>
    <row r="358" spans="3:16" s="46" customFormat="1">
      <c r="C358" s="57"/>
      <c r="D358" s="57"/>
      <c r="E358" s="57"/>
      <c r="J358" s="58"/>
      <c r="K358" s="58"/>
      <c r="L358" s="58"/>
      <c r="M358" s="52"/>
      <c r="N358" s="52"/>
      <c r="O358" s="52"/>
      <c r="P358" s="52"/>
    </row>
    <row r="359" spans="3:16" s="46" customFormat="1">
      <c r="C359" s="57"/>
      <c r="D359" s="57"/>
      <c r="E359" s="57"/>
      <c r="J359" s="58"/>
      <c r="K359" s="58"/>
      <c r="L359" s="58"/>
      <c r="M359" s="52"/>
      <c r="N359" s="52"/>
      <c r="O359" s="52"/>
      <c r="P359" s="52"/>
    </row>
    <row r="360" spans="3:16" s="46" customFormat="1">
      <c r="C360" s="57"/>
      <c r="D360" s="57"/>
      <c r="E360" s="57"/>
      <c r="J360" s="58"/>
      <c r="K360" s="58"/>
      <c r="L360" s="58"/>
      <c r="M360" s="52"/>
      <c r="N360" s="52"/>
      <c r="O360" s="52"/>
      <c r="P360" s="52"/>
    </row>
    <row r="361" spans="3:16" s="46" customFormat="1">
      <c r="C361" s="57"/>
      <c r="D361" s="57"/>
      <c r="E361" s="57"/>
      <c r="J361" s="58"/>
      <c r="K361" s="58"/>
      <c r="L361" s="58"/>
      <c r="M361" s="52"/>
      <c r="N361" s="52"/>
      <c r="O361" s="52"/>
      <c r="P361" s="52"/>
    </row>
    <row r="362" spans="3:16" s="46" customFormat="1">
      <c r="C362" s="57"/>
      <c r="D362" s="57"/>
      <c r="E362" s="57"/>
      <c r="J362" s="58"/>
      <c r="K362" s="58"/>
      <c r="L362" s="58"/>
      <c r="M362" s="52"/>
      <c r="N362" s="52"/>
      <c r="O362" s="52"/>
      <c r="P362" s="52"/>
    </row>
    <row r="363" spans="3:16" s="46" customFormat="1">
      <c r="C363" s="57"/>
      <c r="D363" s="57"/>
      <c r="E363" s="57"/>
      <c r="J363" s="58"/>
      <c r="K363" s="58"/>
      <c r="L363" s="58"/>
      <c r="M363" s="52"/>
      <c r="N363" s="52"/>
      <c r="O363" s="52"/>
      <c r="P363" s="52"/>
    </row>
    <row r="364" spans="3:16" s="46" customFormat="1">
      <c r="C364" s="57"/>
      <c r="D364" s="57"/>
      <c r="E364" s="57"/>
      <c r="J364" s="58"/>
      <c r="K364" s="58"/>
      <c r="L364" s="58"/>
      <c r="M364" s="52"/>
      <c r="N364" s="52"/>
      <c r="O364" s="52"/>
      <c r="P364" s="52"/>
    </row>
    <row r="365" spans="3:16" s="46" customFormat="1">
      <c r="C365" s="57"/>
      <c r="D365" s="57"/>
      <c r="E365" s="57"/>
      <c r="J365" s="58"/>
      <c r="K365" s="58"/>
      <c r="L365" s="58"/>
      <c r="M365" s="52"/>
      <c r="N365" s="52"/>
      <c r="O365" s="52"/>
      <c r="P365" s="52"/>
    </row>
    <row r="366" spans="3:16" s="46" customFormat="1">
      <c r="C366" s="57"/>
      <c r="D366" s="57"/>
      <c r="E366" s="57"/>
      <c r="J366" s="58"/>
      <c r="K366" s="58"/>
      <c r="L366" s="58"/>
      <c r="M366" s="52"/>
      <c r="N366" s="52"/>
      <c r="O366" s="52"/>
      <c r="P366" s="52"/>
    </row>
    <row r="367" spans="3:16" s="46" customFormat="1">
      <c r="C367" s="57"/>
      <c r="D367" s="57"/>
      <c r="E367" s="57"/>
      <c r="J367" s="58"/>
      <c r="K367" s="58"/>
      <c r="L367" s="58"/>
      <c r="M367" s="52"/>
      <c r="N367" s="52"/>
      <c r="O367" s="52"/>
      <c r="P367" s="52"/>
    </row>
    <row r="368" spans="3:16" s="46" customFormat="1">
      <c r="C368" s="57"/>
      <c r="D368" s="57"/>
      <c r="E368" s="57"/>
      <c r="J368" s="58"/>
      <c r="K368" s="58"/>
      <c r="L368" s="58"/>
      <c r="M368" s="52"/>
      <c r="N368" s="52"/>
      <c r="O368" s="52"/>
      <c r="P368" s="52"/>
    </row>
    <row r="369" spans="3:16" s="46" customFormat="1">
      <c r="C369" s="57"/>
      <c r="D369" s="57"/>
      <c r="E369" s="57"/>
      <c r="J369" s="58"/>
      <c r="K369" s="58"/>
      <c r="L369" s="58"/>
      <c r="M369" s="52"/>
      <c r="N369" s="52"/>
      <c r="O369" s="52"/>
      <c r="P369" s="52"/>
    </row>
    <row r="370" spans="3:16" s="46" customFormat="1">
      <c r="C370" s="57"/>
      <c r="D370" s="57"/>
      <c r="E370" s="57"/>
      <c r="J370" s="58"/>
      <c r="K370" s="58"/>
      <c r="L370" s="58"/>
      <c r="M370" s="52"/>
      <c r="N370" s="52"/>
      <c r="O370" s="52"/>
      <c r="P370" s="52"/>
    </row>
    <row r="371" spans="3:16" s="46" customFormat="1">
      <c r="C371" s="57"/>
      <c r="D371" s="57"/>
      <c r="E371" s="57"/>
      <c r="J371" s="58"/>
      <c r="K371" s="58"/>
      <c r="L371" s="58"/>
      <c r="M371" s="52"/>
      <c r="N371" s="52"/>
      <c r="O371" s="52"/>
      <c r="P371" s="52"/>
    </row>
    <row r="372" spans="3:16" s="46" customFormat="1">
      <c r="C372" s="57"/>
      <c r="D372" s="57"/>
      <c r="E372" s="57"/>
      <c r="J372" s="58"/>
      <c r="K372" s="58"/>
      <c r="L372" s="58"/>
      <c r="M372" s="52"/>
      <c r="N372" s="52"/>
      <c r="O372" s="52"/>
      <c r="P372" s="52"/>
    </row>
    <row r="373" spans="3:16" s="46" customFormat="1">
      <c r="C373" s="57"/>
      <c r="D373" s="57"/>
      <c r="E373" s="57"/>
      <c r="J373" s="58"/>
      <c r="K373" s="58"/>
      <c r="L373" s="58"/>
      <c r="M373" s="52"/>
      <c r="N373" s="52"/>
      <c r="O373" s="52"/>
      <c r="P373" s="52"/>
    </row>
    <row r="374" spans="3:16" s="46" customFormat="1">
      <c r="C374" s="57"/>
      <c r="D374" s="57"/>
      <c r="E374" s="57"/>
      <c r="J374" s="58"/>
      <c r="K374" s="58"/>
      <c r="L374" s="58"/>
      <c r="M374" s="52"/>
      <c r="N374" s="52"/>
      <c r="O374" s="52"/>
      <c r="P374" s="52"/>
    </row>
    <row r="375" spans="3:16" s="46" customFormat="1">
      <c r="C375" s="57"/>
      <c r="D375" s="57"/>
      <c r="E375" s="57"/>
      <c r="J375" s="58"/>
      <c r="K375" s="58"/>
      <c r="L375" s="58"/>
      <c r="M375" s="52"/>
      <c r="N375" s="52"/>
      <c r="O375" s="52"/>
      <c r="P375" s="52"/>
    </row>
    <row r="376" spans="3:16" s="46" customFormat="1">
      <c r="C376" s="57"/>
      <c r="D376" s="57"/>
      <c r="E376" s="57"/>
      <c r="J376" s="58"/>
      <c r="K376" s="58"/>
      <c r="L376" s="58"/>
      <c r="M376" s="52"/>
      <c r="N376" s="52"/>
      <c r="O376" s="52"/>
      <c r="P376" s="52"/>
    </row>
    <row r="377" spans="3:16" s="46" customFormat="1">
      <c r="C377" s="57"/>
      <c r="D377" s="57"/>
      <c r="E377" s="57"/>
      <c r="J377" s="58"/>
      <c r="K377" s="58"/>
      <c r="L377" s="58"/>
      <c r="M377" s="52"/>
      <c r="N377" s="52"/>
      <c r="O377" s="52"/>
      <c r="P377" s="52"/>
    </row>
    <row r="378" spans="3:16" s="46" customFormat="1">
      <c r="C378" s="57"/>
      <c r="D378" s="57"/>
      <c r="E378" s="57"/>
      <c r="J378" s="58"/>
      <c r="K378" s="58"/>
      <c r="L378" s="58"/>
      <c r="M378" s="52"/>
      <c r="N378" s="52"/>
      <c r="O378" s="52"/>
      <c r="P378" s="52"/>
    </row>
    <row r="379" spans="3:16" s="46" customFormat="1">
      <c r="C379" s="57"/>
      <c r="D379" s="57"/>
      <c r="E379" s="57"/>
      <c r="J379" s="58"/>
      <c r="K379" s="58"/>
      <c r="L379" s="58"/>
      <c r="M379" s="52"/>
      <c r="N379" s="52"/>
      <c r="O379" s="52"/>
      <c r="P379" s="52"/>
    </row>
    <row r="380" spans="3:16" s="46" customFormat="1">
      <c r="C380" s="57"/>
      <c r="D380" s="57"/>
      <c r="E380" s="57"/>
      <c r="J380" s="58"/>
      <c r="K380" s="58"/>
      <c r="L380" s="58"/>
      <c r="M380" s="52"/>
      <c r="N380" s="52"/>
      <c r="O380" s="52"/>
      <c r="P380" s="52"/>
    </row>
    <row r="381" spans="3:16" s="46" customFormat="1">
      <c r="C381" s="57"/>
      <c r="D381" s="57"/>
      <c r="E381" s="57"/>
      <c r="J381" s="58"/>
      <c r="K381" s="58"/>
      <c r="L381" s="58"/>
      <c r="M381" s="52"/>
      <c r="N381" s="52"/>
      <c r="O381" s="52"/>
      <c r="P381" s="52"/>
    </row>
    <row r="382" spans="3:16" s="46" customFormat="1">
      <c r="C382" s="57"/>
      <c r="D382" s="57"/>
      <c r="E382" s="57"/>
      <c r="J382" s="58"/>
      <c r="K382" s="58"/>
      <c r="L382" s="58"/>
      <c r="M382" s="52"/>
      <c r="N382" s="52"/>
      <c r="O382" s="52"/>
      <c r="P382" s="52"/>
    </row>
    <row r="383" spans="3:16" s="46" customFormat="1">
      <c r="C383" s="57"/>
      <c r="D383" s="57"/>
      <c r="E383" s="57"/>
      <c r="J383" s="58"/>
      <c r="K383" s="58"/>
      <c r="L383" s="58"/>
      <c r="M383" s="52"/>
      <c r="N383" s="52"/>
      <c r="O383" s="52"/>
      <c r="P383" s="52"/>
    </row>
    <row r="384" spans="3:16" s="46" customFormat="1">
      <c r="C384" s="57"/>
      <c r="D384" s="57"/>
      <c r="E384" s="57"/>
      <c r="J384" s="58"/>
      <c r="K384" s="58"/>
      <c r="L384" s="58"/>
      <c r="M384" s="52"/>
      <c r="N384" s="52"/>
      <c r="O384" s="52"/>
      <c r="P384" s="52"/>
    </row>
    <row r="385" spans="3:16" s="46" customFormat="1">
      <c r="C385" s="57"/>
      <c r="D385" s="57"/>
      <c r="E385" s="57"/>
      <c r="J385" s="58"/>
      <c r="K385" s="58"/>
      <c r="L385" s="58"/>
      <c r="M385" s="52"/>
      <c r="N385" s="52"/>
      <c r="O385" s="52"/>
      <c r="P385" s="52"/>
    </row>
    <row r="386" spans="3:16" s="46" customFormat="1">
      <c r="C386" s="57"/>
      <c r="D386" s="57"/>
      <c r="E386" s="57"/>
      <c r="J386" s="58"/>
      <c r="K386" s="58"/>
      <c r="L386" s="58"/>
      <c r="M386" s="52"/>
      <c r="N386" s="52"/>
      <c r="O386" s="52"/>
      <c r="P386" s="52"/>
    </row>
    <row r="387" spans="3:16" s="46" customFormat="1">
      <c r="C387" s="57"/>
      <c r="D387" s="57"/>
      <c r="E387" s="57"/>
      <c r="J387" s="58"/>
      <c r="K387" s="58"/>
      <c r="L387" s="58"/>
      <c r="M387" s="52"/>
      <c r="N387" s="52"/>
      <c r="O387" s="52"/>
      <c r="P387" s="52"/>
    </row>
    <row r="388" spans="3:16" s="46" customFormat="1">
      <c r="C388" s="57"/>
      <c r="D388" s="57"/>
      <c r="E388" s="57"/>
      <c r="J388" s="58"/>
      <c r="K388" s="58"/>
      <c r="L388" s="58"/>
      <c r="M388" s="52"/>
      <c r="N388" s="52"/>
      <c r="O388" s="52"/>
      <c r="P388" s="52"/>
    </row>
    <row r="389" spans="3:16" s="46" customFormat="1">
      <c r="C389" s="57"/>
      <c r="D389" s="57"/>
      <c r="E389" s="57"/>
      <c r="J389" s="58"/>
      <c r="K389" s="58"/>
      <c r="L389" s="58"/>
      <c r="M389" s="52"/>
      <c r="N389" s="52"/>
      <c r="O389" s="52"/>
      <c r="P389" s="52"/>
    </row>
    <row r="390" spans="3:16" s="46" customFormat="1">
      <c r="C390" s="57"/>
      <c r="D390" s="57"/>
      <c r="E390" s="57"/>
      <c r="J390" s="58"/>
      <c r="K390" s="58"/>
      <c r="L390" s="58"/>
      <c r="M390" s="52"/>
      <c r="N390" s="52"/>
      <c r="O390" s="52"/>
      <c r="P390" s="52"/>
    </row>
    <row r="391" spans="3:16" s="46" customFormat="1">
      <c r="C391" s="57"/>
      <c r="D391" s="57"/>
      <c r="E391" s="57"/>
      <c r="J391" s="58"/>
      <c r="K391" s="58"/>
      <c r="L391" s="58"/>
      <c r="M391" s="52"/>
      <c r="N391" s="52"/>
      <c r="O391" s="52"/>
      <c r="P391" s="52"/>
    </row>
    <row r="392" spans="3:16" s="46" customFormat="1">
      <c r="C392" s="57"/>
      <c r="D392" s="57"/>
      <c r="E392" s="57"/>
      <c r="J392" s="58"/>
      <c r="K392" s="58"/>
      <c r="L392" s="58"/>
      <c r="M392" s="52"/>
      <c r="N392" s="52"/>
      <c r="O392" s="52"/>
      <c r="P392" s="52"/>
    </row>
    <row r="393" spans="3:16" s="46" customFormat="1">
      <c r="C393" s="57"/>
      <c r="D393" s="57"/>
      <c r="E393" s="57"/>
      <c r="J393" s="58"/>
      <c r="K393" s="58"/>
      <c r="L393" s="58"/>
      <c r="M393" s="52"/>
      <c r="N393" s="52"/>
      <c r="O393" s="52"/>
      <c r="P393" s="52"/>
    </row>
    <row r="394" spans="3:16" s="46" customFormat="1">
      <c r="C394" s="57"/>
      <c r="D394" s="57"/>
      <c r="E394" s="57"/>
      <c r="J394" s="58"/>
      <c r="K394" s="58"/>
      <c r="L394" s="58"/>
      <c r="M394" s="52"/>
      <c r="N394" s="52"/>
      <c r="O394" s="52"/>
      <c r="P394" s="52"/>
    </row>
    <row r="395" spans="3:16" s="46" customFormat="1">
      <c r="C395" s="57"/>
      <c r="D395" s="57"/>
      <c r="E395" s="57"/>
      <c r="J395" s="58"/>
      <c r="K395" s="58"/>
      <c r="L395" s="58"/>
      <c r="M395" s="52"/>
      <c r="N395" s="52"/>
      <c r="O395" s="52"/>
      <c r="P395" s="52"/>
    </row>
    <row r="396" spans="3:16" s="46" customFormat="1">
      <c r="C396" s="57"/>
      <c r="D396" s="57"/>
      <c r="E396" s="57"/>
      <c r="J396" s="58"/>
      <c r="K396" s="58"/>
      <c r="L396" s="58"/>
      <c r="M396" s="52"/>
      <c r="N396" s="52"/>
      <c r="O396" s="52"/>
      <c r="P396" s="52"/>
    </row>
    <row r="397" spans="3:16" s="46" customFormat="1">
      <c r="C397" s="57"/>
      <c r="D397" s="57"/>
      <c r="E397" s="57"/>
      <c r="J397" s="58"/>
      <c r="K397" s="58"/>
      <c r="L397" s="58"/>
      <c r="M397" s="52"/>
      <c r="N397" s="52"/>
      <c r="O397" s="52"/>
      <c r="P397" s="52"/>
    </row>
    <row r="398" spans="3:16" s="46" customFormat="1">
      <c r="C398" s="57"/>
      <c r="D398" s="57"/>
      <c r="E398" s="57"/>
      <c r="J398" s="58"/>
      <c r="K398" s="58"/>
      <c r="L398" s="58"/>
      <c r="M398" s="52"/>
      <c r="N398" s="52"/>
      <c r="O398" s="52"/>
      <c r="P398" s="52"/>
    </row>
    <row r="399" spans="3:16" s="46" customFormat="1">
      <c r="C399" s="57"/>
      <c r="D399" s="57"/>
      <c r="E399" s="57"/>
      <c r="J399" s="58"/>
      <c r="K399" s="58"/>
      <c r="L399" s="58"/>
      <c r="M399" s="52"/>
      <c r="N399" s="52"/>
      <c r="O399" s="52"/>
      <c r="P399" s="52"/>
    </row>
    <row r="400" spans="3:16" s="46" customFormat="1">
      <c r="C400" s="57"/>
      <c r="D400" s="57"/>
      <c r="E400" s="57"/>
      <c r="J400" s="58"/>
      <c r="K400" s="58"/>
      <c r="L400" s="58"/>
      <c r="M400" s="52"/>
      <c r="N400" s="52"/>
      <c r="O400" s="52"/>
      <c r="P400" s="52"/>
    </row>
    <row r="401" spans="3:16" s="46" customFormat="1">
      <c r="C401" s="57"/>
      <c r="D401" s="57"/>
      <c r="E401" s="57"/>
      <c r="J401" s="58"/>
      <c r="K401" s="58"/>
      <c r="L401" s="58"/>
      <c r="M401" s="52"/>
      <c r="N401" s="52"/>
      <c r="O401" s="52"/>
      <c r="P401" s="52"/>
    </row>
    <row r="402" spans="3:16" s="46" customFormat="1">
      <c r="C402" s="57"/>
      <c r="D402" s="57"/>
      <c r="E402" s="57"/>
      <c r="J402" s="58"/>
      <c r="K402" s="58"/>
      <c r="L402" s="58"/>
      <c r="M402" s="52"/>
      <c r="N402" s="52"/>
      <c r="O402" s="52"/>
      <c r="P402" s="52"/>
    </row>
    <row r="403" spans="3:16" s="46" customFormat="1">
      <c r="C403" s="57"/>
      <c r="D403" s="57"/>
      <c r="E403" s="57"/>
      <c r="J403" s="58"/>
      <c r="K403" s="58"/>
      <c r="L403" s="58"/>
      <c r="M403" s="52"/>
      <c r="N403" s="52"/>
      <c r="O403" s="52"/>
      <c r="P403" s="52"/>
    </row>
    <row r="404" spans="3:16" s="46" customFormat="1">
      <c r="C404" s="57"/>
      <c r="D404" s="57"/>
      <c r="E404" s="57"/>
      <c r="J404" s="58"/>
      <c r="K404" s="58"/>
      <c r="L404" s="58"/>
      <c r="M404" s="52"/>
      <c r="N404" s="52"/>
      <c r="O404" s="52"/>
      <c r="P404" s="52"/>
    </row>
    <row r="405" spans="3:16" s="46" customFormat="1">
      <c r="C405" s="57"/>
      <c r="D405" s="57"/>
      <c r="E405" s="57"/>
      <c r="J405" s="58"/>
      <c r="K405" s="58"/>
      <c r="L405" s="58"/>
      <c r="M405" s="52"/>
      <c r="N405" s="52"/>
      <c r="O405" s="52"/>
      <c r="P405" s="52"/>
    </row>
    <row r="406" spans="3:16" s="46" customFormat="1">
      <c r="C406" s="57"/>
      <c r="D406" s="57"/>
      <c r="E406" s="57"/>
      <c r="J406" s="58"/>
      <c r="K406" s="58"/>
      <c r="L406" s="58"/>
      <c r="M406" s="52"/>
      <c r="N406" s="52"/>
      <c r="O406" s="52"/>
      <c r="P406" s="52"/>
    </row>
    <row r="407" spans="3:16" s="46" customFormat="1">
      <c r="C407" s="57"/>
      <c r="D407" s="57"/>
      <c r="E407" s="57"/>
      <c r="J407" s="58"/>
      <c r="K407" s="58"/>
      <c r="L407" s="58"/>
      <c r="M407" s="52"/>
      <c r="N407" s="52"/>
      <c r="O407" s="52"/>
      <c r="P407" s="52"/>
    </row>
    <row r="408" spans="3:16" s="46" customFormat="1">
      <c r="C408" s="57"/>
      <c r="D408" s="57"/>
      <c r="E408" s="57"/>
      <c r="J408" s="58"/>
      <c r="K408" s="58"/>
      <c r="L408" s="58"/>
      <c r="M408" s="52"/>
      <c r="N408" s="52"/>
      <c r="O408" s="52"/>
      <c r="P408" s="52"/>
    </row>
    <row r="409" spans="3:16" s="46" customFormat="1">
      <c r="C409" s="57"/>
      <c r="D409" s="57"/>
      <c r="E409" s="57"/>
      <c r="J409" s="58"/>
      <c r="K409" s="58"/>
      <c r="L409" s="58"/>
      <c r="M409" s="52"/>
      <c r="N409" s="52"/>
      <c r="O409" s="52"/>
      <c r="P409" s="52"/>
    </row>
    <row r="410" spans="3:16" s="46" customFormat="1">
      <c r="C410" s="57"/>
      <c r="D410" s="57"/>
      <c r="E410" s="57"/>
      <c r="J410" s="58"/>
      <c r="K410" s="58"/>
      <c r="L410" s="58"/>
      <c r="M410" s="52"/>
      <c r="N410" s="52"/>
      <c r="O410" s="52"/>
      <c r="P410" s="52"/>
    </row>
    <row r="411" spans="3:16" s="46" customFormat="1">
      <c r="C411" s="57"/>
      <c r="D411" s="57"/>
      <c r="E411" s="57"/>
      <c r="J411" s="58"/>
      <c r="K411" s="58"/>
      <c r="L411" s="58"/>
      <c r="M411" s="52"/>
      <c r="N411" s="52"/>
      <c r="O411" s="52"/>
      <c r="P411" s="52"/>
    </row>
    <row r="412" spans="3:16" s="46" customFormat="1">
      <c r="C412" s="57"/>
      <c r="D412" s="57"/>
      <c r="E412" s="57"/>
      <c r="J412" s="58"/>
      <c r="K412" s="58"/>
      <c r="L412" s="58"/>
      <c r="M412" s="52"/>
      <c r="N412" s="52"/>
      <c r="O412" s="52"/>
      <c r="P412" s="52"/>
    </row>
    <row r="413" spans="3:16" s="46" customFormat="1">
      <c r="C413" s="57"/>
      <c r="D413" s="57"/>
      <c r="E413" s="57"/>
      <c r="J413" s="58"/>
      <c r="K413" s="58"/>
      <c r="L413" s="58"/>
      <c r="M413" s="52"/>
      <c r="N413" s="52"/>
      <c r="O413" s="52"/>
      <c r="P413" s="52"/>
    </row>
    <row r="414" spans="3:16" s="46" customFormat="1">
      <c r="C414" s="57"/>
      <c r="D414" s="57"/>
      <c r="E414" s="57"/>
      <c r="J414" s="58"/>
      <c r="K414" s="58"/>
      <c r="L414" s="58"/>
      <c r="M414" s="52"/>
      <c r="N414" s="52"/>
      <c r="O414" s="52"/>
      <c r="P414" s="52"/>
    </row>
    <row r="415" spans="3:16" s="46" customFormat="1">
      <c r="C415" s="57"/>
      <c r="D415" s="57"/>
      <c r="E415" s="57"/>
      <c r="J415" s="58"/>
      <c r="K415" s="58"/>
      <c r="L415" s="58"/>
      <c r="M415" s="52"/>
      <c r="N415" s="52"/>
      <c r="O415" s="52"/>
      <c r="P415" s="52"/>
    </row>
    <row r="416" spans="3:16" s="46" customFormat="1">
      <c r="C416" s="57"/>
      <c r="D416" s="57"/>
      <c r="E416" s="57"/>
      <c r="J416" s="58"/>
      <c r="K416" s="58"/>
      <c r="L416" s="58"/>
      <c r="M416" s="52"/>
      <c r="N416" s="52"/>
      <c r="O416" s="52"/>
      <c r="P416" s="52"/>
    </row>
    <row r="417" spans="3:16" s="46" customFormat="1">
      <c r="C417" s="57"/>
      <c r="D417" s="57"/>
      <c r="E417" s="57"/>
      <c r="J417" s="58"/>
      <c r="K417" s="58"/>
      <c r="L417" s="58"/>
      <c r="M417" s="52"/>
      <c r="N417" s="52"/>
      <c r="O417" s="52"/>
      <c r="P417" s="52"/>
    </row>
    <row r="418" spans="3:16" s="46" customFormat="1">
      <c r="C418" s="57"/>
      <c r="D418" s="57"/>
      <c r="E418" s="57"/>
      <c r="J418" s="58"/>
      <c r="K418" s="58"/>
      <c r="L418" s="58"/>
      <c r="M418" s="52"/>
      <c r="N418" s="52"/>
      <c r="O418" s="52"/>
      <c r="P418" s="52"/>
    </row>
    <row r="419" spans="3:16" s="46" customFormat="1">
      <c r="C419" s="57"/>
      <c r="D419" s="57"/>
      <c r="E419" s="57"/>
      <c r="J419" s="58"/>
      <c r="K419" s="58"/>
      <c r="L419" s="58"/>
      <c r="M419" s="52"/>
      <c r="N419" s="52"/>
      <c r="O419" s="52"/>
      <c r="P419" s="52"/>
    </row>
    <row r="420" spans="3:16" s="46" customFormat="1">
      <c r="C420" s="57"/>
      <c r="D420" s="57"/>
      <c r="E420" s="57"/>
      <c r="J420" s="58"/>
      <c r="K420" s="58"/>
      <c r="L420" s="58"/>
      <c r="M420" s="52"/>
      <c r="N420" s="52"/>
      <c r="O420" s="52"/>
      <c r="P420" s="52"/>
    </row>
    <row r="421" spans="3:16" s="46" customFormat="1">
      <c r="C421" s="57"/>
      <c r="D421" s="57"/>
      <c r="E421" s="57"/>
      <c r="J421" s="58"/>
      <c r="K421" s="58"/>
      <c r="L421" s="58"/>
      <c r="M421" s="52"/>
      <c r="N421" s="52"/>
      <c r="O421" s="52"/>
      <c r="P421" s="52"/>
    </row>
    <row r="422" spans="3:16" s="46" customFormat="1">
      <c r="C422" s="57"/>
      <c r="D422" s="57"/>
      <c r="E422" s="57"/>
      <c r="J422" s="58"/>
      <c r="K422" s="58"/>
      <c r="L422" s="58"/>
      <c r="M422" s="52"/>
      <c r="N422" s="52"/>
      <c r="O422" s="52"/>
      <c r="P422" s="52"/>
    </row>
    <row r="423" spans="3:16" s="46" customFormat="1">
      <c r="C423" s="57"/>
      <c r="D423" s="57"/>
      <c r="E423" s="57"/>
      <c r="J423" s="58"/>
      <c r="K423" s="58"/>
      <c r="L423" s="58"/>
      <c r="M423" s="52"/>
      <c r="N423" s="52"/>
      <c r="O423" s="52"/>
      <c r="P423" s="52"/>
    </row>
    <row r="424" spans="3:16" s="46" customFormat="1">
      <c r="C424" s="57"/>
      <c r="D424" s="57"/>
      <c r="E424" s="57"/>
      <c r="J424" s="58"/>
      <c r="K424" s="58"/>
      <c r="L424" s="58"/>
      <c r="M424" s="52"/>
      <c r="N424" s="52"/>
      <c r="O424" s="52"/>
      <c r="P424" s="52"/>
    </row>
    <row r="425" spans="3:16" s="46" customFormat="1">
      <c r="C425" s="57"/>
      <c r="D425" s="57"/>
      <c r="E425" s="57"/>
      <c r="J425" s="58"/>
      <c r="K425" s="58"/>
      <c r="L425" s="58"/>
      <c r="M425" s="52"/>
      <c r="N425" s="52"/>
      <c r="O425" s="52"/>
      <c r="P425" s="52"/>
    </row>
    <row r="426" spans="3:16" s="46" customFormat="1">
      <c r="C426" s="57"/>
      <c r="D426" s="57"/>
      <c r="E426" s="57"/>
      <c r="J426" s="58"/>
      <c r="K426" s="58"/>
      <c r="L426" s="58"/>
      <c r="M426" s="52"/>
      <c r="N426" s="52"/>
      <c r="O426" s="52"/>
      <c r="P426" s="52"/>
    </row>
    <row r="427" spans="3:16" s="46" customFormat="1">
      <c r="C427" s="57"/>
      <c r="D427" s="57"/>
      <c r="E427" s="57"/>
      <c r="J427" s="58"/>
      <c r="K427" s="58"/>
      <c r="L427" s="58"/>
      <c r="M427" s="52"/>
      <c r="N427" s="52"/>
      <c r="O427" s="52"/>
      <c r="P427" s="52"/>
    </row>
    <row r="428" spans="3:16" s="46" customFormat="1">
      <c r="C428" s="57"/>
      <c r="D428" s="57"/>
      <c r="E428" s="57"/>
      <c r="J428" s="58"/>
      <c r="K428" s="58"/>
      <c r="L428" s="58"/>
      <c r="M428" s="52"/>
      <c r="N428" s="52"/>
      <c r="O428" s="52"/>
      <c r="P428" s="52"/>
    </row>
    <row r="429" spans="3:16" s="46" customFormat="1">
      <c r="C429" s="57"/>
      <c r="D429" s="57"/>
      <c r="E429" s="57"/>
      <c r="J429" s="58"/>
      <c r="K429" s="58"/>
      <c r="L429" s="58"/>
      <c r="M429" s="52"/>
      <c r="N429" s="52"/>
      <c r="O429" s="52"/>
      <c r="P429" s="52"/>
    </row>
    <row r="430" spans="3:16" s="46" customFormat="1">
      <c r="C430" s="57"/>
      <c r="D430" s="57"/>
      <c r="E430" s="57"/>
      <c r="J430" s="58"/>
      <c r="K430" s="58"/>
      <c r="L430" s="58"/>
      <c r="M430" s="52"/>
      <c r="N430" s="52"/>
      <c r="O430" s="52"/>
      <c r="P430" s="52"/>
    </row>
    <row r="431" spans="3:16" s="46" customFormat="1">
      <c r="C431" s="57"/>
      <c r="D431" s="57"/>
      <c r="E431" s="57"/>
      <c r="J431" s="58"/>
      <c r="K431" s="58"/>
      <c r="L431" s="58"/>
      <c r="M431" s="52"/>
      <c r="N431" s="52"/>
      <c r="O431" s="52"/>
      <c r="P431" s="52"/>
    </row>
    <row r="432" spans="3:16" s="46" customFormat="1">
      <c r="C432" s="57"/>
      <c r="D432" s="57"/>
      <c r="E432" s="57"/>
      <c r="J432" s="58"/>
      <c r="K432" s="58"/>
      <c r="L432" s="58"/>
      <c r="M432" s="52"/>
      <c r="N432" s="52"/>
      <c r="O432" s="52"/>
      <c r="P432" s="52"/>
    </row>
    <row r="433" spans="3:16" s="46" customFormat="1">
      <c r="C433" s="57"/>
      <c r="D433" s="57"/>
      <c r="E433" s="57"/>
      <c r="J433" s="58"/>
      <c r="K433" s="58"/>
      <c r="L433" s="58"/>
      <c r="M433" s="52"/>
      <c r="N433" s="52"/>
      <c r="O433" s="52"/>
      <c r="P433" s="52"/>
    </row>
    <row r="434" spans="3:16" s="46" customFormat="1">
      <c r="C434" s="57"/>
      <c r="D434" s="57"/>
      <c r="E434" s="57"/>
      <c r="J434" s="58"/>
      <c r="K434" s="58"/>
      <c r="L434" s="58"/>
      <c r="M434" s="52"/>
      <c r="N434" s="52"/>
      <c r="O434" s="52"/>
      <c r="P434" s="52"/>
    </row>
    <row r="435" spans="3:16" s="46" customFormat="1">
      <c r="C435" s="57"/>
      <c r="D435" s="57"/>
      <c r="E435" s="57"/>
      <c r="J435" s="58"/>
      <c r="K435" s="58"/>
      <c r="L435" s="58"/>
      <c r="M435" s="52"/>
      <c r="N435" s="52"/>
      <c r="O435" s="52"/>
      <c r="P435" s="52"/>
    </row>
    <row r="436" spans="3:16" s="46" customFormat="1">
      <c r="C436" s="57"/>
      <c r="D436" s="57"/>
      <c r="E436" s="57"/>
      <c r="J436" s="58"/>
      <c r="K436" s="58"/>
      <c r="L436" s="58"/>
      <c r="M436" s="52"/>
      <c r="N436" s="52"/>
      <c r="O436" s="52"/>
      <c r="P436" s="52"/>
    </row>
    <row r="437" spans="3:16" s="46" customFormat="1">
      <c r="C437" s="57"/>
      <c r="D437" s="57"/>
      <c r="E437" s="57"/>
      <c r="J437" s="58"/>
      <c r="K437" s="58"/>
      <c r="L437" s="58"/>
      <c r="M437" s="52"/>
      <c r="N437" s="52"/>
      <c r="O437" s="52"/>
      <c r="P437" s="52"/>
    </row>
    <row r="438" spans="3:16" s="46" customFormat="1">
      <c r="C438" s="57"/>
      <c r="D438" s="57"/>
      <c r="E438" s="57"/>
      <c r="J438" s="58"/>
      <c r="K438" s="58"/>
      <c r="L438" s="58"/>
      <c r="M438" s="52"/>
      <c r="N438" s="52"/>
      <c r="O438" s="52"/>
      <c r="P438" s="52"/>
    </row>
    <row r="439" spans="3:16" s="46" customFormat="1">
      <c r="C439" s="57"/>
      <c r="D439" s="57"/>
      <c r="E439" s="57"/>
      <c r="J439" s="58"/>
      <c r="K439" s="58"/>
      <c r="L439" s="58"/>
      <c r="M439" s="52"/>
      <c r="N439" s="52"/>
      <c r="O439" s="52"/>
      <c r="P439" s="52"/>
    </row>
    <row r="440" spans="3:16" s="46" customFormat="1">
      <c r="C440" s="57"/>
      <c r="D440" s="57"/>
      <c r="E440" s="57"/>
      <c r="J440" s="58"/>
      <c r="K440" s="58"/>
      <c r="L440" s="58"/>
      <c r="M440" s="52"/>
      <c r="N440" s="52"/>
      <c r="O440" s="52"/>
      <c r="P440" s="52"/>
    </row>
    <row r="441" spans="3:16" s="46" customFormat="1">
      <c r="C441" s="57"/>
      <c r="D441" s="57"/>
      <c r="E441" s="57"/>
      <c r="J441" s="58"/>
      <c r="K441" s="58"/>
      <c r="L441" s="58"/>
      <c r="M441" s="52"/>
      <c r="N441" s="52"/>
      <c r="O441" s="52"/>
      <c r="P441" s="52"/>
    </row>
    <row r="442" spans="3:16" s="46" customFormat="1">
      <c r="C442" s="57"/>
      <c r="D442" s="57"/>
      <c r="E442" s="57"/>
      <c r="J442" s="58"/>
      <c r="K442" s="58"/>
      <c r="L442" s="58"/>
      <c r="M442" s="52"/>
      <c r="N442" s="52"/>
      <c r="O442" s="52"/>
      <c r="P442" s="52"/>
    </row>
    <row r="443" spans="3:16" s="46" customFormat="1">
      <c r="C443" s="57"/>
      <c r="D443" s="57"/>
      <c r="E443" s="57"/>
      <c r="J443" s="58"/>
      <c r="K443" s="58"/>
      <c r="L443" s="58"/>
      <c r="M443" s="52"/>
      <c r="N443" s="52"/>
      <c r="O443" s="52"/>
      <c r="P443" s="52"/>
    </row>
    <row r="444" spans="3:16" s="46" customFormat="1">
      <c r="C444" s="57"/>
      <c r="D444" s="57"/>
      <c r="E444" s="57"/>
      <c r="J444" s="58"/>
      <c r="K444" s="58"/>
      <c r="L444" s="58"/>
      <c r="M444" s="52"/>
      <c r="N444" s="52"/>
      <c r="O444" s="52"/>
      <c r="P444" s="52"/>
    </row>
    <row r="445" spans="3:16" s="46" customFormat="1">
      <c r="C445" s="57"/>
      <c r="D445" s="57"/>
      <c r="E445" s="57"/>
      <c r="J445" s="58"/>
      <c r="K445" s="58"/>
      <c r="L445" s="58"/>
      <c r="M445" s="52"/>
      <c r="N445" s="52"/>
      <c r="O445" s="52"/>
      <c r="P445" s="52"/>
    </row>
    <row r="446" spans="3:16" s="46" customFormat="1">
      <c r="C446" s="57"/>
      <c r="D446" s="57"/>
      <c r="E446" s="57"/>
      <c r="J446" s="58"/>
      <c r="K446" s="58"/>
      <c r="L446" s="58"/>
      <c r="M446" s="52"/>
      <c r="N446" s="52"/>
      <c r="O446" s="52"/>
      <c r="P446" s="52"/>
    </row>
    <row r="447" spans="3:16" s="46" customFormat="1">
      <c r="C447" s="57"/>
      <c r="D447" s="57"/>
      <c r="E447" s="57"/>
      <c r="J447" s="58"/>
      <c r="K447" s="58"/>
      <c r="L447" s="58"/>
      <c r="M447" s="52"/>
      <c r="N447" s="52"/>
      <c r="O447" s="52"/>
      <c r="P447" s="52"/>
    </row>
    <row r="448" spans="3:16" s="46" customFormat="1">
      <c r="C448" s="57"/>
      <c r="D448" s="57"/>
      <c r="E448" s="57"/>
      <c r="J448" s="58"/>
      <c r="K448" s="58"/>
      <c r="L448" s="58"/>
      <c r="M448" s="52"/>
      <c r="N448" s="52"/>
      <c r="O448" s="52"/>
      <c r="P448" s="52"/>
    </row>
    <row r="449" spans="3:16" s="46" customFormat="1">
      <c r="C449" s="57"/>
      <c r="D449" s="57"/>
      <c r="E449" s="57"/>
      <c r="J449" s="58"/>
      <c r="K449" s="58"/>
      <c r="L449" s="58"/>
      <c r="M449" s="52"/>
      <c r="N449" s="52"/>
      <c r="O449" s="52"/>
      <c r="P449" s="52"/>
    </row>
    <row r="450" spans="3:16" s="46" customFormat="1">
      <c r="C450" s="57"/>
      <c r="D450" s="57"/>
      <c r="E450" s="57"/>
      <c r="J450" s="58"/>
      <c r="K450" s="58"/>
      <c r="L450" s="58"/>
      <c r="M450" s="52"/>
      <c r="N450" s="52"/>
      <c r="O450" s="52"/>
      <c r="P450" s="52"/>
    </row>
    <row r="451" spans="3:16" s="46" customFormat="1">
      <c r="C451" s="57"/>
      <c r="D451" s="57"/>
      <c r="E451" s="57"/>
      <c r="J451" s="58"/>
      <c r="K451" s="58"/>
      <c r="L451" s="58"/>
      <c r="M451" s="52"/>
      <c r="N451" s="52"/>
      <c r="O451" s="52"/>
      <c r="P451" s="52"/>
    </row>
    <row r="452" spans="3:16" s="46" customFormat="1">
      <c r="C452" s="57"/>
      <c r="D452" s="57"/>
      <c r="E452" s="57"/>
      <c r="J452" s="58"/>
      <c r="K452" s="58"/>
      <c r="L452" s="58"/>
      <c r="M452" s="52"/>
      <c r="N452" s="52"/>
      <c r="O452" s="52"/>
      <c r="P452" s="52"/>
    </row>
    <row r="453" spans="3:16" s="46" customFormat="1">
      <c r="C453" s="57"/>
      <c r="D453" s="57"/>
      <c r="E453" s="57"/>
      <c r="J453" s="58"/>
      <c r="K453" s="58"/>
      <c r="L453" s="58"/>
      <c r="M453" s="52"/>
      <c r="N453" s="52"/>
      <c r="O453" s="52"/>
      <c r="P453" s="52"/>
    </row>
    <row r="454" spans="3:16" s="46" customFormat="1">
      <c r="C454" s="57"/>
      <c r="D454" s="57"/>
      <c r="E454" s="57"/>
      <c r="J454" s="58"/>
      <c r="K454" s="58"/>
      <c r="L454" s="58"/>
      <c r="M454" s="52"/>
      <c r="N454" s="52"/>
      <c r="O454" s="52"/>
      <c r="P454" s="52"/>
    </row>
    <row r="455" spans="3:16" s="46" customFormat="1">
      <c r="C455" s="57"/>
      <c r="D455" s="57"/>
      <c r="E455" s="57"/>
      <c r="J455" s="58"/>
      <c r="K455" s="58"/>
      <c r="L455" s="58"/>
      <c r="M455" s="52"/>
      <c r="N455" s="52"/>
      <c r="O455" s="52"/>
      <c r="P455" s="52"/>
    </row>
    <row r="456" spans="3:16" s="46" customFormat="1">
      <c r="C456" s="57"/>
      <c r="D456" s="57"/>
      <c r="E456" s="57"/>
      <c r="J456" s="58"/>
      <c r="K456" s="58"/>
      <c r="L456" s="58"/>
      <c r="M456" s="52"/>
      <c r="N456" s="52"/>
      <c r="O456" s="52"/>
      <c r="P456" s="52"/>
    </row>
    <row r="457" spans="3:16" s="46" customFormat="1">
      <c r="C457" s="57"/>
      <c r="D457" s="57"/>
      <c r="E457" s="57"/>
      <c r="J457" s="58"/>
      <c r="K457" s="58"/>
      <c r="L457" s="58"/>
      <c r="M457" s="52"/>
      <c r="N457" s="52"/>
      <c r="O457" s="52"/>
      <c r="P457" s="52"/>
    </row>
    <row r="458" spans="3:16" s="46" customFormat="1">
      <c r="C458" s="57"/>
      <c r="D458" s="57"/>
      <c r="E458" s="57"/>
      <c r="J458" s="58"/>
      <c r="K458" s="58"/>
      <c r="L458" s="58"/>
      <c r="M458" s="52"/>
      <c r="N458" s="52"/>
      <c r="O458" s="52"/>
      <c r="P458" s="52"/>
    </row>
    <row r="459" spans="3:16" s="46" customFormat="1">
      <c r="C459" s="57"/>
      <c r="D459" s="57"/>
      <c r="E459" s="57"/>
      <c r="J459" s="58"/>
      <c r="K459" s="58"/>
      <c r="L459" s="58"/>
      <c r="M459" s="52"/>
      <c r="N459" s="52"/>
      <c r="O459" s="52"/>
      <c r="P459" s="52"/>
    </row>
    <row r="460" spans="3:16" s="46" customFormat="1">
      <c r="C460" s="57"/>
      <c r="D460" s="57"/>
      <c r="E460" s="57"/>
      <c r="J460" s="58"/>
      <c r="K460" s="58"/>
      <c r="L460" s="58"/>
      <c r="M460" s="52"/>
      <c r="N460" s="52"/>
      <c r="O460" s="52"/>
      <c r="P460" s="52"/>
    </row>
    <row r="461" spans="3:16" s="46" customFormat="1">
      <c r="C461" s="57"/>
      <c r="D461" s="57"/>
      <c r="E461" s="57"/>
      <c r="J461" s="58"/>
      <c r="K461" s="58"/>
      <c r="L461" s="58"/>
      <c r="M461" s="52"/>
      <c r="N461" s="52"/>
      <c r="O461" s="52"/>
      <c r="P461" s="52"/>
    </row>
    <row r="462" spans="3:16" s="46" customFormat="1">
      <c r="C462" s="57"/>
      <c r="D462" s="57"/>
      <c r="E462" s="57"/>
      <c r="J462" s="58"/>
      <c r="K462" s="58"/>
      <c r="L462" s="58"/>
      <c r="M462" s="52"/>
      <c r="N462" s="52"/>
      <c r="O462" s="52"/>
      <c r="P462" s="52"/>
    </row>
    <row r="463" spans="3:16" s="46" customFormat="1">
      <c r="C463" s="57"/>
      <c r="D463" s="57"/>
      <c r="E463" s="57"/>
      <c r="J463" s="58"/>
      <c r="K463" s="58"/>
      <c r="L463" s="58"/>
      <c r="M463" s="52"/>
      <c r="N463" s="52"/>
      <c r="O463" s="52"/>
      <c r="P463" s="52"/>
    </row>
    <row r="464" spans="3:16" s="46" customFormat="1">
      <c r="C464" s="57"/>
      <c r="D464" s="57"/>
      <c r="E464" s="57"/>
      <c r="J464" s="58"/>
      <c r="K464" s="58"/>
      <c r="L464" s="58"/>
      <c r="M464" s="52"/>
      <c r="N464" s="52"/>
      <c r="O464" s="52"/>
      <c r="P464" s="52"/>
    </row>
    <row r="465" spans="3:16" s="46" customFormat="1">
      <c r="C465" s="57"/>
      <c r="D465" s="57"/>
      <c r="E465" s="57"/>
      <c r="J465" s="58"/>
      <c r="K465" s="58"/>
      <c r="L465" s="58"/>
      <c r="M465" s="52"/>
      <c r="N465" s="52"/>
      <c r="O465" s="52"/>
      <c r="P465" s="52"/>
    </row>
    <row r="466" spans="3:16" s="46" customFormat="1">
      <c r="C466" s="57"/>
      <c r="D466" s="57"/>
      <c r="E466" s="57"/>
      <c r="J466" s="58"/>
      <c r="K466" s="58"/>
      <c r="L466" s="58"/>
      <c r="M466" s="52"/>
      <c r="N466" s="52"/>
      <c r="O466" s="52"/>
      <c r="P466" s="52"/>
    </row>
    <row r="467" spans="3:16" s="46" customFormat="1">
      <c r="C467" s="57"/>
      <c r="D467" s="57"/>
      <c r="E467" s="57"/>
      <c r="J467" s="58"/>
      <c r="K467" s="58"/>
      <c r="L467" s="58"/>
      <c r="M467" s="52"/>
      <c r="N467" s="52"/>
      <c r="O467" s="52"/>
      <c r="P467" s="52"/>
    </row>
    <row r="468" spans="3:16" s="46" customFormat="1">
      <c r="C468" s="57"/>
      <c r="D468" s="57"/>
      <c r="E468" s="57"/>
      <c r="J468" s="58"/>
      <c r="K468" s="58"/>
      <c r="L468" s="58"/>
      <c r="M468" s="52"/>
      <c r="N468" s="52"/>
      <c r="O468" s="52"/>
      <c r="P468" s="52"/>
    </row>
    <row r="469" spans="3:16" s="46" customFormat="1">
      <c r="C469" s="57"/>
      <c r="D469" s="57"/>
      <c r="E469" s="57"/>
      <c r="J469" s="58"/>
      <c r="K469" s="58"/>
      <c r="L469" s="58"/>
      <c r="M469" s="52"/>
      <c r="N469" s="52"/>
      <c r="O469" s="52"/>
      <c r="P469" s="52"/>
    </row>
    <row r="470" spans="3:16" s="46" customFormat="1">
      <c r="C470" s="57"/>
      <c r="D470" s="57"/>
      <c r="E470" s="57"/>
      <c r="J470" s="58"/>
      <c r="K470" s="58"/>
      <c r="L470" s="58"/>
      <c r="M470" s="52"/>
      <c r="N470" s="52"/>
      <c r="O470" s="52"/>
      <c r="P470" s="52"/>
    </row>
    <row r="471" spans="3:16" s="46" customFormat="1">
      <c r="C471" s="57"/>
      <c r="D471" s="57"/>
      <c r="E471" s="57"/>
      <c r="J471" s="58"/>
      <c r="K471" s="58"/>
      <c r="L471" s="58"/>
      <c r="M471" s="52"/>
      <c r="N471" s="52"/>
      <c r="O471" s="52"/>
      <c r="P471" s="52"/>
    </row>
    <row r="472" spans="3:16" s="46" customFormat="1">
      <c r="C472" s="57"/>
      <c r="D472" s="57"/>
      <c r="E472" s="57"/>
      <c r="J472" s="58"/>
      <c r="K472" s="58"/>
      <c r="L472" s="58"/>
      <c r="M472" s="52"/>
      <c r="N472" s="52"/>
      <c r="O472" s="52"/>
      <c r="P472" s="52"/>
    </row>
    <row r="473" spans="3:16" s="46" customFormat="1">
      <c r="C473" s="57"/>
      <c r="D473" s="57"/>
      <c r="E473" s="57"/>
      <c r="J473" s="58"/>
      <c r="K473" s="58"/>
      <c r="L473" s="58"/>
      <c r="M473" s="52"/>
      <c r="N473" s="52"/>
      <c r="O473" s="52"/>
      <c r="P473" s="52"/>
    </row>
    <row r="474" spans="3:16" s="46" customFormat="1">
      <c r="C474" s="57"/>
      <c r="D474" s="57"/>
      <c r="E474" s="57"/>
      <c r="J474" s="58"/>
      <c r="K474" s="58"/>
      <c r="L474" s="58"/>
      <c r="M474" s="52"/>
      <c r="N474" s="52"/>
      <c r="O474" s="52"/>
      <c r="P474" s="52"/>
    </row>
    <row r="475" spans="3:16" s="46" customFormat="1">
      <c r="C475" s="57"/>
      <c r="D475" s="57"/>
      <c r="E475" s="57"/>
      <c r="J475" s="58"/>
      <c r="K475" s="58"/>
      <c r="L475" s="58"/>
      <c r="M475" s="52"/>
      <c r="N475" s="52"/>
      <c r="O475" s="52"/>
      <c r="P475" s="52"/>
    </row>
    <row r="476" spans="3:16" s="46" customFormat="1">
      <c r="C476" s="57"/>
      <c r="D476" s="57"/>
      <c r="E476" s="57"/>
      <c r="J476" s="58"/>
      <c r="K476" s="58"/>
      <c r="L476" s="58"/>
      <c r="M476" s="52"/>
      <c r="N476" s="52"/>
      <c r="O476" s="52"/>
      <c r="P476" s="52"/>
    </row>
    <row r="477" spans="3:16" s="46" customFormat="1">
      <c r="C477" s="57"/>
      <c r="D477" s="57"/>
      <c r="E477" s="57"/>
      <c r="J477" s="58"/>
      <c r="K477" s="58"/>
      <c r="L477" s="58"/>
      <c r="M477" s="52"/>
      <c r="N477" s="52"/>
      <c r="O477" s="52"/>
      <c r="P477" s="52"/>
    </row>
    <row r="478" spans="3:16" s="46" customFormat="1">
      <c r="C478" s="57"/>
      <c r="D478" s="57"/>
      <c r="E478" s="57"/>
      <c r="J478" s="58"/>
      <c r="K478" s="58"/>
      <c r="L478" s="58"/>
      <c r="M478" s="52"/>
      <c r="N478" s="52"/>
      <c r="O478" s="52"/>
      <c r="P478" s="52"/>
    </row>
    <row r="479" spans="3:16" s="46" customFormat="1">
      <c r="C479" s="57"/>
      <c r="D479" s="57"/>
      <c r="E479" s="57"/>
      <c r="J479" s="58"/>
      <c r="K479" s="58"/>
      <c r="L479" s="58"/>
      <c r="M479" s="52"/>
      <c r="N479" s="52"/>
      <c r="O479" s="52"/>
      <c r="P479" s="52"/>
    </row>
    <row r="480" spans="3:16" s="46" customFormat="1">
      <c r="C480" s="57"/>
      <c r="D480" s="57"/>
      <c r="E480" s="57"/>
      <c r="J480" s="58"/>
      <c r="K480" s="58"/>
      <c r="L480" s="58"/>
      <c r="M480" s="52"/>
      <c r="N480" s="52"/>
      <c r="O480" s="52"/>
      <c r="P480" s="52"/>
    </row>
    <row r="481" spans="3:16" s="46" customFormat="1">
      <c r="C481" s="57"/>
      <c r="D481" s="57"/>
      <c r="E481" s="57"/>
      <c r="J481" s="58"/>
      <c r="K481" s="58"/>
      <c r="L481" s="58"/>
      <c r="M481" s="52"/>
      <c r="N481" s="52"/>
      <c r="O481" s="52"/>
      <c r="P481" s="52"/>
    </row>
    <row r="482" spans="3:16" s="46" customFormat="1">
      <c r="C482" s="57"/>
      <c r="D482" s="57"/>
      <c r="E482" s="57"/>
      <c r="J482" s="58"/>
      <c r="K482" s="58"/>
      <c r="L482" s="58"/>
      <c r="M482" s="52"/>
      <c r="N482" s="52"/>
      <c r="O482" s="52"/>
      <c r="P482" s="52"/>
    </row>
    <row r="483" spans="3:16" s="46" customFormat="1">
      <c r="C483" s="57"/>
      <c r="D483" s="57"/>
      <c r="E483" s="57"/>
      <c r="J483" s="58"/>
      <c r="K483" s="58"/>
      <c r="L483" s="58"/>
      <c r="M483" s="52"/>
      <c r="N483" s="52"/>
      <c r="O483" s="52"/>
      <c r="P483" s="52"/>
    </row>
    <row r="484" spans="3:16" s="46" customFormat="1">
      <c r="C484" s="57"/>
      <c r="D484" s="57"/>
      <c r="E484" s="57"/>
      <c r="J484" s="58"/>
      <c r="K484" s="58"/>
      <c r="L484" s="58"/>
      <c r="M484" s="52"/>
      <c r="N484" s="52"/>
      <c r="O484" s="52"/>
      <c r="P484" s="52"/>
    </row>
    <row r="485" spans="3:16" s="46" customFormat="1">
      <c r="C485" s="57"/>
      <c r="D485" s="57"/>
      <c r="E485" s="57"/>
      <c r="J485" s="58"/>
      <c r="K485" s="58"/>
      <c r="L485" s="58"/>
      <c r="M485" s="52"/>
      <c r="N485" s="52"/>
      <c r="O485" s="52"/>
      <c r="P485" s="52"/>
    </row>
    <row r="486" spans="3:16" s="46" customFormat="1">
      <c r="C486" s="57"/>
      <c r="D486" s="57"/>
      <c r="E486" s="57"/>
      <c r="J486" s="58"/>
      <c r="K486" s="58"/>
      <c r="L486" s="58"/>
      <c r="M486" s="52"/>
      <c r="N486" s="52"/>
      <c r="O486" s="52"/>
      <c r="P486" s="52"/>
    </row>
    <row r="487" spans="3:16" s="46" customFormat="1">
      <c r="C487" s="57"/>
      <c r="D487" s="57"/>
      <c r="E487" s="57"/>
      <c r="J487" s="58"/>
      <c r="K487" s="58"/>
      <c r="L487" s="58"/>
      <c r="M487" s="52"/>
      <c r="N487" s="52"/>
      <c r="O487" s="52"/>
      <c r="P487" s="52"/>
    </row>
    <row r="488" spans="3:16" s="46" customFormat="1">
      <c r="C488" s="57"/>
      <c r="D488" s="57"/>
      <c r="E488" s="57"/>
      <c r="J488" s="58"/>
      <c r="K488" s="58"/>
      <c r="L488" s="58"/>
      <c r="M488" s="52"/>
      <c r="N488" s="52"/>
      <c r="O488" s="52"/>
      <c r="P488" s="52"/>
    </row>
    <row r="489" spans="3:16" s="46" customFormat="1">
      <c r="C489" s="57"/>
      <c r="D489" s="57"/>
      <c r="E489" s="57"/>
      <c r="J489" s="58"/>
      <c r="K489" s="58"/>
      <c r="L489" s="58"/>
      <c r="M489" s="52"/>
      <c r="N489" s="52"/>
      <c r="O489" s="52"/>
      <c r="P489" s="52"/>
    </row>
    <row r="490" spans="3:16" s="46" customFormat="1">
      <c r="C490" s="57"/>
      <c r="D490" s="57"/>
      <c r="E490" s="57"/>
      <c r="J490" s="58"/>
      <c r="K490" s="58"/>
      <c r="L490" s="58"/>
      <c r="M490" s="52"/>
      <c r="N490" s="52"/>
      <c r="O490" s="52"/>
      <c r="P490" s="52"/>
    </row>
    <row r="491" spans="3:16" s="46" customFormat="1">
      <c r="C491" s="57"/>
      <c r="D491" s="57"/>
      <c r="E491" s="57"/>
      <c r="J491" s="58"/>
      <c r="K491" s="58"/>
      <c r="L491" s="58"/>
      <c r="M491" s="52"/>
      <c r="N491" s="52"/>
      <c r="O491" s="52"/>
      <c r="P491" s="52"/>
    </row>
    <row r="492" spans="3:16" s="46" customFormat="1">
      <c r="C492" s="57"/>
      <c r="D492" s="57"/>
      <c r="E492" s="57"/>
      <c r="J492" s="58"/>
      <c r="K492" s="58"/>
      <c r="L492" s="58"/>
      <c r="M492" s="52"/>
      <c r="N492" s="52"/>
      <c r="O492" s="52"/>
      <c r="P492" s="52"/>
    </row>
    <row r="493" spans="3:16" s="46" customFormat="1">
      <c r="C493" s="57"/>
      <c r="D493" s="57"/>
      <c r="E493" s="57"/>
      <c r="J493" s="58"/>
      <c r="K493" s="58"/>
      <c r="L493" s="58"/>
      <c r="M493" s="52"/>
      <c r="N493" s="52"/>
      <c r="O493" s="52"/>
      <c r="P493" s="52"/>
    </row>
    <row r="494" spans="3:16" s="46" customFormat="1">
      <c r="C494" s="57"/>
      <c r="D494" s="57"/>
      <c r="E494" s="57"/>
      <c r="J494" s="58"/>
      <c r="K494" s="58"/>
      <c r="L494" s="58"/>
      <c r="M494" s="52"/>
      <c r="N494" s="52"/>
      <c r="O494" s="52"/>
      <c r="P494" s="52"/>
    </row>
    <row r="495" spans="3:16" s="46" customFormat="1">
      <c r="C495" s="57"/>
      <c r="D495" s="57"/>
      <c r="E495" s="57"/>
      <c r="J495" s="58"/>
      <c r="K495" s="58"/>
      <c r="L495" s="58"/>
      <c r="M495" s="52"/>
      <c r="N495" s="52"/>
      <c r="O495" s="52"/>
      <c r="P495" s="52"/>
    </row>
    <row r="496" spans="3:16" s="46" customFormat="1">
      <c r="C496" s="57"/>
      <c r="D496" s="57"/>
      <c r="E496" s="57"/>
      <c r="J496" s="58"/>
      <c r="K496" s="58"/>
      <c r="L496" s="58"/>
      <c r="M496" s="52"/>
      <c r="N496" s="52"/>
      <c r="O496" s="52"/>
      <c r="P496" s="52"/>
    </row>
    <row r="497" spans="3:16" s="46" customFormat="1">
      <c r="C497" s="57"/>
      <c r="D497" s="57"/>
      <c r="E497" s="57"/>
      <c r="J497" s="58"/>
      <c r="K497" s="58"/>
      <c r="L497" s="58"/>
      <c r="M497" s="52"/>
      <c r="N497" s="52"/>
      <c r="O497" s="52"/>
      <c r="P497" s="52"/>
    </row>
    <row r="498" spans="3:16" s="46" customFormat="1">
      <c r="C498" s="57"/>
      <c r="D498" s="57"/>
      <c r="E498" s="57"/>
      <c r="J498" s="58"/>
      <c r="K498" s="58"/>
      <c r="L498" s="58"/>
      <c r="M498" s="52"/>
      <c r="N498" s="52"/>
      <c r="O498" s="52"/>
      <c r="P498" s="52"/>
    </row>
    <row r="499" spans="3:16" s="46" customFormat="1">
      <c r="C499" s="57"/>
      <c r="D499" s="57"/>
      <c r="E499" s="57"/>
      <c r="J499" s="58"/>
      <c r="K499" s="58"/>
      <c r="L499" s="58"/>
      <c r="M499" s="52"/>
      <c r="N499" s="52"/>
      <c r="O499" s="52"/>
      <c r="P499" s="52"/>
    </row>
    <row r="500" spans="3:16" s="46" customFormat="1">
      <c r="C500" s="57"/>
      <c r="D500" s="57"/>
      <c r="E500" s="57"/>
      <c r="J500" s="58"/>
      <c r="K500" s="58"/>
      <c r="L500" s="58"/>
      <c r="M500" s="52"/>
      <c r="N500" s="52"/>
      <c r="O500" s="52"/>
      <c r="P500" s="52"/>
    </row>
    <row r="501" spans="3:16" s="46" customFormat="1">
      <c r="C501" s="57"/>
      <c r="D501" s="57"/>
      <c r="E501" s="57"/>
      <c r="J501" s="58"/>
      <c r="K501" s="58"/>
      <c r="L501" s="58"/>
      <c r="M501" s="52"/>
      <c r="N501" s="52"/>
      <c r="O501" s="52"/>
      <c r="P501" s="52"/>
    </row>
    <row r="502" spans="3:16" s="46" customFormat="1">
      <c r="C502" s="57"/>
      <c r="D502" s="57"/>
      <c r="E502" s="57"/>
      <c r="J502" s="58"/>
      <c r="K502" s="58"/>
      <c r="L502" s="58"/>
      <c r="M502" s="52"/>
      <c r="N502" s="52"/>
      <c r="O502" s="52"/>
      <c r="P502" s="52"/>
    </row>
    <row r="503" spans="3:16" s="46" customFormat="1">
      <c r="C503" s="57"/>
      <c r="D503" s="57"/>
      <c r="E503" s="57"/>
      <c r="J503" s="58"/>
      <c r="K503" s="58"/>
      <c r="L503" s="58"/>
      <c r="M503" s="52"/>
      <c r="N503" s="52"/>
      <c r="O503" s="52"/>
      <c r="P503" s="52"/>
    </row>
    <row r="504" spans="3:16" s="46" customFormat="1">
      <c r="C504" s="57"/>
      <c r="D504" s="57"/>
      <c r="E504" s="57"/>
      <c r="J504" s="58"/>
      <c r="K504" s="58"/>
      <c r="L504" s="58"/>
      <c r="M504" s="52"/>
      <c r="N504" s="52"/>
      <c r="O504" s="52"/>
      <c r="P504" s="52"/>
    </row>
    <row r="505" spans="3:16" s="46" customFormat="1">
      <c r="C505" s="57"/>
      <c r="D505" s="57"/>
      <c r="E505" s="57"/>
      <c r="J505" s="58"/>
      <c r="K505" s="58"/>
      <c r="L505" s="58"/>
      <c r="M505" s="52"/>
      <c r="N505" s="52"/>
      <c r="O505" s="52"/>
      <c r="P505" s="52"/>
    </row>
    <row r="506" spans="3:16" s="46" customFormat="1">
      <c r="C506" s="57"/>
      <c r="D506" s="57"/>
      <c r="E506" s="57"/>
      <c r="J506" s="58"/>
      <c r="K506" s="58"/>
      <c r="L506" s="58"/>
      <c r="M506" s="52"/>
      <c r="N506" s="52"/>
      <c r="O506" s="52"/>
      <c r="P506" s="52"/>
    </row>
    <row r="507" spans="3:16" s="46" customFormat="1">
      <c r="C507" s="57"/>
      <c r="D507" s="57"/>
      <c r="E507" s="57"/>
      <c r="J507" s="58"/>
      <c r="K507" s="58"/>
      <c r="L507" s="58"/>
      <c r="M507" s="52"/>
      <c r="N507" s="52"/>
      <c r="O507" s="52"/>
      <c r="P507" s="52"/>
    </row>
    <row r="508" spans="3:16" s="46" customFormat="1">
      <c r="C508" s="57"/>
      <c r="D508" s="57"/>
      <c r="E508" s="57"/>
      <c r="J508" s="58"/>
      <c r="K508" s="58"/>
      <c r="L508" s="58"/>
      <c r="M508" s="52"/>
      <c r="N508" s="52"/>
      <c r="O508" s="52"/>
      <c r="P508" s="52"/>
    </row>
    <row r="509" spans="3:16" s="46" customFormat="1">
      <c r="C509" s="57"/>
      <c r="D509" s="57"/>
      <c r="E509" s="57"/>
      <c r="J509" s="58"/>
      <c r="K509" s="58"/>
      <c r="L509" s="58"/>
      <c r="M509" s="52"/>
      <c r="N509" s="52"/>
      <c r="O509" s="52"/>
      <c r="P509" s="52"/>
    </row>
    <row r="510" spans="3:16" s="46" customFormat="1">
      <c r="C510" s="57"/>
      <c r="D510" s="57"/>
      <c r="E510" s="57"/>
      <c r="J510" s="58"/>
      <c r="K510" s="58"/>
      <c r="L510" s="58"/>
      <c r="M510" s="52"/>
      <c r="N510" s="52"/>
      <c r="O510" s="52"/>
      <c r="P510" s="52"/>
    </row>
    <row r="511" spans="3:16" s="46" customFormat="1">
      <c r="C511" s="57"/>
      <c r="D511" s="57"/>
      <c r="E511" s="57"/>
      <c r="J511" s="58"/>
      <c r="K511" s="58"/>
      <c r="L511" s="58"/>
      <c r="M511" s="52"/>
      <c r="N511" s="52"/>
      <c r="O511" s="52"/>
      <c r="P511" s="52"/>
    </row>
    <row r="512" spans="3:16" s="46" customFormat="1">
      <c r="C512" s="57"/>
      <c r="D512" s="57"/>
      <c r="E512" s="57"/>
      <c r="J512" s="58"/>
      <c r="K512" s="58"/>
      <c r="L512" s="58"/>
      <c r="M512" s="52"/>
      <c r="N512" s="52"/>
      <c r="O512" s="52"/>
      <c r="P512" s="52"/>
    </row>
    <row r="513" spans="3:16" s="46" customFormat="1">
      <c r="C513" s="57"/>
      <c r="D513" s="57"/>
      <c r="E513" s="57"/>
      <c r="J513" s="58"/>
      <c r="K513" s="58"/>
      <c r="L513" s="58"/>
      <c r="M513" s="52"/>
      <c r="N513" s="52"/>
      <c r="O513" s="52"/>
      <c r="P513" s="52"/>
    </row>
    <row r="514" spans="3:16" s="46" customFormat="1">
      <c r="C514" s="57"/>
      <c r="D514" s="57"/>
      <c r="E514" s="57"/>
      <c r="J514" s="58"/>
      <c r="K514" s="58"/>
      <c r="L514" s="58"/>
      <c r="M514" s="52"/>
      <c r="N514" s="52"/>
      <c r="O514" s="52"/>
      <c r="P514" s="52"/>
    </row>
    <row r="515" spans="3:16" s="46" customFormat="1">
      <c r="C515" s="57"/>
      <c r="D515" s="57"/>
      <c r="E515" s="57"/>
      <c r="J515" s="58"/>
      <c r="K515" s="58"/>
      <c r="L515" s="58"/>
      <c r="M515" s="52"/>
      <c r="N515" s="52"/>
      <c r="O515" s="52"/>
      <c r="P515" s="52"/>
    </row>
    <row r="516" spans="3:16" s="46" customFormat="1">
      <c r="C516" s="57"/>
      <c r="D516" s="57"/>
      <c r="E516" s="57"/>
      <c r="J516" s="58"/>
      <c r="K516" s="58"/>
      <c r="L516" s="58"/>
      <c r="M516" s="52"/>
      <c r="N516" s="52"/>
      <c r="O516" s="52"/>
      <c r="P516" s="52"/>
    </row>
    <row r="517" spans="3:16" s="46" customFormat="1">
      <c r="C517" s="57"/>
      <c r="D517" s="57"/>
      <c r="E517" s="57"/>
      <c r="J517" s="58"/>
      <c r="K517" s="58"/>
      <c r="L517" s="58"/>
      <c r="M517" s="52"/>
      <c r="N517" s="52"/>
      <c r="O517" s="52"/>
      <c r="P517" s="52"/>
    </row>
    <row r="518" spans="3:16" s="46" customFormat="1">
      <c r="C518" s="57"/>
      <c r="D518" s="57"/>
      <c r="E518" s="57"/>
      <c r="J518" s="58"/>
      <c r="K518" s="58"/>
      <c r="L518" s="58"/>
      <c r="M518" s="52"/>
      <c r="N518" s="52"/>
      <c r="O518" s="52"/>
      <c r="P518" s="52"/>
    </row>
    <row r="519" spans="3:16" s="46" customFormat="1">
      <c r="C519" s="57"/>
      <c r="D519" s="57"/>
      <c r="E519" s="57"/>
      <c r="J519" s="58"/>
      <c r="K519" s="58"/>
      <c r="L519" s="58"/>
      <c r="M519" s="52"/>
      <c r="N519" s="52"/>
      <c r="O519" s="52"/>
      <c r="P519" s="52"/>
    </row>
    <row r="520" spans="3:16" s="46" customFormat="1">
      <c r="C520" s="57"/>
      <c r="D520" s="57"/>
      <c r="E520" s="57"/>
      <c r="J520" s="58"/>
      <c r="K520" s="58"/>
      <c r="L520" s="58"/>
      <c r="M520" s="52"/>
      <c r="N520" s="52"/>
      <c r="O520" s="52"/>
      <c r="P520" s="52"/>
    </row>
    <row r="521" spans="3:16" s="46" customFormat="1">
      <c r="C521" s="57"/>
      <c r="D521" s="57"/>
      <c r="E521" s="57"/>
      <c r="J521" s="58"/>
      <c r="K521" s="58"/>
      <c r="L521" s="58"/>
      <c r="M521" s="52"/>
      <c r="N521" s="52"/>
      <c r="O521" s="52"/>
      <c r="P521" s="52"/>
    </row>
    <row r="522" spans="3:16" s="46" customFormat="1">
      <c r="C522" s="57"/>
      <c r="D522" s="57"/>
      <c r="E522" s="57"/>
      <c r="J522" s="58"/>
      <c r="K522" s="58"/>
      <c r="L522" s="58"/>
      <c r="M522" s="52"/>
      <c r="N522" s="52"/>
      <c r="O522" s="52"/>
      <c r="P522" s="52"/>
    </row>
    <row r="523" spans="3:16" s="46" customFormat="1">
      <c r="C523" s="57"/>
      <c r="D523" s="57"/>
      <c r="E523" s="57"/>
      <c r="J523" s="58"/>
      <c r="K523" s="58"/>
      <c r="L523" s="58"/>
      <c r="M523" s="52"/>
      <c r="N523" s="52"/>
      <c r="O523" s="52"/>
      <c r="P523" s="52"/>
    </row>
    <row r="524" spans="3:16" s="46" customFormat="1">
      <c r="C524" s="57"/>
      <c r="D524" s="57"/>
      <c r="E524" s="57"/>
      <c r="J524" s="58"/>
      <c r="K524" s="58"/>
      <c r="L524" s="58"/>
      <c r="M524" s="52"/>
      <c r="N524" s="52"/>
      <c r="O524" s="52"/>
      <c r="P524" s="52"/>
    </row>
    <row r="525" spans="3:16" s="46" customFormat="1">
      <c r="C525" s="57"/>
      <c r="D525" s="57"/>
      <c r="E525" s="57"/>
      <c r="J525" s="58"/>
      <c r="K525" s="58"/>
      <c r="L525" s="58"/>
      <c r="M525" s="52"/>
      <c r="N525" s="52"/>
      <c r="O525" s="52"/>
      <c r="P525" s="52"/>
    </row>
    <row r="526" spans="3:16" s="46" customFormat="1">
      <c r="C526" s="57"/>
      <c r="D526" s="57"/>
      <c r="E526" s="57"/>
      <c r="J526" s="58"/>
      <c r="K526" s="58"/>
      <c r="L526" s="58"/>
      <c r="M526" s="52"/>
      <c r="N526" s="52"/>
      <c r="O526" s="52"/>
      <c r="P526" s="52"/>
    </row>
    <row r="527" spans="3:16" s="46" customFormat="1">
      <c r="C527" s="57"/>
      <c r="D527" s="57"/>
      <c r="E527" s="57"/>
      <c r="J527" s="58"/>
      <c r="K527" s="58"/>
      <c r="L527" s="58"/>
      <c r="M527" s="52"/>
      <c r="N527" s="52"/>
      <c r="O527" s="52"/>
      <c r="P527" s="52"/>
    </row>
    <row r="528" spans="3:16" s="46" customFormat="1">
      <c r="C528" s="57"/>
      <c r="D528" s="57"/>
      <c r="E528" s="57"/>
      <c r="J528" s="58"/>
      <c r="K528" s="58"/>
      <c r="L528" s="58"/>
      <c r="M528" s="52"/>
      <c r="N528" s="52"/>
      <c r="O528" s="52"/>
      <c r="P528" s="52"/>
    </row>
    <row r="529" spans="3:16" s="46" customFormat="1">
      <c r="C529" s="57"/>
      <c r="D529" s="57"/>
      <c r="E529" s="57"/>
      <c r="J529" s="58"/>
      <c r="K529" s="58"/>
      <c r="L529" s="58"/>
      <c r="M529" s="52"/>
      <c r="N529" s="52"/>
      <c r="O529" s="52"/>
      <c r="P529" s="52"/>
    </row>
    <row r="530" spans="3:16" s="46" customFormat="1">
      <c r="C530" s="57"/>
      <c r="D530" s="57"/>
      <c r="E530" s="57"/>
      <c r="J530" s="58"/>
      <c r="K530" s="58"/>
      <c r="L530" s="58"/>
      <c r="M530" s="52"/>
      <c r="N530" s="52"/>
      <c r="O530" s="52"/>
      <c r="P530" s="52"/>
    </row>
    <row r="531" spans="3:16" s="46" customFormat="1">
      <c r="C531" s="57"/>
      <c r="D531" s="57"/>
      <c r="E531" s="57"/>
      <c r="J531" s="58"/>
      <c r="K531" s="58"/>
      <c r="L531" s="58"/>
      <c r="M531" s="52"/>
      <c r="N531" s="52"/>
      <c r="O531" s="52"/>
      <c r="P531" s="52"/>
    </row>
    <row r="532" spans="3:16" s="46" customFormat="1">
      <c r="C532" s="57"/>
      <c r="D532" s="57"/>
      <c r="E532" s="57"/>
      <c r="J532" s="58"/>
      <c r="K532" s="58"/>
      <c r="L532" s="58"/>
      <c r="M532" s="52"/>
      <c r="N532" s="52"/>
      <c r="O532" s="52"/>
      <c r="P532" s="52"/>
    </row>
    <row r="533" spans="3:16" s="46" customFormat="1">
      <c r="C533" s="57"/>
      <c r="D533" s="57"/>
      <c r="E533" s="57"/>
      <c r="J533" s="58"/>
      <c r="K533" s="58"/>
      <c r="L533" s="58"/>
      <c r="M533" s="52"/>
      <c r="N533" s="52"/>
      <c r="O533" s="52"/>
      <c r="P533" s="52"/>
    </row>
    <row r="534" spans="3:16" s="46" customFormat="1">
      <c r="C534" s="57"/>
      <c r="D534" s="57"/>
      <c r="E534" s="57"/>
      <c r="J534" s="58"/>
      <c r="K534" s="58"/>
      <c r="L534" s="58"/>
      <c r="M534" s="52"/>
      <c r="N534" s="52"/>
      <c r="O534" s="52"/>
      <c r="P534" s="52"/>
    </row>
    <row r="535" spans="3:16" s="46" customFormat="1">
      <c r="C535" s="57"/>
      <c r="D535" s="57"/>
      <c r="E535" s="57"/>
      <c r="J535" s="58"/>
      <c r="K535" s="58"/>
      <c r="L535" s="58"/>
      <c r="M535" s="52"/>
      <c r="N535" s="52"/>
      <c r="O535" s="52"/>
      <c r="P535" s="52"/>
    </row>
    <row r="536" spans="3:16" s="46" customFormat="1">
      <c r="C536" s="57"/>
      <c r="D536" s="57"/>
      <c r="E536" s="57"/>
      <c r="J536" s="58"/>
      <c r="K536" s="58"/>
      <c r="L536" s="58"/>
      <c r="M536" s="52"/>
      <c r="N536" s="52"/>
      <c r="O536" s="52"/>
      <c r="P536" s="52"/>
    </row>
    <row r="537" spans="3:16" s="46" customFormat="1">
      <c r="C537" s="57"/>
      <c r="D537" s="57"/>
      <c r="E537" s="57"/>
      <c r="J537" s="58"/>
      <c r="K537" s="58"/>
      <c r="L537" s="58"/>
      <c r="M537" s="52"/>
      <c r="N537" s="52"/>
      <c r="O537" s="52"/>
      <c r="P537" s="52"/>
    </row>
    <row r="538" spans="3:16" s="46" customFormat="1">
      <c r="C538" s="57"/>
      <c r="D538" s="57"/>
      <c r="E538" s="57"/>
      <c r="J538" s="58"/>
      <c r="K538" s="58"/>
      <c r="L538" s="58"/>
      <c r="M538" s="52"/>
      <c r="N538" s="52"/>
      <c r="O538" s="52"/>
      <c r="P538" s="52"/>
    </row>
    <row r="539" spans="3:16" s="46" customFormat="1">
      <c r="C539" s="57"/>
      <c r="D539" s="57"/>
      <c r="E539" s="57"/>
      <c r="J539" s="58"/>
      <c r="K539" s="58"/>
      <c r="L539" s="58"/>
      <c r="M539" s="52"/>
      <c r="N539" s="52"/>
      <c r="O539" s="52"/>
      <c r="P539" s="52"/>
    </row>
    <row r="540" spans="3:16" s="46" customFormat="1">
      <c r="C540" s="57"/>
      <c r="D540" s="57"/>
      <c r="E540" s="57"/>
      <c r="J540" s="58"/>
      <c r="K540" s="58"/>
      <c r="L540" s="58"/>
      <c r="M540" s="52"/>
      <c r="N540" s="52"/>
      <c r="O540" s="52"/>
      <c r="P540" s="52"/>
    </row>
    <row r="541" spans="3:16" s="46" customFormat="1">
      <c r="C541" s="57"/>
      <c r="D541" s="57"/>
      <c r="E541" s="57"/>
      <c r="J541" s="58"/>
      <c r="K541" s="58"/>
      <c r="L541" s="58"/>
      <c r="M541" s="52"/>
      <c r="N541" s="52"/>
      <c r="O541" s="52"/>
      <c r="P541" s="52"/>
    </row>
    <row r="542" spans="3:16" s="46" customFormat="1">
      <c r="C542" s="57"/>
      <c r="D542" s="57"/>
      <c r="E542" s="57"/>
      <c r="J542" s="58"/>
      <c r="K542" s="58"/>
      <c r="L542" s="58"/>
      <c r="M542" s="52"/>
      <c r="N542" s="52"/>
      <c r="O542" s="52"/>
      <c r="P542" s="52"/>
    </row>
    <row r="543" spans="3:16" s="46" customFormat="1">
      <c r="C543" s="57"/>
      <c r="D543" s="57"/>
      <c r="E543" s="57"/>
      <c r="J543" s="58"/>
      <c r="K543" s="58"/>
      <c r="L543" s="58"/>
      <c r="M543" s="52"/>
      <c r="N543" s="52"/>
      <c r="O543" s="52"/>
      <c r="P543" s="52"/>
    </row>
    <row r="544" spans="3:16" s="46" customFormat="1">
      <c r="C544" s="57"/>
      <c r="D544" s="57"/>
      <c r="E544" s="57"/>
      <c r="J544" s="58"/>
      <c r="K544" s="58"/>
      <c r="L544" s="58"/>
      <c r="M544" s="52"/>
      <c r="N544" s="52"/>
      <c r="O544" s="52"/>
      <c r="P544" s="52"/>
    </row>
    <row r="545" spans="3:16" s="46" customFormat="1">
      <c r="C545" s="57"/>
      <c r="D545" s="57"/>
      <c r="E545" s="57"/>
      <c r="J545" s="58"/>
      <c r="K545" s="58"/>
      <c r="L545" s="58"/>
      <c r="M545" s="52"/>
      <c r="N545" s="52"/>
      <c r="O545" s="52"/>
      <c r="P545" s="52"/>
    </row>
    <row r="546" spans="3:16" s="46" customFormat="1">
      <c r="C546" s="57"/>
      <c r="D546" s="57"/>
      <c r="E546" s="57"/>
      <c r="J546" s="58"/>
      <c r="K546" s="58"/>
      <c r="L546" s="58"/>
      <c r="M546" s="52"/>
      <c r="N546" s="52"/>
      <c r="O546" s="52"/>
      <c r="P546" s="52"/>
    </row>
    <row r="547" spans="3:16" s="46" customFormat="1">
      <c r="C547" s="57"/>
      <c r="D547" s="57"/>
      <c r="E547" s="57"/>
      <c r="J547" s="58"/>
      <c r="K547" s="58"/>
      <c r="L547" s="58"/>
      <c r="M547" s="52"/>
      <c r="N547" s="52"/>
      <c r="O547" s="52"/>
      <c r="P547" s="52"/>
    </row>
    <row r="548" spans="3:16" s="46" customFormat="1">
      <c r="C548" s="57"/>
      <c r="D548" s="57"/>
      <c r="E548" s="57"/>
      <c r="J548" s="58"/>
      <c r="K548" s="58"/>
      <c r="L548" s="58"/>
      <c r="M548" s="52"/>
      <c r="N548" s="52"/>
      <c r="O548" s="52"/>
      <c r="P548" s="52"/>
    </row>
    <row r="549" spans="3:16" s="46" customFormat="1">
      <c r="C549" s="57"/>
      <c r="D549" s="57"/>
      <c r="E549" s="57"/>
      <c r="J549" s="58"/>
      <c r="K549" s="58"/>
      <c r="L549" s="58"/>
      <c r="M549" s="52"/>
      <c r="N549" s="52"/>
      <c r="O549" s="52"/>
      <c r="P549" s="52"/>
    </row>
    <row r="550" spans="3:16" s="46" customFormat="1">
      <c r="C550" s="57"/>
      <c r="D550" s="57"/>
      <c r="E550" s="57"/>
      <c r="J550" s="58"/>
      <c r="K550" s="58"/>
      <c r="L550" s="58"/>
      <c r="M550" s="52"/>
      <c r="N550" s="52"/>
      <c r="O550" s="52"/>
      <c r="P550" s="52"/>
    </row>
    <row r="551" spans="3:16" s="46" customFormat="1">
      <c r="C551" s="57"/>
      <c r="D551" s="57"/>
      <c r="E551" s="57"/>
      <c r="J551" s="58"/>
      <c r="K551" s="58"/>
      <c r="L551" s="58"/>
      <c r="M551" s="52"/>
      <c r="N551" s="52"/>
      <c r="O551" s="52"/>
      <c r="P551" s="52"/>
    </row>
    <row r="552" spans="3:16" s="46" customFormat="1">
      <c r="C552" s="57"/>
      <c r="D552" s="57"/>
      <c r="E552" s="57"/>
      <c r="J552" s="58"/>
      <c r="K552" s="58"/>
      <c r="L552" s="58"/>
      <c r="M552" s="52"/>
      <c r="N552" s="52"/>
      <c r="O552" s="52"/>
      <c r="P552" s="52"/>
    </row>
    <row r="553" spans="3:16" s="46" customFormat="1">
      <c r="C553" s="57"/>
      <c r="D553" s="57"/>
      <c r="E553" s="57"/>
      <c r="J553" s="58"/>
      <c r="K553" s="58"/>
      <c r="L553" s="58"/>
      <c r="M553" s="52"/>
      <c r="N553" s="52"/>
      <c r="O553" s="52"/>
      <c r="P553" s="52"/>
    </row>
    <row r="554" spans="3:16" s="46" customFormat="1">
      <c r="C554" s="57"/>
      <c r="D554" s="57"/>
      <c r="E554" s="57"/>
      <c r="J554" s="58"/>
      <c r="K554" s="58"/>
      <c r="L554" s="58"/>
      <c r="M554" s="52"/>
      <c r="N554" s="52"/>
      <c r="O554" s="52"/>
      <c r="P554" s="52"/>
    </row>
    <row r="555" spans="3:16" s="46" customFormat="1">
      <c r="C555" s="57"/>
      <c r="D555" s="57"/>
      <c r="E555" s="57"/>
      <c r="J555" s="58"/>
      <c r="K555" s="58"/>
      <c r="L555" s="58"/>
      <c r="M555" s="52"/>
      <c r="N555" s="52"/>
      <c r="O555" s="52"/>
      <c r="P555" s="52"/>
    </row>
    <row r="556" spans="3:16" s="46" customFormat="1">
      <c r="C556" s="57"/>
      <c r="D556" s="57"/>
      <c r="E556" s="57"/>
      <c r="J556" s="58"/>
      <c r="K556" s="58"/>
      <c r="L556" s="58"/>
      <c r="M556" s="52"/>
      <c r="N556" s="52"/>
      <c r="O556" s="52"/>
      <c r="P556" s="52"/>
    </row>
    <row r="557" spans="3:16" s="46" customFormat="1">
      <c r="C557" s="57"/>
      <c r="D557" s="57"/>
      <c r="E557" s="57"/>
      <c r="J557" s="58"/>
      <c r="K557" s="58"/>
      <c r="L557" s="58"/>
      <c r="M557" s="52"/>
      <c r="N557" s="52"/>
      <c r="O557" s="52"/>
      <c r="P557" s="52"/>
    </row>
    <row r="558" spans="3:16" s="46" customFormat="1">
      <c r="C558" s="57"/>
      <c r="D558" s="57"/>
      <c r="E558" s="57"/>
      <c r="J558" s="58"/>
      <c r="K558" s="58"/>
      <c r="L558" s="58"/>
      <c r="M558" s="52"/>
      <c r="N558" s="52"/>
      <c r="O558" s="52"/>
      <c r="P558" s="52"/>
    </row>
    <row r="559" spans="3:16" s="46" customFormat="1">
      <c r="C559" s="57"/>
      <c r="D559" s="57"/>
      <c r="E559" s="57"/>
      <c r="J559" s="58"/>
      <c r="K559" s="58"/>
      <c r="L559" s="58"/>
      <c r="M559" s="52"/>
      <c r="N559" s="52"/>
      <c r="O559" s="52"/>
      <c r="P559" s="52"/>
    </row>
    <row r="560" spans="3:16" s="46" customFormat="1">
      <c r="C560" s="57"/>
      <c r="D560" s="57"/>
      <c r="E560" s="57"/>
      <c r="J560" s="58"/>
      <c r="K560" s="58"/>
      <c r="L560" s="58"/>
      <c r="M560" s="52"/>
      <c r="N560" s="52"/>
      <c r="O560" s="52"/>
      <c r="P560" s="52"/>
    </row>
    <row r="561" spans="3:16" s="46" customFormat="1">
      <c r="C561" s="57"/>
      <c r="D561" s="57"/>
      <c r="E561" s="57"/>
      <c r="J561" s="58"/>
      <c r="K561" s="58"/>
      <c r="L561" s="58"/>
      <c r="M561" s="52"/>
      <c r="N561" s="52"/>
      <c r="O561" s="52"/>
      <c r="P561" s="52"/>
    </row>
    <row r="562" spans="3:16" s="46" customFormat="1">
      <c r="C562" s="57"/>
      <c r="D562" s="57"/>
      <c r="E562" s="57"/>
      <c r="J562" s="58"/>
      <c r="K562" s="58"/>
      <c r="L562" s="58"/>
      <c r="M562" s="52"/>
      <c r="N562" s="52"/>
      <c r="O562" s="52"/>
      <c r="P562" s="52"/>
    </row>
    <row r="563" spans="3:16" s="46" customFormat="1">
      <c r="C563" s="57"/>
      <c r="D563" s="57"/>
      <c r="E563" s="57"/>
      <c r="J563" s="58"/>
      <c r="K563" s="58"/>
      <c r="L563" s="58"/>
      <c r="M563" s="52"/>
      <c r="N563" s="52"/>
      <c r="O563" s="52"/>
      <c r="P563" s="52"/>
    </row>
    <row r="564" spans="3:16" s="46" customFormat="1">
      <c r="C564" s="57"/>
      <c r="D564" s="57"/>
      <c r="E564" s="57"/>
      <c r="J564" s="58"/>
      <c r="K564" s="58"/>
      <c r="L564" s="58"/>
      <c r="M564" s="52"/>
      <c r="N564" s="52"/>
      <c r="O564" s="52"/>
      <c r="P564" s="52"/>
    </row>
    <row r="565" spans="3:16" s="46" customFormat="1">
      <c r="C565" s="57"/>
      <c r="D565" s="57"/>
      <c r="E565" s="57"/>
      <c r="J565" s="58"/>
      <c r="K565" s="58"/>
      <c r="L565" s="58"/>
      <c r="M565" s="52"/>
      <c r="N565" s="52"/>
      <c r="O565" s="52"/>
      <c r="P565" s="52"/>
    </row>
    <row r="566" spans="3:16" s="46" customFormat="1">
      <c r="C566" s="57"/>
      <c r="D566" s="57"/>
      <c r="E566" s="57"/>
      <c r="J566" s="58"/>
      <c r="K566" s="58"/>
      <c r="L566" s="58"/>
      <c r="M566" s="52"/>
      <c r="N566" s="52"/>
      <c r="O566" s="52"/>
      <c r="P566" s="52"/>
    </row>
    <row r="567" spans="3:16" s="46" customFormat="1">
      <c r="C567" s="57"/>
      <c r="D567" s="57"/>
      <c r="E567" s="57"/>
      <c r="J567" s="58"/>
      <c r="K567" s="58"/>
      <c r="L567" s="58"/>
      <c r="M567" s="52"/>
      <c r="N567" s="52"/>
      <c r="O567" s="52"/>
      <c r="P567" s="52"/>
    </row>
    <row r="568" spans="3:16" s="46" customFormat="1">
      <c r="C568" s="57"/>
      <c r="D568" s="57"/>
      <c r="E568" s="57"/>
      <c r="J568" s="58"/>
      <c r="K568" s="58"/>
      <c r="L568" s="58"/>
      <c r="M568" s="52"/>
      <c r="N568" s="52"/>
      <c r="O568" s="52"/>
      <c r="P568" s="52"/>
    </row>
    <row r="569" spans="3:16" s="46" customFormat="1">
      <c r="C569" s="57"/>
      <c r="D569" s="57"/>
      <c r="E569" s="57"/>
      <c r="J569" s="58"/>
      <c r="K569" s="58"/>
      <c r="L569" s="58"/>
      <c r="M569" s="52"/>
      <c r="N569" s="52"/>
      <c r="O569" s="52"/>
      <c r="P569" s="52"/>
    </row>
    <row r="570" spans="3:16" s="46" customFormat="1">
      <c r="C570" s="57"/>
      <c r="D570" s="57"/>
      <c r="E570" s="57"/>
      <c r="J570" s="58"/>
      <c r="K570" s="58"/>
      <c r="L570" s="58"/>
      <c r="M570" s="52"/>
      <c r="N570" s="52"/>
      <c r="O570" s="52"/>
      <c r="P570" s="52"/>
    </row>
    <row r="571" spans="3:16" s="46" customFormat="1">
      <c r="C571" s="57"/>
      <c r="D571" s="57"/>
      <c r="E571" s="57"/>
      <c r="J571" s="58"/>
      <c r="K571" s="58"/>
      <c r="L571" s="58"/>
      <c r="M571" s="52"/>
      <c r="N571" s="52"/>
      <c r="O571" s="52"/>
      <c r="P571" s="52"/>
    </row>
    <row r="572" spans="3:16" s="46" customFormat="1">
      <c r="C572" s="57"/>
      <c r="D572" s="57"/>
      <c r="E572" s="57"/>
      <c r="J572" s="58"/>
      <c r="K572" s="58"/>
      <c r="L572" s="58"/>
      <c r="M572" s="52"/>
      <c r="N572" s="52"/>
      <c r="O572" s="52"/>
      <c r="P572" s="52"/>
    </row>
    <row r="573" spans="3:16" s="46" customFormat="1">
      <c r="C573" s="57"/>
      <c r="D573" s="57"/>
      <c r="E573" s="57"/>
      <c r="J573" s="58"/>
      <c r="K573" s="58"/>
      <c r="L573" s="58"/>
      <c r="M573" s="52"/>
      <c r="N573" s="52"/>
      <c r="O573" s="52"/>
      <c r="P573" s="52"/>
    </row>
    <row r="574" spans="3:16" s="46" customFormat="1">
      <c r="C574" s="57"/>
      <c r="D574" s="57"/>
      <c r="E574" s="57"/>
      <c r="J574" s="58"/>
      <c r="K574" s="58"/>
      <c r="L574" s="58"/>
      <c r="M574" s="52"/>
      <c r="N574" s="52"/>
      <c r="O574" s="52"/>
      <c r="P574" s="52"/>
    </row>
    <row r="575" spans="3:16" s="46" customFormat="1">
      <c r="C575" s="57"/>
      <c r="D575" s="57"/>
      <c r="E575" s="57"/>
      <c r="J575" s="58"/>
      <c r="K575" s="58"/>
      <c r="L575" s="58"/>
      <c r="M575" s="52"/>
      <c r="N575" s="52"/>
      <c r="O575" s="52"/>
      <c r="P575" s="52"/>
    </row>
    <row r="576" spans="3:16" s="46" customFormat="1">
      <c r="C576" s="57"/>
      <c r="D576" s="57"/>
      <c r="E576" s="57"/>
      <c r="J576" s="58"/>
      <c r="K576" s="58"/>
      <c r="L576" s="58"/>
      <c r="M576" s="52"/>
      <c r="N576" s="52"/>
      <c r="O576" s="52"/>
      <c r="P576" s="52"/>
    </row>
    <row r="577" spans="3:16" s="46" customFormat="1">
      <c r="C577" s="57"/>
      <c r="D577" s="57"/>
      <c r="E577" s="57"/>
      <c r="J577" s="58"/>
      <c r="K577" s="58"/>
      <c r="L577" s="58"/>
      <c r="M577" s="52"/>
      <c r="N577" s="52"/>
      <c r="O577" s="52"/>
      <c r="P577" s="52"/>
    </row>
    <row r="578" spans="3:16" s="46" customFormat="1">
      <c r="C578" s="57"/>
      <c r="D578" s="57"/>
      <c r="E578" s="57"/>
      <c r="J578" s="58"/>
      <c r="K578" s="58"/>
      <c r="L578" s="58"/>
      <c r="M578" s="52"/>
      <c r="N578" s="52"/>
      <c r="O578" s="52"/>
      <c r="P578" s="52"/>
    </row>
    <row r="579" spans="3:16" s="46" customFormat="1">
      <c r="C579" s="57"/>
      <c r="D579" s="57"/>
      <c r="E579" s="57"/>
      <c r="J579" s="58"/>
      <c r="K579" s="58"/>
      <c r="L579" s="58"/>
      <c r="M579" s="52"/>
      <c r="N579" s="52"/>
      <c r="O579" s="52"/>
      <c r="P579" s="52"/>
    </row>
    <row r="580" spans="3:16" s="46" customFormat="1">
      <c r="C580" s="57"/>
      <c r="D580" s="57"/>
      <c r="E580" s="57"/>
      <c r="J580" s="58"/>
      <c r="K580" s="58"/>
      <c r="L580" s="58"/>
      <c r="M580" s="52"/>
      <c r="N580" s="52"/>
      <c r="O580" s="52"/>
      <c r="P580" s="52"/>
    </row>
    <row r="581" spans="3:16" s="46" customFormat="1">
      <c r="C581" s="57"/>
      <c r="D581" s="57"/>
      <c r="E581" s="57"/>
      <c r="J581" s="58"/>
      <c r="K581" s="58"/>
      <c r="L581" s="58"/>
      <c r="M581" s="52"/>
      <c r="N581" s="52"/>
      <c r="O581" s="52"/>
      <c r="P581" s="52"/>
    </row>
    <row r="582" spans="3:16" s="46" customFormat="1">
      <c r="C582" s="57"/>
      <c r="D582" s="57"/>
      <c r="E582" s="57"/>
      <c r="J582" s="58"/>
      <c r="K582" s="58"/>
      <c r="L582" s="58"/>
      <c r="M582" s="52"/>
      <c r="N582" s="52"/>
      <c r="O582" s="52"/>
      <c r="P582" s="52"/>
    </row>
    <row r="583" spans="3:16" s="46" customFormat="1">
      <c r="C583" s="57"/>
      <c r="D583" s="57"/>
      <c r="E583" s="57"/>
      <c r="J583" s="58"/>
      <c r="K583" s="58"/>
      <c r="L583" s="58"/>
      <c r="M583" s="52"/>
      <c r="N583" s="52"/>
      <c r="O583" s="52"/>
      <c r="P583" s="52"/>
    </row>
    <row r="584" spans="3:16" s="46" customFormat="1">
      <c r="C584" s="57"/>
      <c r="D584" s="57"/>
      <c r="E584" s="57"/>
      <c r="J584" s="58"/>
      <c r="K584" s="58"/>
      <c r="L584" s="58"/>
      <c r="M584" s="52"/>
      <c r="N584" s="52"/>
      <c r="O584" s="52"/>
      <c r="P584" s="52"/>
    </row>
    <row r="585" spans="3:16" s="46" customFormat="1">
      <c r="C585" s="57"/>
      <c r="D585" s="57"/>
      <c r="E585" s="57"/>
      <c r="J585" s="58"/>
      <c r="K585" s="58"/>
      <c r="L585" s="58"/>
      <c r="M585" s="52"/>
      <c r="N585" s="52"/>
      <c r="O585" s="52"/>
      <c r="P585" s="52"/>
    </row>
    <row r="586" spans="3:16" s="46" customFormat="1">
      <c r="C586" s="57"/>
      <c r="D586" s="57"/>
      <c r="E586" s="57"/>
      <c r="J586" s="58"/>
      <c r="K586" s="58"/>
      <c r="L586" s="58"/>
      <c r="M586" s="52"/>
      <c r="N586" s="52"/>
      <c r="O586" s="52"/>
      <c r="P586" s="52"/>
    </row>
    <row r="587" spans="3:16" s="46" customFormat="1">
      <c r="C587" s="57"/>
      <c r="D587" s="57"/>
      <c r="E587" s="57"/>
      <c r="J587" s="58"/>
      <c r="K587" s="58"/>
      <c r="L587" s="58"/>
      <c r="M587" s="52"/>
      <c r="N587" s="52"/>
      <c r="O587" s="52"/>
      <c r="P587" s="52"/>
    </row>
    <row r="588" spans="3:16" s="46" customFormat="1">
      <c r="C588" s="57"/>
      <c r="D588" s="57"/>
      <c r="E588" s="57"/>
      <c r="J588" s="58"/>
      <c r="K588" s="58"/>
      <c r="L588" s="58"/>
      <c r="M588" s="52"/>
      <c r="N588" s="52"/>
      <c r="O588" s="52"/>
      <c r="P588" s="52"/>
    </row>
    <row r="589" spans="3:16" s="46" customFormat="1">
      <c r="C589" s="57"/>
      <c r="D589" s="57"/>
      <c r="E589" s="57"/>
      <c r="J589" s="58"/>
      <c r="K589" s="58"/>
      <c r="L589" s="58"/>
      <c r="M589" s="52"/>
      <c r="N589" s="52"/>
      <c r="O589" s="52"/>
      <c r="P589" s="52"/>
    </row>
    <row r="590" spans="3:16" s="46" customFormat="1">
      <c r="C590" s="57"/>
      <c r="D590" s="57"/>
      <c r="E590" s="57"/>
      <c r="J590" s="58"/>
      <c r="K590" s="58"/>
      <c r="L590" s="58"/>
      <c r="M590" s="52"/>
      <c r="N590" s="52"/>
      <c r="O590" s="52"/>
      <c r="P590" s="52"/>
    </row>
    <row r="591" spans="3:16" s="46" customFormat="1">
      <c r="C591" s="57"/>
      <c r="D591" s="57"/>
      <c r="E591" s="57"/>
      <c r="J591" s="58"/>
      <c r="K591" s="58"/>
      <c r="L591" s="58"/>
      <c r="M591" s="52"/>
      <c r="N591" s="52"/>
      <c r="O591" s="52"/>
      <c r="P591" s="52"/>
    </row>
    <row r="592" spans="3:16" s="46" customFormat="1">
      <c r="C592" s="57"/>
      <c r="D592" s="57"/>
      <c r="E592" s="57"/>
      <c r="J592" s="58"/>
      <c r="K592" s="58"/>
      <c r="L592" s="58"/>
      <c r="M592" s="52"/>
      <c r="N592" s="52"/>
      <c r="O592" s="52"/>
      <c r="P592" s="52"/>
    </row>
    <row r="593" spans="3:16" s="46" customFormat="1">
      <c r="C593" s="57"/>
      <c r="D593" s="57"/>
      <c r="E593" s="57"/>
      <c r="J593" s="58"/>
      <c r="K593" s="58"/>
      <c r="L593" s="58"/>
      <c r="M593" s="52"/>
      <c r="N593" s="52"/>
      <c r="O593" s="52"/>
      <c r="P593" s="52"/>
    </row>
    <row r="594" spans="3:16" s="46" customFormat="1">
      <c r="C594" s="57"/>
      <c r="D594" s="57"/>
      <c r="E594" s="57"/>
      <c r="J594" s="58"/>
      <c r="K594" s="58"/>
      <c r="L594" s="58"/>
      <c r="M594" s="52"/>
      <c r="N594" s="52"/>
      <c r="O594" s="52"/>
      <c r="P594" s="52"/>
    </row>
    <row r="595" spans="3:16" s="46" customFormat="1">
      <c r="C595" s="57"/>
      <c r="D595" s="57"/>
      <c r="E595" s="57"/>
      <c r="J595" s="58"/>
      <c r="K595" s="58"/>
      <c r="L595" s="58"/>
      <c r="M595" s="52"/>
      <c r="N595" s="52"/>
      <c r="O595" s="52"/>
      <c r="P595" s="52"/>
    </row>
    <row r="596" spans="3:16" s="46" customFormat="1">
      <c r="C596" s="57"/>
      <c r="D596" s="57"/>
      <c r="E596" s="57"/>
      <c r="J596" s="58"/>
      <c r="K596" s="58"/>
      <c r="L596" s="58"/>
      <c r="M596" s="52"/>
      <c r="N596" s="52"/>
      <c r="O596" s="52"/>
      <c r="P596" s="52"/>
    </row>
    <row r="597" spans="3:16" s="46" customFormat="1">
      <c r="C597" s="57"/>
      <c r="D597" s="57"/>
      <c r="E597" s="57"/>
      <c r="J597" s="58"/>
      <c r="K597" s="58"/>
      <c r="L597" s="58"/>
      <c r="M597" s="52"/>
      <c r="N597" s="52"/>
      <c r="O597" s="52"/>
      <c r="P597" s="52"/>
    </row>
    <row r="598" spans="3:16" s="46" customFormat="1">
      <c r="C598" s="57"/>
      <c r="D598" s="57"/>
      <c r="E598" s="57"/>
      <c r="J598" s="58"/>
      <c r="K598" s="58"/>
      <c r="L598" s="58"/>
      <c r="M598" s="52"/>
      <c r="N598" s="52"/>
      <c r="O598" s="52"/>
      <c r="P598" s="52"/>
    </row>
    <row r="599" spans="3:16" s="46" customFormat="1">
      <c r="C599" s="57"/>
      <c r="D599" s="57"/>
      <c r="E599" s="57"/>
      <c r="J599" s="58"/>
      <c r="K599" s="58"/>
      <c r="L599" s="58"/>
      <c r="M599" s="52"/>
      <c r="N599" s="52"/>
      <c r="O599" s="52"/>
      <c r="P599" s="52"/>
    </row>
    <row r="600" spans="3:16" s="46" customFormat="1">
      <c r="C600" s="57"/>
      <c r="D600" s="57"/>
      <c r="E600" s="57"/>
      <c r="J600" s="58"/>
      <c r="K600" s="58"/>
      <c r="L600" s="58"/>
      <c r="M600" s="52"/>
      <c r="N600" s="52"/>
      <c r="O600" s="52"/>
      <c r="P600" s="52"/>
    </row>
    <row r="601" spans="3:16" s="46" customFormat="1">
      <c r="C601" s="57"/>
      <c r="D601" s="57"/>
      <c r="E601" s="57"/>
      <c r="J601" s="58"/>
      <c r="K601" s="58"/>
      <c r="L601" s="58"/>
      <c r="M601" s="52"/>
      <c r="N601" s="52"/>
      <c r="O601" s="52"/>
      <c r="P601" s="52"/>
    </row>
    <row r="602" spans="3:16" s="46" customFormat="1">
      <c r="C602" s="57"/>
      <c r="D602" s="57"/>
      <c r="E602" s="57"/>
      <c r="J602" s="58"/>
      <c r="K602" s="58"/>
      <c r="L602" s="58"/>
      <c r="M602" s="52"/>
      <c r="N602" s="52"/>
      <c r="O602" s="52"/>
      <c r="P602" s="52"/>
    </row>
    <row r="603" spans="3:16" s="46" customFormat="1">
      <c r="C603" s="57"/>
      <c r="D603" s="57"/>
      <c r="E603" s="57"/>
      <c r="J603" s="58"/>
      <c r="K603" s="58"/>
      <c r="L603" s="58"/>
      <c r="M603" s="52"/>
      <c r="N603" s="52"/>
      <c r="O603" s="52"/>
      <c r="P603" s="52"/>
    </row>
    <row r="604" spans="3:16" s="46" customFormat="1">
      <c r="C604" s="57"/>
      <c r="D604" s="57"/>
      <c r="E604" s="57"/>
      <c r="J604" s="58"/>
      <c r="K604" s="58"/>
      <c r="L604" s="58"/>
      <c r="M604" s="52"/>
      <c r="N604" s="52"/>
      <c r="O604" s="52"/>
      <c r="P604" s="52"/>
    </row>
    <row r="605" spans="3:16" s="46" customFormat="1">
      <c r="C605" s="57"/>
      <c r="D605" s="57"/>
      <c r="E605" s="57"/>
      <c r="J605" s="58"/>
      <c r="K605" s="58"/>
      <c r="L605" s="58"/>
      <c r="M605" s="52"/>
      <c r="N605" s="52"/>
      <c r="O605" s="52"/>
      <c r="P605" s="52"/>
    </row>
    <row r="606" spans="3:16" s="46" customFormat="1">
      <c r="C606" s="57"/>
      <c r="D606" s="57"/>
      <c r="E606" s="57"/>
      <c r="J606" s="58"/>
      <c r="K606" s="58"/>
      <c r="L606" s="58"/>
      <c r="M606" s="52"/>
      <c r="N606" s="52"/>
      <c r="O606" s="52"/>
      <c r="P606" s="52"/>
    </row>
    <row r="607" spans="3:16" s="46" customFormat="1">
      <c r="C607" s="57"/>
      <c r="D607" s="57"/>
      <c r="E607" s="57"/>
      <c r="J607" s="58"/>
      <c r="K607" s="58"/>
      <c r="L607" s="58"/>
      <c r="M607" s="52"/>
      <c r="N607" s="52"/>
      <c r="O607" s="52"/>
      <c r="P607" s="52"/>
    </row>
    <row r="608" spans="3:16" s="46" customFormat="1">
      <c r="C608" s="57"/>
      <c r="D608" s="57"/>
      <c r="E608" s="57"/>
      <c r="J608" s="58"/>
      <c r="K608" s="58"/>
      <c r="L608" s="58"/>
      <c r="M608" s="52"/>
      <c r="N608" s="52"/>
      <c r="O608" s="52"/>
      <c r="P608" s="52"/>
    </row>
    <row r="609" spans="3:16" s="46" customFormat="1">
      <c r="C609" s="57"/>
      <c r="D609" s="57"/>
      <c r="E609" s="57"/>
      <c r="J609" s="58"/>
      <c r="K609" s="58"/>
      <c r="L609" s="58"/>
      <c r="M609" s="52"/>
      <c r="N609" s="52"/>
      <c r="O609" s="52"/>
      <c r="P609" s="52"/>
    </row>
    <row r="610" spans="3:16" s="46" customFormat="1">
      <c r="C610" s="57"/>
      <c r="D610" s="57"/>
      <c r="E610" s="57"/>
      <c r="J610" s="58"/>
      <c r="K610" s="58"/>
      <c r="L610" s="58"/>
      <c r="M610" s="52"/>
      <c r="N610" s="52"/>
      <c r="O610" s="52"/>
      <c r="P610" s="52"/>
    </row>
    <row r="611" spans="3:16" s="46" customFormat="1">
      <c r="C611" s="57"/>
      <c r="D611" s="57"/>
      <c r="E611" s="57"/>
      <c r="J611" s="58"/>
      <c r="K611" s="58"/>
      <c r="L611" s="58"/>
      <c r="M611" s="52"/>
      <c r="N611" s="52"/>
      <c r="O611" s="52"/>
      <c r="P611" s="52"/>
    </row>
    <row r="612" spans="3:16" s="46" customFormat="1">
      <c r="C612" s="57"/>
      <c r="D612" s="57"/>
      <c r="E612" s="57"/>
      <c r="J612" s="58"/>
      <c r="K612" s="58"/>
      <c r="L612" s="58"/>
      <c r="M612" s="52"/>
      <c r="N612" s="52"/>
      <c r="O612" s="52"/>
      <c r="P612" s="52"/>
    </row>
    <row r="613" spans="3:16" s="46" customFormat="1">
      <c r="C613" s="57"/>
      <c r="D613" s="57"/>
      <c r="E613" s="57"/>
      <c r="J613" s="58"/>
      <c r="K613" s="58"/>
      <c r="L613" s="58"/>
      <c r="M613" s="52"/>
      <c r="N613" s="52"/>
      <c r="O613" s="52"/>
      <c r="P613" s="52"/>
    </row>
    <row r="614" spans="3:16" s="46" customFormat="1">
      <c r="C614" s="57"/>
      <c r="D614" s="57"/>
      <c r="E614" s="57"/>
      <c r="J614" s="58"/>
      <c r="K614" s="58"/>
      <c r="L614" s="58"/>
      <c r="M614" s="52"/>
      <c r="N614" s="52"/>
      <c r="O614" s="52"/>
      <c r="P614" s="52"/>
    </row>
    <row r="615" spans="3:16" s="46" customFormat="1">
      <c r="C615" s="57"/>
      <c r="D615" s="57"/>
      <c r="E615" s="57"/>
      <c r="J615" s="58"/>
      <c r="K615" s="58"/>
      <c r="L615" s="58"/>
      <c r="M615" s="52"/>
      <c r="N615" s="52"/>
      <c r="O615" s="52"/>
      <c r="P615" s="52"/>
    </row>
    <row r="616" spans="3:16" s="46" customFormat="1">
      <c r="C616" s="57"/>
      <c r="D616" s="57"/>
      <c r="E616" s="57"/>
      <c r="J616" s="58"/>
      <c r="K616" s="58"/>
      <c r="L616" s="58"/>
      <c r="M616" s="52"/>
      <c r="N616" s="52"/>
      <c r="O616" s="52"/>
      <c r="P616" s="52"/>
    </row>
    <row r="617" spans="3:16" s="46" customFormat="1">
      <c r="C617" s="57"/>
      <c r="D617" s="57"/>
      <c r="E617" s="57"/>
      <c r="J617" s="58"/>
      <c r="K617" s="58"/>
      <c r="L617" s="58"/>
      <c r="M617" s="52"/>
      <c r="N617" s="52"/>
      <c r="O617" s="52"/>
      <c r="P617" s="52"/>
    </row>
    <row r="618" spans="3:16" s="46" customFormat="1">
      <c r="C618" s="57"/>
      <c r="D618" s="57"/>
      <c r="E618" s="57"/>
      <c r="J618" s="58"/>
      <c r="K618" s="58"/>
      <c r="L618" s="58"/>
      <c r="M618" s="52"/>
      <c r="N618" s="52"/>
      <c r="O618" s="52"/>
      <c r="P618" s="52"/>
    </row>
    <row r="619" spans="3:16" s="46" customFormat="1">
      <c r="C619" s="57"/>
      <c r="D619" s="57"/>
      <c r="E619" s="57"/>
      <c r="J619" s="58"/>
      <c r="K619" s="58"/>
      <c r="L619" s="58"/>
      <c r="M619" s="52"/>
      <c r="N619" s="52"/>
      <c r="O619" s="52"/>
      <c r="P619" s="52"/>
    </row>
    <row r="620" spans="3:16" s="46" customFormat="1">
      <c r="C620" s="57"/>
      <c r="D620" s="57"/>
      <c r="E620" s="57"/>
      <c r="J620" s="58"/>
      <c r="K620" s="58"/>
      <c r="L620" s="58"/>
      <c r="M620" s="52"/>
      <c r="N620" s="52"/>
      <c r="O620" s="52"/>
      <c r="P620" s="52"/>
    </row>
    <row r="621" spans="3:16" s="46" customFormat="1">
      <c r="C621" s="57"/>
      <c r="D621" s="57"/>
      <c r="E621" s="57"/>
      <c r="J621" s="58"/>
      <c r="K621" s="58"/>
      <c r="L621" s="58"/>
      <c r="M621" s="52"/>
      <c r="N621" s="52"/>
      <c r="O621" s="52"/>
      <c r="P621" s="52"/>
    </row>
    <row r="622" spans="3:16" s="46" customFormat="1">
      <c r="C622" s="57"/>
      <c r="D622" s="57"/>
      <c r="E622" s="57"/>
      <c r="J622" s="58"/>
      <c r="K622" s="58"/>
      <c r="L622" s="58"/>
      <c r="M622" s="52"/>
      <c r="N622" s="52"/>
      <c r="O622" s="52"/>
      <c r="P622" s="52"/>
    </row>
    <row r="623" spans="3:16" s="46" customFormat="1">
      <c r="C623" s="57"/>
      <c r="D623" s="57"/>
      <c r="E623" s="57"/>
      <c r="J623" s="58"/>
      <c r="K623" s="58"/>
      <c r="L623" s="58"/>
      <c r="M623" s="52"/>
      <c r="N623" s="52"/>
      <c r="O623" s="52"/>
      <c r="P623" s="52"/>
    </row>
    <row r="624" spans="3:16" s="46" customFormat="1">
      <c r="C624" s="57"/>
      <c r="D624" s="57"/>
      <c r="E624" s="57"/>
      <c r="J624" s="58"/>
      <c r="K624" s="58"/>
      <c r="L624" s="58"/>
      <c r="M624" s="52"/>
      <c r="N624" s="52"/>
      <c r="O624" s="52"/>
      <c r="P624" s="52"/>
    </row>
    <row r="625" spans="3:16" s="46" customFormat="1">
      <c r="C625" s="57"/>
      <c r="D625" s="57"/>
      <c r="E625" s="57"/>
      <c r="J625" s="58"/>
      <c r="K625" s="58"/>
      <c r="L625" s="58"/>
      <c r="M625" s="52"/>
      <c r="N625" s="52"/>
      <c r="O625" s="52"/>
      <c r="P625" s="52"/>
    </row>
    <row r="626" spans="3:16" s="46" customFormat="1">
      <c r="C626" s="57"/>
      <c r="D626" s="57"/>
      <c r="E626" s="57"/>
      <c r="J626" s="58"/>
      <c r="K626" s="58"/>
      <c r="L626" s="58"/>
      <c r="M626" s="52"/>
      <c r="N626" s="52"/>
      <c r="O626" s="52"/>
      <c r="P626" s="52"/>
    </row>
    <row r="627" spans="3:16" s="46" customFormat="1">
      <c r="C627" s="57"/>
      <c r="D627" s="57"/>
      <c r="E627" s="57"/>
      <c r="J627" s="58"/>
      <c r="K627" s="58"/>
      <c r="L627" s="58"/>
      <c r="M627" s="52"/>
      <c r="N627" s="52"/>
      <c r="O627" s="52"/>
      <c r="P627" s="52"/>
    </row>
    <row r="628" spans="3:16" s="46" customFormat="1">
      <c r="C628" s="57"/>
      <c r="D628" s="57"/>
      <c r="E628" s="57"/>
      <c r="J628" s="58"/>
      <c r="K628" s="58"/>
      <c r="L628" s="58"/>
      <c r="M628" s="52"/>
      <c r="N628" s="52"/>
      <c r="O628" s="52"/>
      <c r="P628" s="52"/>
    </row>
    <row r="629" spans="3:16" s="46" customFormat="1">
      <c r="C629" s="57"/>
      <c r="D629" s="57"/>
      <c r="E629" s="57"/>
      <c r="J629" s="58"/>
      <c r="K629" s="58"/>
      <c r="L629" s="58"/>
      <c r="M629" s="52"/>
      <c r="N629" s="52"/>
      <c r="O629" s="52"/>
      <c r="P629" s="52"/>
    </row>
    <row r="630" spans="3:16" s="46" customFormat="1">
      <c r="C630" s="57"/>
      <c r="D630" s="57"/>
      <c r="E630" s="57"/>
      <c r="J630" s="58"/>
      <c r="K630" s="58"/>
      <c r="L630" s="58"/>
      <c r="M630" s="52"/>
      <c r="N630" s="52"/>
      <c r="O630" s="52"/>
      <c r="P630" s="52"/>
    </row>
    <row r="631" spans="3:16" s="46" customFormat="1">
      <c r="C631" s="57"/>
      <c r="D631" s="57"/>
      <c r="E631" s="57"/>
      <c r="J631" s="58"/>
      <c r="K631" s="58"/>
      <c r="L631" s="58"/>
      <c r="M631" s="52"/>
      <c r="N631" s="52"/>
      <c r="O631" s="52"/>
      <c r="P631" s="52"/>
    </row>
    <row r="632" spans="3:16" s="46" customFormat="1">
      <c r="C632" s="57"/>
      <c r="D632" s="57"/>
      <c r="E632" s="57"/>
      <c r="J632" s="58"/>
      <c r="K632" s="58"/>
      <c r="L632" s="58"/>
      <c r="M632" s="52"/>
      <c r="N632" s="52"/>
      <c r="O632" s="52"/>
      <c r="P632" s="52"/>
    </row>
    <row r="633" spans="3:16" s="46" customFormat="1">
      <c r="C633" s="57"/>
      <c r="D633" s="57"/>
      <c r="E633" s="57"/>
      <c r="J633" s="58"/>
      <c r="K633" s="58"/>
      <c r="L633" s="58"/>
      <c r="M633" s="52"/>
      <c r="N633" s="52"/>
      <c r="O633" s="52"/>
      <c r="P633" s="52"/>
    </row>
    <row r="634" spans="3:16" s="46" customFormat="1">
      <c r="C634" s="57"/>
      <c r="D634" s="57"/>
      <c r="E634" s="57"/>
      <c r="J634" s="58"/>
      <c r="K634" s="58"/>
      <c r="L634" s="58"/>
      <c r="M634" s="52"/>
      <c r="N634" s="52"/>
      <c r="O634" s="52"/>
      <c r="P634" s="52"/>
    </row>
    <row r="635" spans="3:16" s="46" customFormat="1">
      <c r="C635" s="57"/>
      <c r="D635" s="57"/>
      <c r="E635" s="57"/>
      <c r="J635" s="58"/>
      <c r="K635" s="58"/>
      <c r="L635" s="58"/>
      <c r="M635" s="52"/>
      <c r="N635" s="52"/>
      <c r="O635" s="52"/>
      <c r="P635" s="52"/>
    </row>
    <row r="636" spans="3:16" s="46" customFormat="1">
      <c r="C636" s="57"/>
      <c r="D636" s="57"/>
      <c r="E636" s="57"/>
      <c r="J636" s="58"/>
      <c r="K636" s="58"/>
      <c r="L636" s="58"/>
      <c r="M636" s="52"/>
      <c r="N636" s="52"/>
      <c r="O636" s="52"/>
      <c r="P636" s="52"/>
    </row>
    <row r="637" spans="3:16" s="46" customFormat="1">
      <c r="C637" s="57"/>
      <c r="D637" s="57"/>
      <c r="E637" s="57"/>
      <c r="J637" s="58"/>
      <c r="K637" s="58"/>
      <c r="L637" s="58"/>
      <c r="M637" s="52"/>
      <c r="N637" s="52"/>
      <c r="O637" s="52"/>
      <c r="P637" s="52"/>
    </row>
    <row r="638" spans="3:16" s="46" customFormat="1">
      <c r="C638" s="57"/>
      <c r="D638" s="57"/>
      <c r="E638" s="57"/>
      <c r="J638" s="58"/>
      <c r="K638" s="58"/>
      <c r="L638" s="58"/>
      <c r="M638" s="52"/>
      <c r="N638" s="52"/>
      <c r="O638" s="52"/>
      <c r="P638" s="52"/>
    </row>
    <row r="639" spans="3:16" s="46" customFormat="1">
      <c r="C639" s="57"/>
      <c r="D639" s="57"/>
      <c r="E639" s="57"/>
      <c r="J639" s="58"/>
      <c r="K639" s="58"/>
      <c r="L639" s="58"/>
      <c r="M639" s="52"/>
      <c r="N639" s="52"/>
      <c r="O639" s="52"/>
      <c r="P639" s="52"/>
    </row>
    <row r="640" spans="3:16" s="46" customFormat="1">
      <c r="C640" s="57"/>
      <c r="D640" s="57"/>
      <c r="E640" s="57"/>
      <c r="J640" s="58"/>
      <c r="K640" s="58"/>
      <c r="L640" s="58"/>
      <c r="M640" s="52"/>
      <c r="N640" s="52"/>
      <c r="O640" s="52"/>
      <c r="P640" s="52"/>
    </row>
    <row r="641" spans="3:16" s="46" customFormat="1">
      <c r="C641" s="57"/>
      <c r="D641" s="57"/>
      <c r="E641" s="57"/>
      <c r="J641" s="58"/>
      <c r="K641" s="58"/>
      <c r="L641" s="58"/>
      <c r="M641" s="52"/>
      <c r="N641" s="52"/>
      <c r="O641" s="52"/>
      <c r="P641" s="52"/>
    </row>
    <row r="642" spans="3:16" s="46" customFormat="1">
      <c r="C642" s="57"/>
      <c r="D642" s="57"/>
      <c r="E642" s="57"/>
      <c r="J642" s="58"/>
      <c r="K642" s="58"/>
      <c r="L642" s="58"/>
      <c r="M642" s="52"/>
      <c r="N642" s="52"/>
      <c r="O642" s="52"/>
      <c r="P642" s="52"/>
    </row>
    <row r="643" spans="3:16" s="46" customFormat="1">
      <c r="C643" s="57"/>
      <c r="D643" s="57"/>
      <c r="E643" s="57"/>
      <c r="J643" s="58"/>
      <c r="K643" s="58"/>
      <c r="L643" s="58"/>
      <c r="M643" s="52"/>
      <c r="N643" s="52"/>
      <c r="O643" s="52"/>
      <c r="P643" s="52"/>
    </row>
    <row r="644" spans="3:16" s="46" customFormat="1">
      <c r="C644" s="57"/>
      <c r="D644" s="57"/>
      <c r="E644" s="57"/>
      <c r="J644" s="58"/>
      <c r="K644" s="58"/>
      <c r="L644" s="58"/>
      <c r="M644" s="52"/>
      <c r="N644" s="52"/>
      <c r="O644" s="52"/>
      <c r="P644" s="52"/>
    </row>
    <row r="645" spans="3:16" s="46" customFormat="1">
      <c r="C645" s="57"/>
      <c r="D645" s="57"/>
      <c r="E645" s="57"/>
      <c r="J645" s="58"/>
      <c r="K645" s="58"/>
      <c r="L645" s="58"/>
      <c r="M645" s="52"/>
      <c r="N645" s="52"/>
      <c r="O645" s="52"/>
      <c r="P645" s="52"/>
    </row>
    <row r="646" spans="3:16" s="46" customFormat="1">
      <c r="C646" s="57"/>
      <c r="D646" s="57"/>
      <c r="E646" s="57"/>
      <c r="J646" s="58"/>
      <c r="K646" s="58"/>
      <c r="L646" s="58"/>
      <c r="M646" s="52"/>
      <c r="N646" s="52"/>
      <c r="O646" s="52"/>
      <c r="P646" s="52"/>
    </row>
    <row r="647" spans="3:16" s="46" customFormat="1">
      <c r="C647" s="57"/>
      <c r="D647" s="57"/>
      <c r="E647" s="57"/>
      <c r="J647" s="58"/>
      <c r="K647" s="58"/>
      <c r="L647" s="58"/>
      <c r="M647" s="52"/>
      <c r="N647" s="52"/>
      <c r="O647" s="52"/>
      <c r="P647" s="52"/>
    </row>
    <row r="648" spans="3:16" s="46" customFormat="1">
      <c r="C648" s="57"/>
      <c r="D648" s="57"/>
      <c r="E648" s="57"/>
      <c r="J648" s="58"/>
      <c r="K648" s="58"/>
      <c r="L648" s="58"/>
      <c r="M648" s="52"/>
      <c r="N648" s="52"/>
      <c r="O648" s="52"/>
      <c r="P648" s="52"/>
    </row>
    <row r="649" spans="3:16" s="46" customFormat="1">
      <c r="C649" s="57"/>
      <c r="D649" s="57"/>
      <c r="E649" s="57"/>
      <c r="J649" s="58"/>
      <c r="K649" s="58"/>
      <c r="L649" s="58"/>
      <c r="M649" s="52"/>
      <c r="N649" s="52"/>
      <c r="O649" s="52"/>
      <c r="P649" s="52"/>
    </row>
    <row r="650" spans="3:16" s="46" customFormat="1">
      <c r="C650" s="57"/>
      <c r="D650" s="57"/>
      <c r="E650" s="57"/>
      <c r="J650" s="58"/>
      <c r="K650" s="58"/>
      <c r="L650" s="58"/>
      <c r="M650" s="52"/>
      <c r="N650" s="52"/>
      <c r="O650" s="52"/>
      <c r="P650" s="52"/>
    </row>
    <row r="651" spans="3:16" s="46" customFormat="1">
      <c r="C651" s="57"/>
      <c r="D651" s="57"/>
      <c r="E651" s="57"/>
      <c r="J651" s="58"/>
      <c r="K651" s="58"/>
      <c r="L651" s="58"/>
      <c r="M651" s="52"/>
      <c r="N651" s="52"/>
      <c r="O651" s="52"/>
      <c r="P651" s="52"/>
    </row>
    <row r="652" spans="3:16" s="46" customFormat="1">
      <c r="C652" s="57"/>
      <c r="D652" s="57"/>
      <c r="E652" s="57"/>
      <c r="J652" s="58"/>
      <c r="K652" s="58"/>
      <c r="L652" s="58"/>
      <c r="M652" s="52"/>
      <c r="N652" s="52"/>
      <c r="O652" s="52"/>
      <c r="P652" s="52"/>
    </row>
    <row r="653" spans="3:16" s="46" customFormat="1">
      <c r="C653" s="57"/>
      <c r="D653" s="57"/>
      <c r="E653" s="57"/>
      <c r="J653" s="58"/>
      <c r="K653" s="58"/>
      <c r="L653" s="58"/>
      <c r="M653" s="52"/>
      <c r="N653" s="52"/>
      <c r="O653" s="52"/>
      <c r="P653" s="52"/>
    </row>
    <row r="654" spans="3:16" s="46" customFormat="1">
      <c r="C654" s="57"/>
      <c r="D654" s="57"/>
      <c r="E654" s="57"/>
      <c r="J654" s="58"/>
      <c r="K654" s="58"/>
      <c r="L654" s="58"/>
      <c r="M654" s="52"/>
      <c r="N654" s="52"/>
      <c r="O654" s="52"/>
      <c r="P654" s="52"/>
    </row>
    <row r="655" spans="3:16" s="46" customFormat="1">
      <c r="C655" s="57"/>
      <c r="D655" s="57"/>
      <c r="E655" s="57"/>
      <c r="J655" s="58"/>
      <c r="K655" s="58"/>
      <c r="L655" s="58"/>
      <c r="M655" s="52"/>
      <c r="N655" s="52"/>
      <c r="O655" s="52"/>
      <c r="P655" s="52"/>
    </row>
    <row r="656" spans="3:16" s="46" customFormat="1">
      <c r="C656" s="57"/>
      <c r="D656" s="57"/>
      <c r="E656" s="57"/>
      <c r="J656" s="58"/>
      <c r="K656" s="58"/>
      <c r="L656" s="58"/>
      <c r="M656" s="52"/>
      <c r="N656" s="52"/>
      <c r="O656" s="52"/>
      <c r="P656" s="52"/>
    </row>
    <row r="657" spans="3:16" s="46" customFormat="1">
      <c r="C657" s="57"/>
      <c r="D657" s="57"/>
      <c r="E657" s="57"/>
      <c r="J657" s="58"/>
      <c r="K657" s="58"/>
      <c r="L657" s="58"/>
      <c r="M657" s="52"/>
      <c r="N657" s="52"/>
      <c r="O657" s="52"/>
      <c r="P657" s="52"/>
    </row>
    <row r="658" spans="3:16" s="46" customFormat="1">
      <c r="C658" s="57"/>
      <c r="D658" s="57"/>
      <c r="E658" s="57"/>
      <c r="J658" s="58"/>
      <c r="K658" s="58"/>
      <c r="L658" s="58"/>
      <c r="M658" s="52"/>
      <c r="N658" s="52"/>
      <c r="O658" s="52"/>
      <c r="P658" s="52"/>
    </row>
    <row r="659" spans="3:16" s="46" customFormat="1">
      <c r="C659" s="57"/>
      <c r="D659" s="57"/>
      <c r="E659" s="57"/>
      <c r="J659" s="58"/>
      <c r="K659" s="58"/>
      <c r="L659" s="58"/>
      <c r="M659" s="52"/>
      <c r="N659" s="52"/>
      <c r="O659" s="52"/>
      <c r="P659" s="52"/>
    </row>
    <row r="660" spans="3:16" s="46" customFormat="1">
      <c r="C660" s="57"/>
      <c r="D660" s="57"/>
      <c r="E660" s="57"/>
      <c r="J660" s="58"/>
      <c r="K660" s="58"/>
      <c r="L660" s="58"/>
      <c r="M660" s="52"/>
      <c r="N660" s="52"/>
      <c r="O660" s="52"/>
      <c r="P660" s="52"/>
    </row>
    <row r="661" spans="3:16" s="46" customFormat="1">
      <c r="C661" s="57"/>
      <c r="D661" s="57"/>
      <c r="E661" s="57"/>
      <c r="J661" s="58"/>
      <c r="K661" s="58"/>
      <c r="L661" s="58"/>
      <c r="M661" s="52"/>
      <c r="N661" s="52"/>
      <c r="O661" s="52"/>
      <c r="P661" s="52"/>
    </row>
    <row r="662" spans="3:16" s="46" customFormat="1">
      <c r="C662" s="57"/>
      <c r="D662" s="57"/>
      <c r="E662" s="57"/>
      <c r="J662" s="58"/>
      <c r="K662" s="58"/>
      <c r="L662" s="58"/>
      <c r="M662" s="52"/>
      <c r="N662" s="52"/>
      <c r="O662" s="52"/>
      <c r="P662" s="52"/>
    </row>
    <row r="663" spans="3:16" s="46" customFormat="1">
      <c r="C663" s="57"/>
      <c r="D663" s="57"/>
      <c r="E663" s="57"/>
      <c r="J663" s="58"/>
      <c r="K663" s="58"/>
      <c r="L663" s="58"/>
      <c r="M663" s="52"/>
      <c r="N663" s="52"/>
      <c r="O663" s="52"/>
      <c r="P663" s="52"/>
    </row>
    <row r="664" spans="3:16" s="46" customFormat="1">
      <c r="C664" s="57"/>
      <c r="D664" s="57"/>
      <c r="E664" s="57"/>
      <c r="J664" s="58"/>
      <c r="K664" s="58"/>
      <c r="L664" s="58"/>
      <c r="M664" s="52"/>
      <c r="N664" s="52"/>
      <c r="O664" s="52"/>
      <c r="P664" s="52"/>
    </row>
    <row r="665" spans="3:16" s="46" customFormat="1">
      <c r="C665" s="57"/>
      <c r="D665" s="57"/>
      <c r="E665" s="57"/>
      <c r="J665" s="58"/>
      <c r="K665" s="58"/>
      <c r="L665" s="58"/>
      <c r="M665" s="52"/>
      <c r="N665" s="52"/>
      <c r="O665" s="52"/>
      <c r="P665" s="52"/>
    </row>
    <row r="666" spans="3:16" s="46" customFormat="1">
      <c r="C666" s="57"/>
      <c r="D666" s="57"/>
      <c r="E666" s="57"/>
      <c r="J666" s="58"/>
      <c r="K666" s="58"/>
      <c r="L666" s="58"/>
      <c r="M666" s="52"/>
      <c r="N666" s="52"/>
      <c r="O666" s="52"/>
      <c r="P666" s="52"/>
    </row>
    <row r="667" spans="3:16" s="46" customFormat="1">
      <c r="C667" s="57"/>
      <c r="D667" s="57"/>
      <c r="E667" s="57"/>
      <c r="J667" s="58"/>
      <c r="K667" s="58"/>
      <c r="L667" s="58"/>
      <c r="M667" s="52"/>
      <c r="N667" s="52"/>
      <c r="O667" s="52"/>
      <c r="P667" s="52"/>
    </row>
    <row r="668" spans="3:16" s="46" customFormat="1">
      <c r="C668" s="57"/>
      <c r="D668" s="57"/>
      <c r="E668" s="57"/>
      <c r="J668" s="58"/>
      <c r="K668" s="58"/>
      <c r="L668" s="58"/>
      <c r="M668" s="52"/>
      <c r="N668" s="52"/>
      <c r="O668" s="52"/>
      <c r="P668" s="52"/>
    </row>
    <row r="669" spans="3:16" s="46" customFormat="1">
      <c r="C669" s="57"/>
      <c r="D669" s="57"/>
      <c r="E669" s="57"/>
      <c r="J669" s="58"/>
      <c r="K669" s="58"/>
      <c r="L669" s="58"/>
      <c r="M669" s="52"/>
      <c r="N669" s="52"/>
      <c r="O669" s="52"/>
      <c r="P669" s="52"/>
    </row>
    <row r="670" spans="3:16" s="46" customFormat="1">
      <c r="C670" s="57"/>
      <c r="D670" s="57"/>
      <c r="E670" s="57"/>
      <c r="J670" s="58"/>
      <c r="K670" s="58"/>
      <c r="L670" s="58"/>
      <c r="M670" s="52"/>
      <c r="N670" s="52"/>
      <c r="O670" s="52"/>
      <c r="P670" s="52"/>
    </row>
    <row r="671" spans="3:16" s="46" customFormat="1">
      <c r="C671" s="57"/>
      <c r="D671" s="57"/>
      <c r="E671" s="57"/>
      <c r="J671" s="58"/>
      <c r="K671" s="58"/>
      <c r="L671" s="58"/>
      <c r="M671" s="52"/>
      <c r="N671" s="52"/>
      <c r="O671" s="52"/>
      <c r="P671" s="52"/>
    </row>
    <row r="672" spans="3:16" s="46" customFormat="1">
      <c r="C672" s="57"/>
      <c r="D672" s="57"/>
      <c r="E672" s="57"/>
      <c r="J672" s="58"/>
      <c r="K672" s="58"/>
      <c r="L672" s="58"/>
      <c r="M672" s="52"/>
      <c r="N672" s="52"/>
      <c r="O672" s="52"/>
      <c r="P672" s="52"/>
    </row>
    <row r="673" spans="3:16" s="46" customFormat="1">
      <c r="C673" s="57"/>
      <c r="D673" s="57"/>
      <c r="E673" s="57"/>
      <c r="J673" s="58"/>
      <c r="K673" s="58"/>
      <c r="L673" s="58"/>
      <c r="M673" s="52"/>
      <c r="N673" s="52"/>
      <c r="O673" s="52"/>
      <c r="P673" s="52"/>
    </row>
    <row r="674" spans="3:16" s="46" customFormat="1">
      <c r="C674" s="57"/>
      <c r="D674" s="57"/>
      <c r="E674" s="57"/>
      <c r="J674" s="58"/>
      <c r="K674" s="58"/>
      <c r="L674" s="58"/>
      <c r="M674" s="52"/>
      <c r="N674" s="52"/>
      <c r="O674" s="52"/>
      <c r="P674" s="52"/>
    </row>
    <row r="675" spans="3:16" s="46" customFormat="1">
      <c r="C675" s="57"/>
      <c r="D675" s="57"/>
      <c r="E675" s="57"/>
      <c r="J675" s="58"/>
      <c r="K675" s="58"/>
      <c r="L675" s="58"/>
      <c r="M675" s="52"/>
      <c r="N675" s="52"/>
      <c r="O675" s="52"/>
      <c r="P675" s="52"/>
    </row>
    <row r="676" spans="3:16" s="46" customFormat="1">
      <c r="C676" s="57"/>
      <c r="D676" s="57"/>
      <c r="E676" s="57"/>
      <c r="J676" s="58"/>
      <c r="K676" s="58"/>
      <c r="L676" s="58"/>
      <c r="M676" s="52"/>
      <c r="N676" s="52"/>
      <c r="O676" s="52"/>
      <c r="P676" s="52"/>
    </row>
    <row r="677" spans="3:16" s="46" customFormat="1">
      <c r="C677" s="57"/>
      <c r="D677" s="57"/>
      <c r="E677" s="57"/>
      <c r="J677" s="58"/>
      <c r="K677" s="58"/>
      <c r="L677" s="58"/>
      <c r="M677" s="52"/>
      <c r="N677" s="52"/>
      <c r="O677" s="52"/>
      <c r="P677" s="52"/>
    </row>
    <row r="678" spans="3:16" s="46" customFormat="1">
      <c r="C678" s="57"/>
      <c r="D678" s="57"/>
      <c r="E678" s="57"/>
      <c r="J678" s="58"/>
      <c r="K678" s="58"/>
      <c r="L678" s="58"/>
      <c r="M678" s="52"/>
      <c r="N678" s="52"/>
      <c r="O678" s="52"/>
      <c r="P678" s="52"/>
    </row>
    <row r="679" spans="3:16" s="46" customFormat="1">
      <c r="C679" s="57"/>
      <c r="D679" s="57"/>
      <c r="E679" s="57"/>
      <c r="J679" s="58"/>
      <c r="K679" s="58"/>
      <c r="L679" s="58"/>
      <c r="M679" s="52"/>
      <c r="N679" s="52"/>
      <c r="O679" s="52"/>
      <c r="P679" s="52"/>
    </row>
    <row r="680" spans="3:16" s="46" customFormat="1">
      <c r="C680" s="57"/>
      <c r="D680" s="57"/>
      <c r="E680" s="57"/>
      <c r="J680" s="58"/>
      <c r="K680" s="58"/>
      <c r="L680" s="58"/>
      <c r="M680" s="52"/>
      <c r="N680" s="52"/>
      <c r="O680" s="52"/>
      <c r="P680" s="52"/>
    </row>
    <row r="681" spans="3:16" s="46" customFormat="1">
      <c r="C681" s="57"/>
      <c r="D681" s="57"/>
      <c r="E681" s="57"/>
      <c r="J681" s="58"/>
      <c r="K681" s="58"/>
      <c r="L681" s="58"/>
      <c r="M681" s="52"/>
      <c r="N681" s="52"/>
      <c r="O681" s="52"/>
      <c r="P681" s="52"/>
    </row>
    <row r="682" spans="3:16" s="46" customFormat="1">
      <c r="C682" s="57"/>
      <c r="D682" s="57"/>
      <c r="E682" s="57"/>
      <c r="J682" s="58"/>
      <c r="K682" s="58"/>
      <c r="L682" s="58"/>
      <c r="M682" s="52"/>
      <c r="N682" s="52"/>
      <c r="O682" s="52"/>
      <c r="P682" s="52"/>
    </row>
    <row r="683" spans="3:16" s="46" customFormat="1">
      <c r="C683" s="57"/>
      <c r="D683" s="57"/>
      <c r="E683" s="57"/>
      <c r="J683" s="58"/>
      <c r="K683" s="58"/>
      <c r="L683" s="58"/>
      <c r="M683" s="52"/>
      <c r="N683" s="52"/>
      <c r="O683" s="52"/>
      <c r="P683" s="52"/>
    </row>
    <row r="684" spans="3:16" s="46" customFormat="1">
      <c r="C684" s="57"/>
      <c r="D684" s="57"/>
      <c r="E684" s="57"/>
      <c r="J684" s="58"/>
      <c r="K684" s="58"/>
      <c r="L684" s="58"/>
      <c r="M684" s="52"/>
      <c r="N684" s="52"/>
      <c r="O684" s="52"/>
      <c r="P684" s="52"/>
    </row>
    <row r="685" spans="3:16" s="46" customFormat="1">
      <c r="C685" s="57"/>
      <c r="D685" s="57"/>
      <c r="E685" s="57"/>
      <c r="J685" s="58"/>
      <c r="K685" s="58"/>
      <c r="L685" s="58"/>
      <c r="M685" s="52"/>
      <c r="N685" s="52"/>
      <c r="O685" s="52"/>
      <c r="P685" s="52"/>
    </row>
    <row r="686" spans="3:16" s="46" customFormat="1">
      <c r="C686" s="57"/>
      <c r="D686" s="57"/>
      <c r="E686" s="57"/>
      <c r="J686" s="58"/>
      <c r="K686" s="58"/>
      <c r="L686" s="58"/>
      <c r="M686" s="52"/>
      <c r="N686" s="52"/>
      <c r="O686" s="52"/>
      <c r="P686" s="52"/>
    </row>
    <row r="687" spans="3:16" s="46" customFormat="1">
      <c r="C687" s="57"/>
      <c r="D687" s="57"/>
      <c r="E687" s="57"/>
      <c r="J687" s="58"/>
      <c r="K687" s="58"/>
      <c r="L687" s="58"/>
      <c r="M687" s="52"/>
      <c r="N687" s="52"/>
      <c r="O687" s="52"/>
      <c r="P687" s="52"/>
    </row>
    <row r="688" spans="3:16" s="46" customFormat="1">
      <c r="C688" s="57"/>
      <c r="D688" s="57"/>
      <c r="E688" s="57"/>
      <c r="J688" s="58"/>
      <c r="K688" s="58"/>
      <c r="L688" s="58"/>
      <c r="M688" s="52"/>
      <c r="N688" s="52"/>
      <c r="O688" s="52"/>
      <c r="P688" s="52"/>
    </row>
    <row r="689" spans="3:16" s="46" customFormat="1">
      <c r="C689" s="57"/>
      <c r="D689" s="57"/>
      <c r="E689" s="57"/>
      <c r="J689" s="58"/>
      <c r="K689" s="58"/>
      <c r="L689" s="58"/>
      <c r="M689" s="52"/>
      <c r="N689" s="52"/>
      <c r="O689" s="52"/>
      <c r="P689" s="52"/>
    </row>
    <row r="690" spans="3:16" s="46" customFormat="1">
      <c r="C690" s="57"/>
      <c r="D690" s="57"/>
      <c r="E690" s="57"/>
      <c r="J690" s="58"/>
      <c r="K690" s="58"/>
      <c r="L690" s="58"/>
      <c r="M690" s="52"/>
      <c r="N690" s="52"/>
      <c r="O690" s="52"/>
      <c r="P690" s="52"/>
    </row>
    <row r="691" spans="3:16" s="46" customFormat="1">
      <c r="C691" s="57"/>
      <c r="D691" s="57"/>
      <c r="E691" s="57"/>
      <c r="J691" s="58"/>
      <c r="K691" s="58"/>
      <c r="L691" s="58"/>
      <c r="M691" s="52"/>
      <c r="N691" s="52"/>
      <c r="O691" s="52"/>
      <c r="P691" s="52"/>
    </row>
    <row r="692" spans="3:16" s="46" customFormat="1">
      <c r="C692" s="57"/>
      <c r="D692" s="57"/>
      <c r="E692" s="57"/>
      <c r="J692" s="58"/>
      <c r="K692" s="58"/>
      <c r="L692" s="58"/>
      <c r="M692" s="52"/>
      <c r="N692" s="52"/>
      <c r="O692" s="52"/>
      <c r="P692" s="52"/>
    </row>
    <row r="693" spans="3:16" s="46" customFormat="1">
      <c r="C693" s="57"/>
      <c r="D693" s="57"/>
      <c r="E693" s="57"/>
      <c r="J693" s="58"/>
      <c r="K693" s="58"/>
      <c r="L693" s="58"/>
      <c r="M693" s="52"/>
      <c r="N693" s="52"/>
      <c r="O693" s="52"/>
      <c r="P693" s="52"/>
    </row>
    <row r="694" spans="3:16" s="46" customFormat="1">
      <c r="C694" s="57"/>
      <c r="D694" s="57"/>
      <c r="E694" s="57"/>
      <c r="J694" s="58"/>
      <c r="K694" s="58"/>
      <c r="L694" s="58"/>
      <c r="M694" s="52"/>
      <c r="N694" s="52"/>
      <c r="O694" s="52"/>
      <c r="P694" s="52"/>
    </row>
    <row r="695" spans="3:16" s="46" customFormat="1">
      <c r="C695" s="57"/>
      <c r="D695" s="57"/>
      <c r="E695" s="57"/>
      <c r="J695" s="58"/>
      <c r="K695" s="58"/>
      <c r="L695" s="58"/>
      <c r="M695" s="52"/>
      <c r="N695" s="52"/>
      <c r="O695" s="52"/>
      <c r="P695" s="52"/>
    </row>
    <row r="696" spans="3:16" s="46" customFormat="1">
      <c r="C696" s="57"/>
      <c r="D696" s="57"/>
      <c r="E696" s="57"/>
      <c r="J696" s="58"/>
      <c r="K696" s="58"/>
      <c r="L696" s="58"/>
      <c r="M696" s="52"/>
      <c r="N696" s="52"/>
      <c r="O696" s="52"/>
      <c r="P696" s="52"/>
    </row>
    <row r="697" spans="3:16" s="46" customFormat="1">
      <c r="C697" s="57"/>
      <c r="D697" s="57"/>
      <c r="E697" s="57"/>
      <c r="J697" s="58"/>
      <c r="K697" s="58"/>
      <c r="L697" s="58"/>
      <c r="M697" s="52"/>
      <c r="N697" s="52"/>
      <c r="O697" s="52"/>
      <c r="P697" s="52"/>
    </row>
    <row r="698" spans="3:16" s="46" customFormat="1">
      <c r="C698" s="57"/>
      <c r="D698" s="57"/>
      <c r="E698" s="57"/>
      <c r="J698" s="58"/>
      <c r="K698" s="58"/>
      <c r="L698" s="58"/>
      <c r="M698" s="52"/>
      <c r="N698" s="52"/>
      <c r="O698" s="52"/>
      <c r="P698" s="52"/>
    </row>
    <row r="699" spans="3:16" s="46" customFormat="1">
      <c r="C699" s="57"/>
      <c r="D699" s="57"/>
      <c r="E699" s="57"/>
      <c r="J699" s="58"/>
      <c r="K699" s="58"/>
      <c r="L699" s="58"/>
      <c r="M699" s="52"/>
      <c r="N699" s="52"/>
      <c r="O699" s="52"/>
      <c r="P699" s="52"/>
    </row>
    <row r="700" spans="3:16" s="46" customFormat="1">
      <c r="C700" s="57"/>
      <c r="D700" s="57"/>
      <c r="E700" s="57"/>
      <c r="J700" s="58"/>
      <c r="K700" s="58"/>
      <c r="L700" s="58"/>
      <c r="M700" s="52"/>
      <c r="N700" s="52"/>
      <c r="O700" s="52"/>
      <c r="P700" s="52"/>
    </row>
    <row r="701" spans="3:16" s="46" customFormat="1">
      <c r="C701" s="57"/>
      <c r="D701" s="57"/>
      <c r="E701" s="57"/>
      <c r="J701" s="58"/>
      <c r="K701" s="58"/>
      <c r="L701" s="58"/>
      <c r="M701" s="52"/>
      <c r="N701" s="52"/>
      <c r="O701" s="52"/>
      <c r="P701" s="52"/>
    </row>
    <row r="702" spans="3:16" s="46" customFormat="1">
      <c r="C702" s="57"/>
      <c r="D702" s="57"/>
      <c r="E702" s="57"/>
      <c r="J702" s="58"/>
      <c r="K702" s="58"/>
      <c r="L702" s="58"/>
      <c r="M702" s="52"/>
      <c r="N702" s="52"/>
      <c r="O702" s="52"/>
      <c r="P702" s="52"/>
    </row>
    <row r="703" spans="3:16" s="46" customFormat="1">
      <c r="C703" s="57"/>
      <c r="D703" s="57"/>
      <c r="E703" s="57"/>
      <c r="J703" s="58"/>
      <c r="K703" s="58"/>
      <c r="L703" s="58"/>
      <c r="M703" s="52"/>
      <c r="N703" s="52"/>
      <c r="O703" s="52"/>
      <c r="P703" s="52"/>
    </row>
    <row r="704" spans="3:16" s="46" customFormat="1">
      <c r="C704" s="57"/>
      <c r="D704" s="57"/>
      <c r="E704" s="57"/>
      <c r="J704" s="58"/>
      <c r="K704" s="58"/>
      <c r="L704" s="58"/>
      <c r="M704" s="52"/>
      <c r="N704" s="52"/>
      <c r="O704" s="52"/>
      <c r="P704" s="52"/>
    </row>
    <row r="705" spans="3:16" s="46" customFormat="1">
      <c r="C705" s="57"/>
      <c r="D705" s="57"/>
      <c r="E705" s="57"/>
      <c r="J705" s="58"/>
      <c r="K705" s="58"/>
      <c r="L705" s="58"/>
      <c r="M705" s="52"/>
      <c r="N705" s="52"/>
      <c r="O705" s="52"/>
      <c r="P705" s="52"/>
    </row>
    <row r="706" spans="3:16" s="46" customFormat="1">
      <c r="C706" s="57"/>
      <c r="D706" s="57"/>
      <c r="E706" s="57"/>
      <c r="J706" s="58"/>
      <c r="K706" s="58"/>
      <c r="L706" s="58"/>
      <c r="M706" s="52"/>
      <c r="N706" s="52"/>
      <c r="O706" s="52"/>
      <c r="P706" s="52"/>
    </row>
    <row r="707" spans="3:16" s="46" customFormat="1">
      <c r="C707" s="57"/>
      <c r="D707" s="57"/>
      <c r="E707" s="57"/>
      <c r="J707" s="58"/>
      <c r="K707" s="58"/>
      <c r="L707" s="58"/>
      <c r="M707" s="52"/>
      <c r="N707" s="52"/>
      <c r="O707" s="52"/>
      <c r="P707" s="52"/>
    </row>
    <row r="708" spans="3:16" s="46" customFormat="1">
      <c r="C708" s="57"/>
      <c r="D708" s="57"/>
      <c r="E708" s="57"/>
      <c r="J708" s="58"/>
      <c r="K708" s="58"/>
      <c r="L708" s="58"/>
      <c r="M708" s="52"/>
      <c r="N708" s="52"/>
      <c r="O708" s="52"/>
      <c r="P708" s="52"/>
    </row>
    <row r="709" spans="3:16" s="46" customFormat="1">
      <c r="C709" s="57"/>
      <c r="D709" s="57"/>
      <c r="E709" s="57"/>
      <c r="J709" s="58"/>
      <c r="K709" s="58"/>
      <c r="L709" s="58"/>
      <c r="M709" s="52"/>
      <c r="N709" s="52"/>
      <c r="O709" s="52"/>
      <c r="P709" s="52"/>
    </row>
    <row r="710" spans="3:16" s="46" customFormat="1">
      <c r="C710" s="57"/>
      <c r="D710" s="57"/>
      <c r="E710" s="57"/>
      <c r="J710" s="58"/>
      <c r="K710" s="58"/>
      <c r="L710" s="58"/>
      <c r="M710" s="52"/>
      <c r="N710" s="52"/>
      <c r="O710" s="52"/>
      <c r="P710" s="52"/>
    </row>
    <row r="711" spans="3:16" s="46" customFormat="1">
      <c r="C711" s="57"/>
      <c r="D711" s="57"/>
      <c r="E711" s="57"/>
      <c r="J711" s="58"/>
      <c r="K711" s="58"/>
      <c r="L711" s="58"/>
      <c r="M711" s="52"/>
      <c r="N711" s="52"/>
      <c r="O711" s="52"/>
      <c r="P711" s="52"/>
    </row>
    <row r="712" spans="3:16" s="46" customFormat="1">
      <c r="C712" s="57"/>
      <c r="D712" s="57"/>
      <c r="E712" s="57"/>
      <c r="J712" s="58"/>
      <c r="K712" s="58"/>
      <c r="L712" s="58"/>
      <c r="M712" s="52"/>
      <c r="N712" s="52"/>
      <c r="O712" s="52"/>
      <c r="P712" s="52"/>
    </row>
    <row r="713" spans="3:16" s="46" customFormat="1">
      <c r="C713" s="57"/>
      <c r="D713" s="57"/>
      <c r="E713" s="57"/>
      <c r="J713" s="58"/>
      <c r="K713" s="58"/>
      <c r="L713" s="58"/>
      <c r="M713" s="52"/>
      <c r="N713" s="52"/>
      <c r="O713" s="52"/>
      <c r="P713" s="52"/>
    </row>
    <row r="714" spans="3:16" s="46" customFormat="1">
      <c r="C714" s="57"/>
      <c r="D714" s="57"/>
      <c r="E714" s="57"/>
      <c r="J714" s="58"/>
      <c r="K714" s="58"/>
      <c r="L714" s="58"/>
      <c r="M714" s="52"/>
      <c r="N714" s="52"/>
      <c r="O714" s="52"/>
      <c r="P714" s="52"/>
    </row>
    <row r="715" spans="3:16" s="46" customFormat="1">
      <c r="C715" s="57"/>
      <c r="D715" s="57"/>
      <c r="E715" s="57"/>
      <c r="J715" s="58"/>
      <c r="K715" s="58"/>
      <c r="L715" s="58"/>
      <c r="M715" s="52"/>
      <c r="N715" s="52"/>
      <c r="O715" s="52"/>
      <c r="P715" s="52"/>
    </row>
    <row r="716" spans="3:16" s="46" customFormat="1">
      <c r="C716" s="57"/>
      <c r="D716" s="57"/>
      <c r="E716" s="57"/>
      <c r="J716" s="58"/>
      <c r="K716" s="58"/>
      <c r="L716" s="58"/>
      <c r="M716" s="52"/>
      <c r="N716" s="52"/>
      <c r="O716" s="52"/>
      <c r="P716" s="52"/>
    </row>
    <row r="717" spans="3:16" s="46" customFormat="1">
      <c r="C717" s="57"/>
      <c r="D717" s="57"/>
      <c r="E717" s="57"/>
      <c r="J717" s="58"/>
      <c r="K717" s="58"/>
      <c r="L717" s="58"/>
      <c r="M717" s="52"/>
      <c r="N717" s="52"/>
      <c r="O717" s="52"/>
      <c r="P717" s="52"/>
    </row>
    <row r="718" spans="3:16" s="46" customFormat="1">
      <c r="C718" s="57"/>
      <c r="D718" s="57"/>
      <c r="E718" s="57"/>
      <c r="J718" s="58"/>
      <c r="K718" s="58"/>
      <c r="L718" s="58"/>
      <c r="M718" s="52"/>
      <c r="N718" s="52"/>
      <c r="O718" s="52"/>
      <c r="P718" s="52"/>
    </row>
    <row r="719" spans="3:16" s="46" customFormat="1">
      <c r="C719" s="57"/>
      <c r="D719" s="57"/>
      <c r="E719" s="57"/>
      <c r="J719" s="58"/>
      <c r="K719" s="58"/>
      <c r="L719" s="58"/>
      <c r="M719" s="52"/>
      <c r="N719" s="52"/>
      <c r="O719" s="52"/>
      <c r="P719" s="52"/>
    </row>
    <row r="720" spans="3:16" s="46" customFormat="1">
      <c r="C720" s="57"/>
      <c r="D720" s="57"/>
      <c r="E720" s="57"/>
      <c r="J720" s="58"/>
      <c r="K720" s="58"/>
      <c r="L720" s="58"/>
      <c r="M720" s="52"/>
      <c r="N720" s="52"/>
      <c r="O720" s="52"/>
      <c r="P720" s="52"/>
    </row>
    <row r="721" spans="3:16" s="46" customFormat="1">
      <c r="C721" s="57"/>
      <c r="D721" s="57"/>
      <c r="E721" s="57"/>
      <c r="J721" s="58"/>
      <c r="K721" s="58"/>
      <c r="L721" s="58"/>
      <c r="M721" s="52"/>
      <c r="N721" s="52"/>
      <c r="O721" s="52"/>
      <c r="P721" s="52"/>
    </row>
    <row r="722" spans="3:16" s="46" customFormat="1">
      <c r="C722" s="57"/>
      <c r="D722" s="57"/>
      <c r="E722" s="57"/>
      <c r="J722" s="58"/>
      <c r="K722" s="58"/>
      <c r="L722" s="58"/>
      <c r="M722" s="52"/>
      <c r="N722" s="52"/>
      <c r="O722" s="52"/>
      <c r="P722" s="52"/>
    </row>
    <row r="723" spans="3:16" s="46" customFormat="1">
      <c r="C723" s="57"/>
      <c r="D723" s="57"/>
      <c r="E723" s="57"/>
      <c r="J723" s="58"/>
      <c r="K723" s="58"/>
      <c r="L723" s="58"/>
      <c r="M723" s="52"/>
      <c r="N723" s="52"/>
      <c r="O723" s="52"/>
      <c r="P723" s="52"/>
    </row>
    <row r="724" spans="3:16" s="46" customFormat="1">
      <c r="C724" s="57"/>
      <c r="D724" s="57"/>
      <c r="E724" s="57"/>
      <c r="J724" s="58"/>
      <c r="K724" s="58"/>
      <c r="L724" s="58"/>
      <c r="M724" s="52"/>
      <c r="N724" s="52"/>
      <c r="O724" s="52"/>
      <c r="P724" s="52"/>
    </row>
    <row r="725" spans="3:16" s="46" customFormat="1">
      <c r="C725" s="57"/>
      <c r="D725" s="57"/>
      <c r="E725" s="57"/>
      <c r="J725" s="58"/>
      <c r="K725" s="58"/>
      <c r="L725" s="58"/>
      <c r="M725" s="52"/>
      <c r="N725" s="52"/>
      <c r="O725" s="52"/>
      <c r="P725" s="52"/>
    </row>
    <row r="726" spans="3:16" s="46" customFormat="1">
      <c r="C726" s="57"/>
      <c r="D726" s="57"/>
      <c r="E726" s="57"/>
      <c r="J726" s="58"/>
      <c r="K726" s="58"/>
      <c r="L726" s="58"/>
      <c r="M726" s="52"/>
      <c r="N726" s="52"/>
      <c r="O726" s="52"/>
      <c r="P726" s="52"/>
    </row>
    <row r="727" spans="3:16" s="46" customFormat="1">
      <c r="C727" s="57"/>
      <c r="D727" s="57"/>
      <c r="E727" s="57"/>
      <c r="J727" s="58"/>
      <c r="K727" s="58"/>
      <c r="L727" s="58"/>
      <c r="M727" s="52"/>
      <c r="N727" s="52"/>
      <c r="O727" s="52"/>
      <c r="P727" s="52"/>
    </row>
    <row r="728" spans="3:16" s="46" customFormat="1">
      <c r="C728" s="57"/>
      <c r="D728" s="57"/>
      <c r="E728" s="57"/>
      <c r="J728" s="58"/>
      <c r="K728" s="58"/>
      <c r="L728" s="58"/>
      <c r="M728" s="52"/>
      <c r="N728" s="52"/>
      <c r="O728" s="52"/>
      <c r="P728" s="52"/>
    </row>
    <row r="729" spans="3:16" s="46" customFormat="1">
      <c r="C729" s="57"/>
      <c r="D729" s="57"/>
      <c r="E729" s="57"/>
      <c r="J729" s="58"/>
      <c r="K729" s="58"/>
      <c r="L729" s="58"/>
      <c r="M729" s="52"/>
      <c r="N729" s="52"/>
      <c r="O729" s="52"/>
      <c r="P729" s="52"/>
    </row>
    <row r="730" spans="3:16" s="46" customFormat="1">
      <c r="C730" s="57"/>
      <c r="D730" s="57"/>
      <c r="E730" s="57"/>
      <c r="J730" s="58"/>
      <c r="K730" s="58"/>
      <c r="L730" s="58"/>
      <c r="M730" s="52"/>
      <c r="N730" s="52"/>
      <c r="O730" s="52"/>
      <c r="P730" s="52"/>
    </row>
    <row r="731" spans="3:16" s="46" customFormat="1">
      <c r="C731" s="57"/>
      <c r="D731" s="57"/>
      <c r="E731" s="57"/>
      <c r="J731" s="58"/>
      <c r="K731" s="58"/>
      <c r="L731" s="58"/>
      <c r="M731" s="52"/>
      <c r="N731" s="52"/>
      <c r="O731" s="52"/>
      <c r="P731" s="52"/>
    </row>
    <row r="732" spans="3:16" s="46" customFormat="1">
      <c r="C732" s="57"/>
      <c r="D732" s="57"/>
      <c r="E732" s="57"/>
      <c r="J732" s="58"/>
      <c r="K732" s="58"/>
      <c r="L732" s="58"/>
      <c r="M732" s="52"/>
      <c r="N732" s="52"/>
      <c r="O732" s="52"/>
      <c r="P732" s="52"/>
    </row>
    <row r="733" spans="3:16" s="46" customFormat="1">
      <c r="C733" s="57"/>
      <c r="D733" s="57"/>
      <c r="E733" s="57"/>
      <c r="J733" s="58"/>
      <c r="K733" s="58"/>
      <c r="L733" s="58"/>
      <c r="M733" s="52"/>
      <c r="N733" s="52"/>
      <c r="O733" s="52"/>
      <c r="P733" s="52"/>
    </row>
    <row r="734" spans="3:16" s="46" customFormat="1">
      <c r="C734" s="57"/>
      <c r="D734" s="57"/>
      <c r="E734" s="57"/>
      <c r="J734" s="58"/>
      <c r="K734" s="58"/>
      <c r="L734" s="58"/>
      <c r="M734" s="52"/>
      <c r="N734" s="52"/>
      <c r="O734" s="52"/>
      <c r="P734" s="52"/>
    </row>
    <row r="735" spans="3:16" s="46" customFormat="1">
      <c r="C735" s="57"/>
      <c r="D735" s="57"/>
      <c r="E735" s="57"/>
      <c r="J735" s="58"/>
      <c r="K735" s="58"/>
      <c r="L735" s="58"/>
      <c r="M735" s="52"/>
      <c r="N735" s="52"/>
      <c r="O735" s="52"/>
      <c r="P735" s="52"/>
    </row>
    <row r="736" spans="3:16" s="46" customFormat="1">
      <c r="C736" s="57"/>
      <c r="D736" s="57"/>
      <c r="E736" s="57"/>
      <c r="J736" s="58"/>
      <c r="K736" s="58"/>
      <c r="L736" s="58"/>
      <c r="M736" s="52"/>
      <c r="N736" s="52"/>
      <c r="O736" s="52"/>
      <c r="P736" s="52"/>
    </row>
    <row r="737" spans="3:16" s="46" customFormat="1">
      <c r="C737" s="57"/>
      <c r="D737" s="57"/>
      <c r="E737" s="57"/>
      <c r="J737" s="58"/>
      <c r="K737" s="58"/>
      <c r="L737" s="58"/>
      <c r="M737" s="52"/>
      <c r="N737" s="52"/>
      <c r="O737" s="52"/>
      <c r="P737" s="52"/>
    </row>
    <row r="738" spans="3:16" s="46" customFormat="1">
      <c r="C738" s="57"/>
      <c r="D738" s="57"/>
      <c r="E738" s="57"/>
      <c r="J738" s="58"/>
      <c r="K738" s="58"/>
      <c r="L738" s="58"/>
      <c r="M738" s="52"/>
      <c r="N738" s="52"/>
      <c r="O738" s="52"/>
      <c r="P738" s="52"/>
    </row>
    <row r="739" spans="3:16" s="46" customFormat="1">
      <c r="C739" s="57"/>
      <c r="D739" s="57"/>
      <c r="E739" s="57"/>
      <c r="J739" s="58"/>
      <c r="K739" s="58"/>
      <c r="L739" s="58"/>
      <c r="M739" s="52"/>
      <c r="N739" s="52"/>
      <c r="O739" s="52"/>
      <c r="P739" s="52"/>
    </row>
    <row r="740" spans="3:16" s="46" customFormat="1">
      <c r="C740" s="57"/>
      <c r="D740" s="57"/>
      <c r="E740" s="57"/>
      <c r="J740" s="58"/>
      <c r="K740" s="58"/>
      <c r="L740" s="58"/>
      <c r="M740" s="52"/>
      <c r="N740" s="52"/>
      <c r="O740" s="52"/>
      <c r="P740" s="52"/>
    </row>
    <row r="741" spans="3:16" s="46" customFormat="1">
      <c r="C741" s="57"/>
      <c r="D741" s="57"/>
      <c r="E741" s="57"/>
      <c r="J741" s="58"/>
      <c r="K741" s="58"/>
      <c r="L741" s="58"/>
      <c r="M741" s="52"/>
      <c r="N741" s="52"/>
      <c r="O741" s="52"/>
      <c r="P741" s="52"/>
    </row>
    <row r="742" spans="3:16" s="46" customFormat="1">
      <c r="C742" s="57"/>
      <c r="D742" s="57"/>
      <c r="E742" s="57"/>
      <c r="J742" s="58"/>
      <c r="K742" s="58"/>
      <c r="L742" s="58"/>
      <c r="M742" s="52"/>
      <c r="N742" s="52"/>
      <c r="O742" s="52"/>
      <c r="P742" s="52"/>
    </row>
    <row r="743" spans="3:16" s="46" customFormat="1">
      <c r="C743" s="57"/>
      <c r="D743" s="57"/>
      <c r="E743" s="57"/>
      <c r="J743" s="58"/>
      <c r="K743" s="58"/>
      <c r="L743" s="58"/>
      <c r="M743" s="52"/>
      <c r="N743" s="52"/>
      <c r="O743" s="52"/>
      <c r="P743" s="52"/>
    </row>
    <row r="744" spans="3:16" s="46" customFormat="1">
      <c r="C744" s="57"/>
      <c r="D744" s="57"/>
      <c r="E744" s="57"/>
      <c r="J744" s="58"/>
      <c r="K744" s="58"/>
      <c r="L744" s="58"/>
      <c r="M744" s="52"/>
      <c r="N744" s="52"/>
      <c r="O744" s="52"/>
      <c r="P744" s="52"/>
    </row>
    <row r="745" spans="3:16" s="46" customFormat="1">
      <c r="C745" s="57"/>
      <c r="D745" s="57"/>
      <c r="E745" s="57"/>
      <c r="J745" s="58"/>
      <c r="K745" s="58"/>
      <c r="L745" s="58"/>
      <c r="M745" s="52"/>
      <c r="N745" s="52"/>
      <c r="O745" s="52"/>
      <c r="P745" s="52"/>
    </row>
    <row r="746" spans="3:16" s="46" customFormat="1">
      <c r="C746" s="57"/>
      <c r="D746" s="57"/>
      <c r="E746" s="57"/>
      <c r="J746" s="58"/>
      <c r="K746" s="58"/>
      <c r="L746" s="58"/>
      <c r="M746" s="52"/>
      <c r="N746" s="52"/>
      <c r="O746" s="52"/>
      <c r="P746" s="52"/>
    </row>
    <row r="747" spans="3:16" s="46" customFormat="1">
      <c r="C747" s="57"/>
      <c r="D747" s="57"/>
      <c r="E747" s="57"/>
      <c r="J747" s="58"/>
      <c r="K747" s="58"/>
      <c r="L747" s="58"/>
      <c r="M747" s="52"/>
      <c r="N747" s="52"/>
      <c r="O747" s="52"/>
      <c r="P747" s="52"/>
    </row>
    <row r="748" spans="3:16" s="46" customFormat="1">
      <c r="C748" s="57"/>
      <c r="D748" s="57"/>
      <c r="E748" s="57"/>
      <c r="J748" s="58"/>
      <c r="K748" s="58"/>
      <c r="L748" s="58"/>
      <c r="M748" s="52"/>
      <c r="N748" s="52"/>
      <c r="O748" s="52"/>
      <c r="P748" s="52"/>
    </row>
    <row r="749" spans="3:16" s="46" customFormat="1">
      <c r="C749" s="57"/>
      <c r="D749" s="57"/>
      <c r="E749" s="57"/>
      <c r="J749" s="58"/>
      <c r="K749" s="58"/>
      <c r="L749" s="58"/>
      <c r="M749" s="52"/>
      <c r="N749" s="52"/>
      <c r="O749" s="52"/>
      <c r="P749" s="52"/>
    </row>
    <row r="750" spans="3:16" s="46" customFormat="1">
      <c r="C750" s="57"/>
      <c r="D750" s="57"/>
      <c r="E750" s="57"/>
      <c r="J750" s="58"/>
      <c r="K750" s="58"/>
      <c r="L750" s="58"/>
      <c r="M750" s="52"/>
      <c r="N750" s="52"/>
      <c r="O750" s="52"/>
      <c r="P750" s="52"/>
    </row>
    <row r="751" spans="3:16" s="46" customFormat="1">
      <c r="C751" s="57"/>
      <c r="D751" s="57"/>
      <c r="E751" s="57"/>
      <c r="J751" s="58"/>
      <c r="K751" s="58"/>
      <c r="L751" s="58"/>
      <c r="M751" s="52"/>
      <c r="N751" s="52"/>
      <c r="O751" s="52"/>
      <c r="P751" s="52"/>
    </row>
    <row r="752" spans="3:16" s="46" customFormat="1">
      <c r="C752" s="57"/>
      <c r="D752" s="57"/>
      <c r="E752" s="57"/>
      <c r="J752" s="58"/>
      <c r="K752" s="58"/>
      <c r="L752" s="58"/>
      <c r="M752" s="52"/>
      <c r="N752" s="52"/>
      <c r="O752" s="52"/>
      <c r="P752" s="52"/>
    </row>
    <row r="753" spans="3:16" s="46" customFormat="1">
      <c r="C753" s="57"/>
      <c r="D753" s="57"/>
      <c r="E753" s="57"/>
      <c r="J753" s="58"/>
      <c r="K753" s="58"/>
      <c r="L753" s="58"/>
      <c r="M753" s="52"/>
      <c r="N753" s="52"/>
      <c r="O753" s="52"/>
      <c r="P753" s="52"/>
    </row>
    <row r="754" spans="3:16" s="46" customFormat="1">
      <c r="C754" s="57"/>
      <c r="D754" s="57"/>
      <c r="E754" s="57"/>
      <c r="J754" s="58"/>
      <c r="K754" s="58"/>
      <c r="L754" s="58"/>
      <c r="M754" s="52"/>
      <c r="N754" s="52"/>
      <c r="O754" s="52"/>
      <c r="P754" s="52"/>
    </row>
    <row r="755" spans="3:16" s="46" customFormat="1">
      <c r="C755" s="57"/>
      <c r="D755" s="57"/>
      <c r="E755" s="57"/>
      <c r="J755" s="58"/>
      <c r="K755" s="58"/>
      <c r="L755" s="58"/>
      <c r="M755" s="52"/>
      <c r="N755" s="52"/>
      <c r="O755" s="52"/>
      <c r="P755" s="52"/>
    </row>
    <row r="756" spans="3:16" s="46" customFormat="1">
      <c r="C756" s="57"/>
      <c r="D756" s="57"/>
      <c r="E756" s="57"/>
      <c r="J756" s="58"/>
      <c r="K756" s="58"/>
      <c r="L756" s="58"/>
      <c r="M756" s="52"/>
      <c r="N756" s="52"/>
      <c r="O756" s="52"/>
      <c r="P756" s="52"/>
    </row>
    <row r="757" spans="3:16" s="46" customFormat="1">
      <c r="C757" s="57"/>
      <c r="D757" s="57"/>
      <c r="E757" s="57"/>
      <c r="J757" s="58"/>
      <c r="K757" s="58"/>
      <c r="L757" s="58"/>
      <c r="M757" s="52"/>
      <c r="N757" s="52"/>
      <c r="O757" s="52"/>
      <c r="P757" s="52"/>
    </row>
    <row r="758" spans="3:16" s="46" customFormat="1">
      <c r="C758" s="57"/>
      <c r="D758" s="57"/>
      <c r="E758" s="57"/>
      <c r="J758" s="58"/>
      <c r="K758" s="58"/>
      <c r="L758" s="58"/>
      <c r="M758" s="52"/>
      <c r="N758" s="52"/>
      <c r="O758" s="52"/>
      <c r="P758" s="52"/>
    </row>
    <row r="759" spans="3:16" s="46" customFormat="1">
      <c r="C759" s="57"/>
      <c r="D759" s="57"/>
      <c r="E759" s="57"/>
      <c r="J759" s="58"/>
      <c r="K759" s="58"/>
      <c r="L759" s="58"/>
      <c r="M759" s="52"/>
      <c r="N759" s="52"/>
      <c r="O759" s="52"/>
      <c r="P759" s="52"/>
    </row>
    <row r="760" spans="3:16" s="46" customFormat="1">
      <c r="C760" s="57"/>
      <c r="D760" s="57"/>
      <c r="E760" s="57"/>
      <c r="J760" s="58"/>
      <c r="K760" s="58"/>
      <c r="L760" s="58"/>
      <c r="M760" s="52"/>
      <c r="N760" s="52"/>
      <c r="O760" s="52"/>
      <c r="P760" s="52"/>
    </row>
    <row r="761" spans="3:16" s="46" customFormat="1">
      <c r="C761" s="57"/>
      <c r="D761" s="57"/>
      <c r="E761" s="57"/>
      <c r="J761" s="58"/>
      <c r="K761" s="58"/>
      <c r="L761" s="58"/>
      <c r="M761" s="52"/>
      <c r="N761" s="52"/>
      <c r="O761" s="52"/>
      <c r="P761" s="52"/>
    </row>
    <row r="762" spans="3:16" s="46" customFormat="1">
      <c r="C762" s="57"/>
      <c r="D762" s="57"/>
      <c r="E762" s="57"/>
      <c r="J762" s="58"/>
      <c r="K762" s="58"/>
      <c r="L762" s="58"/>
      <c r="M762" s="52"/>
      <c r="N762" s="52"/>
      <c r="O762" s="52"/>
      <c r="P762" s="52"/>
    </row>
    <row r="763" spans="3:16" s="46" customFormat="1">
      <c r="C763" s="57"/>
      <c r="D763" s="57"/>
      <c r="E763" s="57"/>
      <c r="J763" s="58"/>
      <c r="K763" s="58"/>
      <c r="L763" s="58"/>
      <c r="M763" s="52"/>
      <c r="N763" s="52"/>
      <c r="O763" s="52"/>
      <c r="P763" s="52"/>
    </row>
    <row r="764" spans="3:16" s="46" customFormat="1">
      <c r="C764" s="57"/>
      <c r="D764" s="57"/>
      <c r="E764" s="57"/>
      <c r="J764" s="58"/>
      <c r="K764" s="58"/>
      <c r="L764" s="58"/>
      <c r="M764" s="52"/>
      <c r="N764" s="52"/>
      <c r="O764" s="52"/>
      <c r="P764" s="52"/>
    </row>
    <row r="765" spans="3:16" s="46" customFormat="1">
      <c r="C765" s="57"/>
      <c r="D765" s="57"/>
      <c r="E765" s="57"/>
      <c r="J765" s="58"/>
      <c r="K765" s="58"/>
      <c r="L765" s="58"/>
      <c r="M765" s="52"/>
      <c r="N765" s="52"/>
      <c r="O765" s="52"/>
      <c r="P765" s="52"/>
    </row>
    <row r="766" spans="3:16" s="46" customFormat="1">
      <c r="C766" s="57"/>
      <c r="D766" s="57"/>
      <c r="E766" s="57"/>
      <c r="J766" s="58"/>
      <c r="K766" s="58"/>
      <c r="L766" s="58"/>
      <c r="M766" s="52"/>
      <c r="N766" s="52"/>
      <c r="O766" s="52"/>
      <c r="P766" s="52"/>
    </row>
    <row r="767" spans="3:16" s="46" customFormat="1">
      <c r="C767" s="57"/>
      <c r="D767" s="57"/>
      <c r="E767" s="57"/>
      <c r="J767" s="58"/>
      <c r="K767" s="58"/>
      <c r="L767" s="58"/>
      <c r="M767" s="52"/>
      <c r="N767" s="52"/>
      <c r="O767" s="52"/>
      <c r="P767" s="52"/>
    </row>
    <row r="768" spans="3:16" s="46" customFormat="1">
      <c r="C768" s="57"/>
      <c r="D768" s="57"/>
      <c r="E768" s="57"/>
      <c r="J768" s="58"/>
      <c r="K768" s="58"/>
      <c r="L768" s="58"/>
      <c r="M768" s="52"/>
      <c r="N768" s="52"/>
      <c r="O768" s="52"/>
      <c r="P768" s="52"/>
    </row>
    <row r="769" spans="3:16" s="46" customFormat="1">
      <c r="C769" s="57"/>
      <c r="D769" s="57"/>
      <c r="E769" s="57"/>
      <c r="J769" s="58"/>
      <c r="K769" s="58"/>
      <c r="L769" s="58"/>
      <c r="M769" s="52"/>
      <c r="N769" s="52"/>
      <c r="O769" s="52"/>
      <c r="P769" s="52"/>
    </row>
    <row r="770" spans="3:16" s="46" customFormat="1">
      <c r="C770" s="57"/>
      <c r="D770" s="57"/>
      <c r="E770" s="57"/>
      <c r="J770" s="58"/>
      <c r="K770" s="58"/>
      <c r="L770" s="58"/>
      <c r="M770" s="52"/>
      <c r="N770" s="52"/>
      <c r="O770" s="52"/>
      <c r="P770" s="52"/>
    </row>
    <row r="771" spans="3:16" s="46" customFormat="1">
      <c r="C771" s="57"/>
      <c r="D771" s="57"/>
      <c r="E771" s="57"/>
      <c r="J771" s="58"/>
      <c r="K771" s="58"/>
      <c r="L771" s="58"/>
      <c r="M771" s="52"/>
      <c r="N771" s="52"/>
      <c r="O771" s="52"/>
      <c r="P771" s="52"/>
    </row>
    <row r="772" spans="3:16" s="46" customFormat="1">
      <c r="C772" s="57"/>
      <c r="D772" s="57"/>
      <c r="E772" s="57"/>
      <c r="J772" s="58"/>
      <c r="K772" s="58"/>
      <c r="L772" s="58"/>
      <c r="M772" s="52"/>
      <c r="N772" s="52"/>
      <c r="O772" s="52"/>
      <c r="P772" s="52"/>
    </row>
    <row r="773" spans="3:16" s="46" customFormat="1">
      <c r="C773" s="57"/>
      <c r="D773" s="57"/>
      <c r="E773" s="57"/>
      <c r="J773" s="58"/>
      <c r="K773" s="58"/>
      <c r="L773" s="58"/>
      <c r="M773" s="52"/>
      <c r="N773" s="52"/>
      <c r="O773" s="52"/>
      <c r="P773" s="52"/>
    </row>
    <row r="774" spans="3:16" s="46" customFormat="1">
      <c r="C774" s="57"/>
      <c r="D774" s="57"/>
      <c r="E774" s="57"/>
      <c r="J774" s="58"/>
      <c r="K774" s="58"/>
      <c r="L774" s="58"/>
      <c r="M774" s="52"/>
      <c r="N774" s="52"/>
      <c r="O774" s="52"/>
      <c r="P774" s="52"/>
    </row>
    <row r="775" spans="3:16" s="46" customFormat="1">
      <c r="C775" s="57"/>
      <c r="D775" s="57"/>
      <c r="E775" s="57"/>
      <c r="J775" s="58"/>
      <c r="K775" s="58"/>
      <c r="L775" s="58"/>
      <c r="M775" s="52"/>
      <c r="N775" s="52"/>
      <c r="O775" s="52"/>
      <c r="P775" s="52"/>
    </row>
    <row r="776" spans="3:16" s="46" customFormat="1">
      <c r="C776" s="57"/>
      <c r="D776" s="57"/>
      <c r="E776" s="57"/>
      <c r="J776" s="58"/>
      <c r="K776" s="58"/>
      <c r="L776" s="58"/>
      <c r="M776" s="52"/>
      <c r="N776" s="52"/>
      <c r="O776" s="52"/>
      <c r="P776" s="52"/>
    </row>
    <row r="777" spans="3:16" s="46" customFormat="1">
      <c r="C777" s="57"/>
      <c r="D777" s="57"/>
      <c r="E777" s="57"/>
      <c r="J777" s="58"/>
      <c r="K777" s="58"/>
      <c r="L777" s="58"/>
      <c r="M777" s="52"/>
      <c r="N777" s="52"/>
      <c r="O777" s="52"/>
      <c r="P777" s="52"/>
    </row>
    <row r="778" spans="3:16" s="46" customFormat="1">
      <c r="C778" s="57"/>
      <c r="D778" s="57"/>
      <c r="E778" s="57"/>
      <c r="J778" s="58"/>
      <c r="K778" s="58"/>
      <c r="L778" s="58"/>
      <c r="M778" s="52"/>
      <c r="N778" s="52"/>
      <c r="O778" s="52"/>
      <c r="P778" s="52"/>
    </row>
    <row r="779" spans="3:16" s="46" customFormat="1">
      <c r="C779" s="57"/>
      <c r="D779" s="57"/>
      <c r="E779" s="57"/>
      <c r="J779" s="58"/>
      <c r="K779" s="58"/>
      <c r="L779" s="58"/>
      <c r="M779" s="52"/>
      <c r="N779" s="52"/>
      <c r="O779" s="52"/>
      <c r="P779" s="52"/>
    </row>
    <row r="780" spans="3:16" s="46" customFormat="1">
      <c r="C780" s="57"/>
      <c r="D780" s="57"/>
      <c r="E780" s="57"/>
      <c r="J780" s="58"/>
      <c r="K780" s="58"/>
      <c r="L780" s="58"/>
      <c r="M780" s="52"/>
      <c r="N780" s="52"/>
      <c r="O780" s="52"/>
      <c r="P780" s="52"/>
    </row>
    <row r="781" spans="3:16" s="46" customFormat="1">
      <c r="C781" s="57"/>
      <c r="D781" s="57"/>
      <c r="E781" s="57"/>
      <c r="J781" s="58"/>
      <c r="K781" s="58"/>
      <c r="L781" s="58"/>
      <c r="M781" s="52"/>
      <c r="N781" s="52"/>
      <c r="O781" s="52"/>
      <c r="P781" s="52"/>
    </row>
    <row r="782" spans="3:16" s="46" customFormat="1">
      <c r="C782" s="57"/>
      <c r="D782" s="57"/>
      <c r="E782" s="57"/>
      <c r="J782" s="58"/>
      <c r="K782" s="58"/>
      <c r="L782" s="58"/>
      <c r="M782" s="52"/>
      <c r="N782" s="52"/>
      <c r="O782" s="52"/>
      <c r="P782" s="52"/>
    </row>
    <row r="783" spans="3:16" s="46" customFormat="1">
      <c r="C783" s="57"/>
      <c r="D783" s="57"/>
      <c r="E783" s="57"/>
      <c r="J783" s="58"/>
      <c r="K783" s="58"/>
      <c r="L783" s="58"/>
      <c r="M783" s="52"/>
      <c r="N783" s="52"/>
      <c r="O783" s="52"/>
      <c r="P783" s="52"/>
    </row>
    <row r="784" spans="3:16" s="46" customFormat="1">
      <c r="C784" s="57"/>
      <c r="D784" s="57"/>
      <c r="E784" s="57"/>
      <c r="J784" s="58"/>
      <c r="K784" s="58"/>
      <c r="L784" s="58"/>
      <c r="M784" s="52"/>
      <c r="N784" s="52"/>
      <c r="O784" s="52"/>
      <c r="P784" s="52"/>
    </row>
    <row r="785" spans="3:16" s="46" customFormat="1">
      <c r="C785" s="57"/>
      <c r="D785" s="57"/>
      <c r="E785" s="57"/>
      <c r="J785" s="58"/>
      <c r="K785" s="58"/>
      <c r="L785" s="58"/>
      <c r="M785" s="52"/>
      <c r="N785" s="52"/>
      <c r="O785" s="52"/>
      <c r="P785" s="52"/>
    </row>
    <row r="786" spans="3:16" s="46" customFormat="1">
      <c r="C786" s="57"/>
      <c r="D786" s="57"/>
      <c r="E786" s="57"/>
      <c r="J786" s="58"/>
      <c r="K786" s="58"/>
      <c r="L786" s="58"/>
      <c r="M786" s="52"/>
      <c r="N786" s="52"/>
      <c r="O786" s="52"/>
      <c r="P786" s="52"/>
    </row>
    <row r="787" spans="3:16" s="46" customFormat="1">
      <c r="C787" s="57"/>
      <c r="D787" s="57"/>
      <c r="E787" s="57"/>
      <c r="J787" s="58"/>
      <c r="K787" s="58"/>
      <c r="L787" s="58"/>
      <c r="M787" s="52"/>
      <c r="N787" s="52"/>
      <c r="O787" s="52"/>
      <c r="P787" s="52"/>
    </row>
    <row r="788" spans="3:16" s="46" customFormat="1">
      <c r="C788" s="57"/>
      <c r="D788" s="57"/>
      <c r="E788" s="57"/>
      <c r="J788" s="58"/>
      <c r="K788" s="58"/>
      <c r="L788" s="58"/>
      <c r="M788" s="52"/>
      <c r="N788" s="52"/>
      <c r="O788" s="52"/>
      <c r="P788" s="52"/>
    </row>
    <row r="789" spans="3:16" s="46" customFormat="1">
      <c r="C789" s="57"/>
      <c r="D789" s="57"/>
      <c r="E789" s="57"/>
      <c r="J789" s="58"/>
      <c r="K789" s="58"/>
      <c r="L789" s="58"/>
      <c r="M789" s="52"/>
      <c r="N789" s="52"/>
      <c r="O789" s="52"/>
      <c r="P789" s="52"/>
    </row>
    <row r="790" spans="3:16" s="46" customFormat="1">
      <c r="C790" s="57"/>
      <c r="D790" s="57"/>
      <c r="E790" s="57"/>
      <c r="J790" s="58"/>
      <c r="K790" s="58"/>
      <c r="L790" s="58"/>
      <c r="M790" s="52"/>
      <c r="N790" s="52"/>
      <c r="O790" s="52"/>
      <c r="P790" s="52"/>
    </row>
    <row r="791" spans="3:16" s="46" customFormat="1">
      <c r="C791" s="57"/>
      <c r="D791" s="57"/>
      <c r="E791" s="57"/>
      <c r="J791" s="58"/>
      <c r="K791" s="58"/>
      <c r="L791" s="58"/>
      <c r="M791" s="52"/>
      <c r="N791" s="52"/>
      <c r="O791" s="52"/>
      <c r="P791" s="52"/>
    </row>
    <row r="792" spans="3:16" s="46" customFormat="1">
      <c r="C792" s="57"/>
      <c r="D792" s="57"/>
      <c r="E792" s="57"/>
      <c r="J792" s="58"/>
      <c r="K792" s="58"/>
      <c r="L792" s="58"/>
      <c r="M792" s="52"/>
      <c r="N792" s="52"/>
      <c r="O792" s="52"/>
      <c r="P792" s="52"/>
    </row>
    <row r="793" spans="3:16" s="46" customFormat="1">
      <c r="C793" s="57"/>
      <c r="D793" s="57"/>
      <c r="E793" s="57"/>
      <c r="J793" s="58"/>
      <c r="K793" s="58"/>
      <c r="L793" s="58"/>
      <c r="M793" s="52"/>
      <c r="N793" s="52"/>
      <c r="O793" s="52"/>
      <c r="P793" s="52"/>
    </row>
    <row r="794" spans="3:16" s="46" customFormat="1">
      <c r="C794" s="57"/>
      <c r="D794" s="57"/>
      <c r="E794" s="57"/>
      <c r="J794" s="58"/>
      <c r="K794" s="58"/>
      <c r="L794" s="58"/>
      <c r="M794" s="52"/>
      <c r="N794" s="52"/>
      <c r="O794" s="52"/>
      <c r="P794" s="52"/>
    </row>
    <row r="795" spans="3:16" s="46" customFormat="1">
      <c r="C795" s="57"/>
      <c r="D795" s="57"/>
      <c r="E795" s="57"/>
      <c r="J795" s="58"/>
      <c r="K795" s="58"/>
      <c r="L795" s="58"/>
      <c r="M795" s="52"/>
      <c r="N795" s="52"/>
      <c r="O795" s="52"/>
      <c r="P795" s="52"/>
    </row>
    <row r="796" spans="3:16" s="46" customFormat="1">
      <c r="C796" s="57"/>
      <c r="D796" s="57"/>
      <c r="E796" s="57"/>
      <c r="J796" s="58"/>
      <c r="K796" s="58"/>
      <c r="L796" s="58"/>
      <c r="M796" s="52"/>
      <c r="N796" s="52"/>
      <c r="O796" s="52"/>
      <c r="P796" s="52"/>
    </row>
    <row r="797" spans="3:16" s="46" customFormat="1">
      <c r="C797" s="57"/>
      <c r="D797" s="57"/>
      <c r="E797" s="57"/>
      <c r="J797" s="58"/>
      <c r="K797" s="58"/>
      <c r="L797" s="58"/>
      <c r="M797" s="52"/>
      <c r="N797" s="52"/>
      <c r="O797" s="52"/>
      <c r="P797" s="52"/>
    </row>
    <row r="798" spans="3:16" s="46" customFormat="1">
      <c r="C798" s="57"/>
      <c r="D798" s="57"/>
      <c r="E798" s="57"/>
      <c r="J798" s="58"/>
      <c r="K798" s="58"/>
      <c r="L798" s="58"/>
      <c r="M798" s="52"/>
      <c r="N798" s="52"/>
      <c r="O798" s="52"/>
      <c r="P798" s="52"/>
    </row>
    <row r="799" spans="3:16" s="46" customFormat="1">
      <c r="C799" s="57"/>
      <c r="D799" s="57"/>
      <c r="E799" s="57"/>
      <c r="J799" s="58"/>
      <c r="K799" s="58"/>
      <c r="L799" s="58"/>
      <c r="M799" s="52"/>
      <c r="N799" s="52"/>
      <c r="O799" s="52"/>
      <c r="P799" s="52"/>
    </row>
    <row r="800" spans="3:16" s="46" customFormat="1">
      <c r="C800" s="57"/>
      <c r="D800" s="57"/>
      <c r="E800" s="57"/>
      <c r="J800" s="58"/>
      <c r="K800" s="58"/>
      <c r="L800" s="58"/>
      <c r="M800" s="52"/>
      <c r="N800" s="52"/>
      <c r="O800" s="52"/>
      <c r="P800" s="52"/>
    </row>
    <row r="801" spans="3:16" s="46" customFormat="1">
      <c r="C801" s="57"/>
      <c r="D801" s="57"/>
      <c r="E801" s="57"/>
      <c r="J801" s="58"/>
      <c r="K801" s="58"/>
      <c r="L801" s="58"/>
      <c r="M801" s="52"/>
      <c r="N801" s="52"/>
      <c r="O801" s="52"/>
      <c r="P801" s="52"/>
    </row>
    <row r="802" spans="3:16" s="46" customFormat="1">
      <c r="C802" s="57"/>
      <c r="D802" s="57"/>
      <c r="E802" s="57"/>
      <c r="J802" s="58"/>
      <c r="K802" s="58"/>
      <c r="L802" s="58"/>
      <c r="M802" s="52"/>
      <c r="N802" s="52"/>
      <c r="O802" s="52"/>
      <c r="P802" s="52"/>
    </row>
    <row r="803" spans="3:16" s="46" customFormat="1">
      <c r="C803" s="57"/>
      <c r="D803" s="57"/>
      <c r="E803" s="57"/>
      <c r="J803" s="58"/>
      <c r="K803" s="58"/>
      <c r="L803" s="58"/>
      <c r="M803" s="52"/>
      <c r="N803" s="52"/>
      <c r="O803" s="52"/>
      <c r="P803" s="52"/>
    </row>
    <row r="804" spans="3:16" s="46" customFormat="1">
      <c r="C804" s="57"/>
      <c r="D804" s="57"/>
      <c r="E804" s="57"/>
      <c r="J804" s="58"/>
      <c r="K804" s="58"/>
      <c r="L804" s="58"/>
      <c r="M804" s="52"/>
      <c r="N804" s="52"/>
      <c r="O804" s="52"/>
      <c r="P804" s="52"/>
    </row>
    <row r="805" spans="3:16" s="46" customFormat="1">
      <c r="C805" s="57"/>
      <c r="D805" s="57"/>
      <c r="E805" s="57"/>
      <c r="J805" s="58"/>
      <c r="K805" s="58"/>
      <c r="L805" s="58"/>
      <c r="M805" s="52"/>
      <c r="N805" s="52"/>
      <c r="O805" s="52"/>
      <c r="P805" s="52"/>
    </row>
    <row r="806" spans="3:16" s="46" customFormat="1">
      <c r="C806" s="57"/>
      <c r="D806" s="57"/>
      <c r="E806" s="57"/>
      <c r="J806" s="58"/>
      <c r="K806" s="58"/>
      <c r="L806" s="58"/>
      <c r="M806" s="52"/>
      <c r="N806" s="52"/>
      <c r="O806" s="52"/>
      <c r="P806" s="52"/>
    </row>
    <row r="807" spans="3:16" s="46" customFormat="1">
      <c r="C807" s="57"/>
      <c r="D807" s="57"/>
      <c r="E807" s="57"/>
      <c r="J807" s="58"/>
      <c r="K807" s="58"/>
      <c r="L807" s="58"/>
      <c r="M807" s="52"/>
      <c r="N807" s="52"/>
      <c r="O807" s="52"/>
      <c r="P807" s="52"/>
    </row>
    <row r="808" spans="3:16" s="46" customFormat="1">
      <c r="C808" s="57"/>
      <c r="D808" s="57"/>
      <c r="E808" s="57"/>
      <c r="J808" s="58"/>
      <c r="K808" s="58"/>
      <c r="L808" s="58"/>
      <c r="M808" s="52"/>
      <c r="N808" s="52"/>
      <c r="O808" s="52"/>
      <c r="P808" s="52"/>
    </row>
    <row r="809" spans="3:16" s="46" customFormat="1">
      <c r="C809" s="57"/>
      <c r="D809" s="57"/>
      <c r="E809" s="57"/>
      <c r="J809" s="58"/>
      <c r="K809" s="58"/>
      <c r="L809" s="58"/>
      <c r="M809" s="52"/>
      <c r="N809" s="52"/>
      <c r="O809" s="52"/>
      <c r="P809" s="52"/>
    </row>
    <row r="810" spans="3:16" s="46" customFormat="1">
      <c r="C810" s="57"/>
      <c r="D810" s="57"/>
      <c r="E810" s="57"/>
      <c r="J810" s="58"/>
      <c r="K810" s="58"/>
      <c r="L810" s="58"/>
      <c r="M810" s="52"/>
      <c r="N810" s="52"/>
      <c r="O810" s="52"/>
      <c r="P810" s="52"/>
    </row>
    <row r="811" spans="3:16" s="46" customFormat="1">
      <c r="C811" s="57"/>
      <c r="D811" s="57"/>
      <c r="E811" s="57"/>
      <c r="J811" s="58"/>
      <c r="K811" s="58"/>
      <c r="L811" s="58"/>
      <c r="M811" s="52"/>
      <c r="N811" s="52"/>
      <c r="O811" s="52"/>
      <c r="P811" s="52"/>
    </row>
    <row r="812" spans="3:16" s="46" customFormat="1">
      <c r="C812" s="57"/>
      <c r="D812" s="57"/>
      <c r="E812" s="57"/>
      <c r="J812" s="58"/>
      <c r="K812" s="58"/>
      <c r="L812" s="58"/>
      <c r="M812" s="52"/>
      <c r="N812" s="52"/>
      <c r="O812" s="52"/>
      <c r="P812" s="52"/>
    </row>
    <row r="813" spans="3:16" s="46" customFormat="1">
      <c r="C813" s="57"/>
      <c r="D813" s="57"/>
      <c r="E813" s="57"/>
      <c r="J813" s="58"/>
      <c r="K813" s="58"/>
      <c r="L813" s="58"/>
      <c r="M813" s="52"/>
      <c r="N813" s="52"/>
      <c r="O813" s="52"/>
      <c r="P813" s="52"/>
    </row>
    <row r="814" spans="3:16" s="46" customFormat="1">
      <c r="C814" s="57"/>
      <c r="D814" s="57"/>
      <c r="E814" s="57"/>
      <c r="J814" s="58"/>
      <c r="K814" s="58"/>
      <c r="L814" s="58"/>
      <c r="M814" s="52"/>
      <c r="N814" s="52"/>
      <c r="O814" s="52"/>
      <c r="P814" s="52"/>
    </row>
    <row r="815" spans="3:16" s="46" customFormat="1">
      <c r="C815" s="57"/>
      <c r="D815" s="57"/>
      <c r="E815" s="57"/>
      <c r="J815" s="58"/>
      <c r="K815" s="58"/>
      <c r="L815" s="58"/>
      <c r="M815" s="52"/>
      <c r="N815" s="52"/>
      <c r="O815" s="52"/>
      <c r="P815" s="52"/>
    </row>
    <row r="816" spans="3:16" s="46" customFormat="1">
      <c r="C816" s="57"/>
      <c r="D816" s="57"/>
      <c r="E816" s="57"/>
      <c r="J816" s="58"/>
      <c r="K816" s="58"/>
      <c r="L816" s="58"/>
      <c r="M816" s="52"/>
      <c r="N816" s="52"/>
      <c r="O816" s="52"/>
      <c r="P816" s="52"/>
    </row>
    <row r="817" spans="3:16" s="46" customFormat="1">
      <c r="C817" s="57"/>
      <c r="D817" s="57"/>
      <c r="E817" s="57"/>
      <c r="J817" s="58"/>
      <c r="K817" s="58"/>
      <c r="L817" s="58"/>
      <c r="M817" s="52"/>
      <c r="N817" s="52"/>
      <c r="O817" s="52"/>
      <c r="P817" s="52"/>
    </row>
    <row r="818" spans="3:16" s="46" customFormat="1">
      <c r="C818" s="57"/>
      <c r="D818" s="57"/>
      <c r="E818" s="57"/>
      <c r="J818" s="58"/>
      <c r="K818" s="58"/>
      <c r="L818" s="58"/>
      <c r="M818" s="52"/>
      <c r="N818" s="52"/>
      <c r="O818" s="52"/>
      <c r="P818" s="52"/>
    </row>
    <row r="819" spans="3:16" s="46" customFormat="1">
      <c r="C819" s="57"/>
      <c r="D819" s="57"/>
      <c r="E819" s="57"/>
      <c r="J819" s="58"/>
      <c r="K819" s="58"/>
      <c r="L819" s="58"/>
      <c r="M819" s="52"/>
      <c r="N819" s="52"/>
      <c r="O819" s="52"/>
      <c r="P819" s="52"/>
    </row>
    <row r="820" spans="3:16" s="46" customFormat="1">
      <c r="C820" s="57"/>
      <c r="D820" s="57"/>
      <c r="E820" s="57"/>
      <c r="J820" s="58"/>
      <c r="K820" s="58"/>
      <c r="L820" s="58"/>
      <c r="M820" s="52"/>
      <c r="N820" s="52"/>
      <c r="O820" s="52"/>
      <c r="P820" s="52"/>
    </row>
    <row r="821" spans="3:16" s="46" customFormat="1">
      <c r="C821" s="57"/>
      <c r="D821" s="57"/>
      <c r="E821" s="57"/>
      <c r="J821" s="58"/>
      <c r="K821" s="58"/>
      <c r="L821" s="58"/>
      <c r="M821" s="52"/>
      <c r="N821" s="52"/>
      <c r="O821" s="52"/>
      <c r="P821" s="52"/>
    </row>
    <row r="822" spans="3:16" s="46" customFormat="1">
      <c r="C822" s="57"/>
      <c r="D822" s="57"/>
      <c r="E822" s="57"/>
      <c r="J822" s="58"/>
      <c r="K822" s="58"/>
      <c r="L822" s="58"/>
      <c r="M822" s="52"/>
      <c r="N822" s="52"/>
      <c r="O822" s="52"/>
      <c r="P822" s="52"/>
    </row>
    <row r="823" spans="3:16" s="46" customFormat="1">
      <c r="C823" s="57"/>
      <c r="D823" s="57"/>
      <c r="E823" s="57"/>
      <c r="J823" s="58"/>
      <c r="K823" s="58"/>
      <c r="L823" s="58"/>
      <c r="M823" s="52"/>
      <c r="N823" s="52"/>
      <c r="O823" s="52"/>
      <c r="P823" s="52"/>
    </row>
    <row r="824" spans="3:16" s="46" customFormat="1">
      <c r="C824" s="57"/>
      <c r="D824" s="57"/>
      <c r="E824" s="57"/>
      <c r="J824" s="58"/>
      <c r="K824" s="58"/>
      <c r="L824" s="58"/>
      <c r="M824" s="52"/>
      <c r="N824" s="52"/>
      <c r="O824" s="52"/>
      <c r="P824" s="52"/>
    </row>
    <row r="825" spans="3:16" s="46" customFormat="1">
      <c r="C825" s="57"/>
      <c r="D825" s="57"/>
      <c r="E825" s="57"/>
      <c r="J825" s="58"/>
      <c r="K825" s="58"/>
      <c r="L825" s="58"/>
      <c r="M825" s="52"/>
      <c r="N825" s="52"/>
      <c r="O825" s="52"/>
      <c r="P825" s="52"/>
    </row>
    <row r="826" spans="3:16" s="46" customFormat="1">
      <c r="C826" s="57"/>
      <c r="D826" s="57"/>
      <c r="E826" s="57"/>
      <c r="J826" s="58"/>
      <c r="K826" s="58"/>
      <c r="L826" s="58"/>
      <c r="M826" s="52"/>
      <c r="N826" s="52"/>
      <c r="O826" s="52"/>
      <c r="P826" s="52"/>
    </row>
    <row r="827" spans="3:16" s="46" customFormat="1">
      <c r="C827" s="57"/>
      <c r="D827" s="57"/>
      <c r="E827" s="57"/>
      <c r="J827" s="58"/>
      <c r="K827" s="58"/>
      <c r="L827" s="58"/>
      <c r="M827" s="52"/>
      <c r="N827" s="52"/>
      <c r="O827" s="52"/>
      <c r="P827" s="52"/>
    </row>
    <row r="828" spans="3:16" s="46" customFormat="1">
      <c r="C828" s="57"/>
      <c r="D828" s="57"/>
      <c r="E828" s="57"/>
      <c r="J828" s="58"/>
      <c r="K828" s="58"/>
      <c r="L828" s="58"/>
      <c r="M828" s="52"/>
      <c r="N828" s="52"/>
      <c r="O828" s="52"/>
      <c r="P828" s="52"/>
    </row>
    <row r="829" spans="3:16" s="46" customFormat="1">
      <c r="C829" s="57"/>
      <c r="D829" s="57"/>
      <c r="E829" s="57"/>
      <c r="J829" s="58"/>
      <c r="K829" s="58"/>
      <c r="L829" s="58"/>
      <c r="M829" s="52"/>
      <c r="N829" s="52"/>
      <c r="O829" s="52"/>
      <c r="P829" s="52"/>
    </row>
    <row r="830" spans="3:16" s="46" customFormat="1">
      <c r="C830" s="57"/>
      <c r="D830" s="57"/>
      <c r="E830" s="57"/>
      <c r="J830" s="58"/>
      <c r="K830" s="58"/>
      <c r="L830" s="58"/>
      <c r="M830" s="52"/>
      <c r="N830" s="52"/>
      <c r="O830" s="52"/>
      <c r="P830" s="52"/>
    </row>
    <row r="831" spans="3:16" s="46" customFormat="1">
      <c r="C831" s="57"/>
      <c r="D831" s="57"/>
      <c r="E831" s="57"/>
      <c r="J831" s="58"/>
      <c r="K831" s="58"/>
      <c r="L831" s="58"/>
      <c r="M831" s="52"/>
      <c r="N831" s="52"/>
      <c r="O831" s="52"/>
      <c r="P831" s="52"/>
    </row>
    <row r="832" spans="3:16" s="46" customFormat="1">
      <c r="C832" s="57"/>
      <c r="D832" s="57"/>
      <c r="E832" s="57"/>
      <c r="J832" s="58"/>
      <c r="K832" s="58"/>
      <c r="L832" s="58"/>
      <c r="M832" s="52"/>
      <c r="N832" s="52"/>
      <c r="O832" s="52"/>
      <c r="P832" s="52"/>
    </row>
    <row r="833" spans="3:16" s="46" customFormat="1">
      <c r="C833" s="57"/>
      <c r="D833" s="57"/>
      <c r="E833" s="57"/>
      <c r="J833" s="58"/>
      <c r="K833" s="58"/>
      <c r="L833" s="58"/>
      <c r="M833" s="52"/>
      <c r="N833" s="52"/>
      <c r="O833" s="52"/>
      <c r="P833" s="52"/>
    </row>
    <row r="834" spans="3:16" s="46" customFormat="1">
      <c r="C834" s="57"/>
      <c r="D834" s="57"/>
      <c r="E834" s="57"/>
      <c r="J834" s="58"/>
      <c r="K834" s="58"/>
      <c r="L834" s="58"/>
      <c r="M834" s="52"/>
      <c r="N834" s="52"/>
      <c r="O834" s="52"/>
      <c r="P834" s="52"/>
    </row>
    <row r="835" spans="3:16" s="46" customFormat="1">
      <c r="C835" s="57"/>
      <c r="D835" s="57"/>
      <c r="E835" s="57"/>
      <c r="J835" s="58"/>
      <c r="K835" s="58"/>
      <c r="L835" s="58"/>
      <c r="M835" s="52"/>
      <c r="N835" s="52"/>
      <c r="O835" s="52"/>
      <c r="P835" s="52"/>
    </row>
    <row r="836" spans="3:16" s="46" customFormat="1">
      <c r="C836" s="57"/>
      <c r="D836" s="57"/>
      <c r="E836" s="57"/>
      <c r="J836" s="58"/>
      <c r="K836" s="58"/>
      <c r="L836" s="58"/>
      <c r="M836" s="52"/>
      <c r="N836" s="52"/>
      <c r="O836" s="52"/>
      <c r="P836" s="52"/>
    </row>
    <row r="837" spans="3:16" s="46" customFormat="1">
      <c r="C837" s="57"/>
      <c r="D837" s="57"/>
      <c r="E837" s="57"/>
      <c r="J837" s="58"/>
      <c r="K837" s="58"/>
      <c r="L837" s="58"/>
      <c r="M837" s="52"/>
      <c r="N837" s="52"/>
      <c r="O837" s="52"/>
      <c r="P837" s="52"/>
    </row>
    <row r="838" spans="3:16" s="46" customFormat="1">
      <c r="C838" s="57"/>
      <c r="D838" s="57"/>
      <c r="E838" s="57"/>
      <c r="J838" s="58"/>
      <c r="K838" s="58"/>
      <c r="L838" s="58"/>
      <c r="M838" s="52"/>
      <c r="N838" s="52"/>
      <c r="O838" s="52"/>
      <c r="P838" s="52"/>
    </row>
    <row r="839" spans="3:16" s="46" customFormat="1">
      <c r="C839" s="57"/>
      <c r="D839" s="57"/>
      <c r="E839" s="57"/>
      <c r="J839" s="58"/>
      <c r="K839" s="58"/>
      <c r="L839" s="58"/>
      <c r="M839" s="52"/>
      <c r="N839" s="52"/>
      <c r="O839" s="52"/>
      <c r="P839" s="52"/>
    </row>
    <row r="840" spans="3:16" s="46" customFormat="1">
      <c r="C840" s="57"/>
      <c r="D840" s="57"/>
      <c r="E840" s="57"/>
      <c r="J840" s="58"/>
      <c r="K840" s="58"/>
      <c r="L840" s="58"/>
      <c r="M840" s="52"/>
      <c r="N840" s="52"/>
      <c r="O840" s="52"/>
      <c r="P840" s="52"/>
    </row>
    <row r="841" spans="3:16" s="46" customFormat="1">
      <c r="C841" s="57"/>
      <c r="D841" s="57"/>
      <c r="E841" s="57"/>
      <c r="J841" s="58"/>
      <c r="K841" s="58"/>
      <c r="L841" s="58"/>
      <c r="M841" s="52"/>
      <c r="N841" s="52"/>
      <c r="O841" s="52"/>
      <c r="P841" s="52"/>
    </row>
    <row r="842" spans="3:16" s="46" customFormat="1">
      <c r="C842" s="57"/>
      <c r="D842" s="57"/>
      <c r="E842" s="57"/>
      <c r="J842" s="58"/>
      <c r="K842" s="58"/>
      <c r="L842" s="58"/>
      <c r="M842" s="52"/>
      <c r="N842" s="52"/>
      <c r="O842" s="52"/>
      <c r="P842" s="52"/>
    </row>
    <row r="843" spans="3:16" s="46" customFormat="1">
      <c r="C843" s="57"/>
      <c r="D843" s="57"/>
      <c r="E843" s="57"/>
      <c r="J843" s="58"/>
      <c r="K843" s="58"/>
      <c r="L843" s="58"/>
      <c r="M843" s="52"/>
      <c r="N843" s="52"/>
      <c r="O843" s="52"/>
      <c r="P843" s="52"/>
    </row>
    <row r="844" spans="3:16" s="46" customFormat="1">
      <c r="C844" s="57"/>
      <c r="D844" s="57"/>
      <c r="E844" s="57"/>
      <c r="J844" s="58"/>
      <c r="K844" s="58"/>
      <c r="L844" s="58"/>
      <c r="M844" s="52"/>
      <c r="N844" s="52"/>
      <c r="O844" s="52"/>
      <c r="P844" s="52"/>
    </row>
    <row r="845" spans="3:16" s="46" customFormat="1">
      <c r="C845" s="57"/>
      <c r="D845" s="57"/>
      <c r="E845" s="57"/>
      <c r="J845" s="58"/>
      <c r="K845" s="58"/>
      <c r="L845" s="58"/>
      <c r="M845" s="52"/>
      <c r="N845" s="52"/>
      <c r="O845" s="52"/>
      <c r="P845" s="52"/>
    </row>
    <row r="846" spans="3:16" s="46" customFormat="1">
      <c r="C846" s="57"/>
      <c r="D846" s="57"/>
      <c r="E846" s="57"/>
      <c r="J846" s="58"/>
      <c r="K846" s="58"/>
      <c r="L846" s="58"/>
      <c r="M846" s="52"/>
      <c r="N846" s="52"/>
      <c r="O846" s="52"/>
      <c r="P846" s="52"/>
    </row>
    <row r="847" spans="3:16" s="46" customFormat="1">
      <c r="C847" s="57"/>
      <c r="D847" s="57"/>
      <c r="E847" s="57"/>
      <c r="J847" s="58"/>
      <c r="K847" s="58"/>
      <c r="L847" s="58"/>
      <c r="M847" s="52"/>
      <c r="N847" s="52"/>
      <c r="O847" s="52"/>
      <c r="P847" s="52"/>
    </row>
    <row r="848" spans="3:16" s="46" customFormat="1">
      <c r="C848" s="57"/>
      <c r="D848" s="57"/>
      <c r="E848" s="57"/>
      <c r="J848" s="58"/>
      <c r="K848" s="58"/>
      <c r="L848" s="58"/>
      <c r="M848" s="52"/>
      <c r="N848" s="52"/>
      <c r="O848" s="52"/>
      <c r="P848" s="52"/>
    </row>
    <row r="849" spans="3:16" s="46" customFormat="1">
      <c r="C849" s="57"/>
      <c r="D849" s="57"/>
      <c r="E849" s="57"/>
      <c r="J849" s="58"/>
      <c r="K849" s="58"/>
      <c r="L849" s="58"/>
      <c r="M849" s="52"/>
      <c r="N849" s="52"/>
      <c r="O849" s="52"/>
      <c r="P849" s="52"/>
    </row>
    <row r="850" spans="3:16" s="46" customFormat="1">
      <c r="C850" s="57"/>
      <c r="D850" s="57"/>
      <c r="E850" s="57"/>
      <c r="J850" s="58"/>
      <c r="K850" s="58"/>
      <c r="L850" s="58"/>
      <c r="M850" s="52"/>
      <c r="N850" s="52"/>
      <c r="O850" s="52"/>
      <c r="P850" s="52"/>
    </row>
    <row r="851" spans="3:16" s="46" customFormat="1">
      <c r="C851" s="57"/>
      <c r="D851" s="57"/>
      <c r="E851" s="57"/>
      <c r="J851" s="58"/>
      <c r="K851" s="58"/>
      <c r="L851" s="58"/>
      <c r="M851" s="52"/>
      <c r="N851" s="52"/>
      <c r="O851" s="52"/>
      <c r="P851" s="52"/>
    </row>
    <row r="852" spans="3:16" s="46" customFormat="1">
      <c r="C852" s="57"/>
      <c r="D852" s="57"/>
      <c r="E852" s="57"/>
      <c r="J852" s="58"/>
      <c r="K852" s="58"/>
      <c r="L852" s="58"/>
      <c r="M852" s="52"/>
      <c r="N852" s="52"/>
      <c r="O852" s="52"/>
      <c r="P852" s="52"/>
    </row>
    <row r="853" spans="3:16" s="46" customFormat="1">
      <c r="C853" s="57"/>
      <c r="D853" s="57"/>
      <c r="E853" s="57"/>
      <c r="J853" s="58"/>
      <c r="K853" s="58"/>
      <c r="L853" s="58"/>
      <c r="M853" s="52"/>
      <c r="N853" s="52"/>
      <c r="O853" s="52"/>
      <c r="P853" s="52"/>
    </row>
    <row r="854" spans="3:16" s="46" customFormat="1">
      <c r="C854" s="57"/>
      <c r="D854" s="57"/>
      <c r="E854" s="57"/>
      <c r="J854" s="58"/>
      <c r="K854" s="58"/>
      <c r="L854" s="58"/>
      <c r="M854" s="52"/>
      <c r="N854" s="52"/>
      <c r="O854" s="52"/>
      <c r="P854" s="52"/>
    </row>
    <row r="855" spans="3:16" s="46" customFormat="1">
      <c r="C855" s="57"/>
      <c r="D855" s="57"/>
      <c r="E855" s="57"/>
      <c r="J855" s="58"/>
      <c r="K855" s="58"/>
      <c r="L855" s="58"/>
      <c r="M855" s="52"/>
      <c r="N855" s="52"/>
      <c r="O855" s="52"/>
      <c r="P855" s="52"/>
    </row>
    <row r="856" spans="3:16" s="46" customFormat="1">
      <c r="C856" s="57"/>
      <c r="D856" s="57"/>
      <c r="E856" s="57"/>
      <c r="J856" s="58"/>
      <c r="K856" s="58"/>
      <c r="L856" s="58"/>
      <c r="M856" s="52"/>
      <c r="N856" s="52"/>
      <c r="O856" s="52"/>
      <c r="P856" s="52"/>
    </row>
    <row r="857" spans="3:16" s="46" customFormat="1">
      <c r="C857" s="57"/>
      <c r="D857" s="57"/>
      <c r="E857" s="57"/>
      <c r="J857" s="58"/>
      <c r="K857" s="58"/>
      <c r="L857" s="58"/>
      <c r="M857" s="52"/>
      <c r="N857" s="52"/>
      <c r="O857" s="52"/>
      <c r="P857" s="52"/>
    </row>
    <row r="858" spans="3:16" s="46" customFormat="1">
      <c r="C858" s="57"/>
      <c r="D858" s="57"/>
      <c r="E858" s="57"/>
      <c r="J858" s="58"/>
      <c r="K858" s="58"/>
      <c r="L858" s="58"/>
      <c r="M858" s="52"/>
      <c r="N858" s="52"/>
      <c r="O858" s="52"/>
      <c r="P858" s="52"/>
    </row>
    <row r="859" spans="3:16" s="46" customFormat="1">
      <c r="C859" s="57"/>
      <c r="D859" s="57"/>
      <c r="E859" s="57"/>
      <c r="J859" s="58"/>
      <c r="K859" s="58"/>
      <c r="L859" s="58"/>
      <c r="M859" s="52"/>
      <c r="N859" s="52"/>
      <c r="O859" s="52"/>
      <c r="P859" s="52"/>
    </row>
    <row r="860" spans="3:16" s="46" customFormat="1">
      <c r="C860" s="57"/>
      <c r="D860" s="57"/>
      <c r="E860" s="57"/>
      <c r="J860" s="58"/>
      <c r="K860" s="58"/>
      <c r="L860" s="58"/>
      <c r="M860" s="52"/>
      <c r="N860" s="52"/>
      <c r="O860" s="52"/>
      <c r="P860" s="52"/>
    </row>
    <row r="861" spans="3:16" s="46" customFormat="1">
      <c r="C861" s="57"/>
      <c r="D861" s="57"/>
      <c r="E861" s="57"/>
      <c r="J861" s="58"/>
      <c r="K861" s="58"/>
      <c r="L861" s="58"/>
      <c r="M861" s="52"/>
      <c r="N861" s="52"/>
      <c r="O861" s="52"/>
      <c r="P861" s="52"/>
    </row>
    <row r="862" spans="3:16" s="46" customFormat="1">
      <c r="C862" s="57"/>
      <c r="D862" s="57"/>
      <c r="E862" s="57"/>
      <c r="J862" s="58"/>
      <c r="K862" s="58"/>
      <c r="L862" s="58"/>
      <c r="M862" s="52"/>
      <c r="N862" s="52"/>
      <c r="O862" s="52"/>
      <c r="P862" s="52"/>
    </row>
    <row r="863" spans="3:16" s="46" customFormat="1">
      <c r="C863" s="57"/>
      <c r="D863" s="57"/>
      <c r="E863" s="57"/>
      <c r="J863" s="58"/>
      <c r="K863" s="58"/>
      <c r="L863" s="58"/>
      <c r="M863" s="52"/>
      <c r="N863" s="52"/>
      <c r="O863" s="52"/>
      <c r="P863" s="52"/>
    </row>
    <row r="864" spans="3:16" s="46" customFormat="1">
      <c r="C864" s="57"/>
      <c r="D864" s="57"/>
      <c r="E864" s="57"/>
      <c r="J864" s="58"/>
      <c r="K864" s="58"/>
      <c r="L864" s="58"/>
      <c r="M864" s="52"/>
      <c r="N864" s="52"/>
      <c r="O864" s="52"/>
      <c r="P864" s="52"/>
    </row>
    <row r="865" spans="3:16" s="46" customFormat="1">
      <c r="C865" s="57"/>
      <c r="D865" s="57"/>
      <c r="E865" s="57"/>
      <c r="J865" s="58"/>
      <c r="K865" s="58"/>
      <c r="L865" s="58"/>
      <c r="M865" s="52"/>
      <c r="N865" s="52"/>
      <c r="O865" s="52"/>
      <c r="P865" s="52"/>
    </row>
    <row r="866" spans="3:16" s="46" customFormat="1">
      <c r="C866" s="57"/>
      <c r="D866" s="57"/>
      <c r="E866" s="57"/>
      <c r="J866" s="58"/>
      <c r="K866" s="58"/>
      <c r="L866" s="58"/>
      <c r="M866" s="52"/>
      <c r="N866" s="52"/>
      <c r="O866" s="52"/>
      <c r="P866" s="52"/>
    </row>
    <row r="867" spans="3:16" s="46" customFormat="1">
      <c r="C867" s="57"/>
      <c r="D867" s="57"/>
      <c r="E867" s="57"/>
      <c r="J867" s="58"/>
      <c r="K867" s="58"/>
      <c r="L867" s="58"/>
      <c r="M867" s="52"/>
      <c r="N867" s="52"/>
      <c r="O867" s="52"/>
      <c r="P867" s="52"/>
    </row>
    <row r="868" spans="3:16" s="46" customFormat="1">
      <c r="C868" s="57"/>
      <c r="D868" s="57"/>
      <c r="E868" s="57"/>
      <c r="J868" s="58"/>
      <c r="K868" s="58"/>
      <c r="L868" s="58"/>
      <c r="M868" s="52"/>
      <c r="N868" s="52"/>
      <c r="O868" s="52"/>
      <c r="P868" s="52"/>
    </row>
    <row r="869" spans="3:16" s="46" customFormat="1">
      <c r="C869" s="57"/>
      <c r="D869" s="57"/>
      <c r="E869" s="57"/>
      <c r="J869" s="58"/>
      <c r="K869" s="58"/>
      <c r="L869" s="58"/>
      <c r="M869" s="52"/>
      <c r="N869" s="52"/>
      <c r="O869" s="52"/>
      <c r="P869" s="52"/>
    </row>
    <row r="870" spans="3:16" s="46" customFormat="1">
      <c r="C870" s="57"/>
      <c r="D870" s="57"/>
      <c r="E870" s="57"/>
      <c r="J870" s="58"/>
      <c r="K870" s="58"/>
      <c r="L870" s="58"/>
      <c r="M870" s="52"/>
      <c r="N870" s="52"/>
      <c r="O870" s="52"/>
      <c r="P870" s="52"/>
    </row>
    <row r="871" spans="3:16" s="46" customFormat="1">
      <c r="C871" s="57"/>
      <c r="D871" s="57"/>
      <c r="E871" s="57"/>
      <c r="J871" s="58"/>
      <c r="K871" s="58"/>
      <c r="L871" s="58"/>
      <c r="M871" s="52"/>
      <c r="N871" s="52"/>
      <c r="O871" s="52"/>
      <c r="P871" s="52"/>
    </row>
    <row r="872" spans="3:16" s="46" customFormat="1">
      <c r="C872" s="57"/>
      <c r="D872" s="57"/>
      <c r="E872" s="57"/>
      <c r="J872" s="58"/>
      <c r="K872" s="58"/>
      <c r="L872" s="58"/>
      <c r="M872" s="52"/>
      <c r="N872" s="52"/>
      <c r="O872" s="52"/>
      <c r="P872" s="52"/>
    </row>
    <row r="873" spans="3:16" s="46" customFormat="1">
      <c r="C873" s="57"/>
      <c r="D873" s="57"/>
      <c r="E873" s="57"/>
      <c r="J873" s="58"/>
      <c r="K873" s="58"/>
      <c r="L873" s="58"/>
      <c r="M873" s="52"/>
      <c r="N873" s="52"/>
      <c r="O873" s="52"/>
      <c r="P873" s="52"/>
    </row>
    <row r="874" spans="3:16" s="46" customFormat="1">
      <c r="C874" s="57"/>
      <c r="D874" s="57"/>
      <c r="E874" s="57"/>
      <c r="J874" s="58"/>
      <c r="K874" s="58"/>
      <c r="L874" s="58"/>
      <c r="M874" s="52"/>
      <c r="N874" s="52"/>
      <c r="O874" s="52"/>
      <c r="P874" s="52"/>
    </row>
    <row r="875" spans="3:16" s="46" customFormat="1">
      <c r="C875" s="57"/>
      <c r="D875" s="57"/>
      <c r="E875" s="57"/>
      <c r="J875" s="58"/>
      <c r="K875" s="58"/>
      <c r="L875" s="58"/>
      <c r="M875" s="52"/>
      <c r="N875" s="52"/>
      <c r="O875" s="52"/>
      <c r="P875" s="52"/>
    </row>
    <row r="876" spans="3:16" s="46" customFormat="1">
      <c r="C876" s="57"/>
      <c r="D876" s="57"/>
      <c r="E876" s="57"/>
      <c r="J876" s="58"/>
      <c r="K876" s="58"/>
      <c r="L876" s="58"/>
      <c r="M876" s="52"/>
      <c r="N876" s="52"/>
      <c r="O876" s="52"/>
      <c r="P876" s="52"/>
    </row>
    <row r="877" spans="3:16" s="46" customFormat="1">
      <c r="C877" s="57"/>
      <c r="D877" s="57"/>
      <c r="E877" s="57"/>
      <c r="J877" s="58"/>
      <c r="K877" s="58"/>
      <c r="L877" s="58"/>
      <c r="M877" s="52"/>
      <c r="N877" s="52"/>
      <c r="O877" s="52"/>
      <c r="P877" s="52"/>
    </row>
    <row r="878" spans="3:16" s="46" customFormat="1">
      <c r="C878" s="57"/>
      <c r="D878" s="57"/>
      <c r="E878" s="57"/>
      <c r="J878" s="58"/>
      <c r="K878" s="58"/>
      <c r="L878" s="58"/>
      <c r="M878" s="52"/>
      <c r="N878" s="52"/>
      <c r="O878" s="52"/>
      <c r="P878" s="52"/>
    </row>
    <row r="879" spans="3:16" s="46" customFormat="1">
      <c r="C879" s="57"/>
      <c r="D879" s="57"/>
      <c r="E879" s="57"/>
      <c r="J879" s="58"/>
      <c r="K879" s="58"/>
      <c r="L879" s="58"/>
      <c r="M879" s="52"/>
      <c r="N879" s="52"/>
      <c r="O879" s="52"/>
      <c r="P879" s="52"/>
    </row>
    <row r="880" spans="3:16" s="46" customFormat="1">
      <c r="C880" s="57"/>
      <c r="D880" s="57"/>
      <c r="E880" s="57"/>
      <c r="J880" s="58"/>
      <c r="K880" s="58"/>
      <c r="L880" s="58"/>
      <c r="M880" s="52"/>
      <c r="N880" s="52"/>
      <c r="O880" s="52"/>
      <c r="P880" s="52"/>
    </row>
    <row r="881" spans="3:16" s="46" customFormat="1">
      <c r="C881" s="57"/>
      <c r="D881" s="57"/>
      <c r="E881" s="57"/>
      <c r="J881" s="58"/>
      <c r="K881" s="58"/>
      <c r="L881" s="58"/>
      <c r="M881" s="52"/>
      <c r="N881" s="52"/>
      <c r="O881" s="52"/>
      <c r="P881" s="52"/>
    </row>
    <row r="882" spans="3:16" s="46" customFormat="1">
      <c r="C882" s="57"/>
      <c r="D882" s="57"/>
      <c r="E882" s="57"/>
      <c r="J882" s="58"/>
      <c r="K882" s="58"/>
      <c r="L882" s="58"/>
      <c r="M882" s="52"/>
      <c r="N882" s="52"/>
      <c r="O882" s="52"/>
      <c r="P882" s="52"/>
    </row>
    <row r="883" spans="3:16" s="46" customFormat="1">
      <c r="C883" s="57"/>
      <c r="D883" s="57"/>
      <c r="E883" s="57"/>
      <c r="J883" s="58"/>
      <c r="K883" s="58"/>
      <c r="L883" s="58"/>
      <c r="M883" s="52"/>
      <c r="N883" s="52"/>
      <c r="O883" s="52"/>
      <c r="P883" s="52"/>
    </row>
    <row r="884" spans="3:16" s="46" customFormat="1">
      <c r="C884" s="57"/>
      <c r="D884" s="57"/>
      <c r="E884" s="57"/>
      <c r="J884" s="58"/>
      <c r="K884" s="58"/>
      <c r="L884" s="58"/>
      <c r="M884" s="52"/>
      <c r="N884" s="52"/>
      <c r="O884" s="52"/>
      <c r="P884" s="52"/>
    </row>
    <row r="885" spans="3:16" s="46" customFormat="1">
      <c r="C885" s="57"/>
      <c r="D885" s="57"/>
      <c r="E885" s="57"/>
      <c r="J885" s="58"/>
      <c r="K885" s="58"/>
      <c r="L885" s="58"/>
      <c r="M885" s="52"/>
      <c r="N885" s="52"/>
      <c r="O885" s="52"/>
      <c r="P885" s="52"/>
    </row>
    <row r="886" spans="3:16" s="46" customFormat="1">
      <c r="C886" s="57"/>
      <c r="D886" s="57"/>
      <c r="E886" s="57"/>
      <c r="J886" s="58"/>
      <c r="K886" s="58"/>
      <c r="L886" s="58"/>
      <c r="M886" s="52"/>
      <c r="N886" s="52"/>
      <c r="O886" s="52"/>
      <c r="P886" s="52"/>
    </row>
    <row r="887" spans="3:16" s="46" customFormat="1">
      <c r="C887" s="57"/>
      <c r="D887" s="57"/>
      <c r="E887" s="57"/>
      <c r="J887" s="58"/>
      <c r="K887" s="58"/>
      <c r="L887" s="58"/>
      <c r="M887" s="52"/>
      <c r="N887" s="52"/>
      <c r="O887" s="52"/>
      <c r="P887" s="52"/>
    </row>
    <row r="888" spans="3:16" s="46" customFormat="1">
      <c r="C888" s="57"/>
      <c r="D888" s="57"/>
      <c r="E888" s="57"/>
      <c r="J888" s="58"/>
      <c r="K888" s="58"/>
      <c r="L888" s="58"/>
      <c r="M888" s="52"/>
      <c r="N888" s="52"/>
      <c r="O888" s="52"/>
      <c r="P888" s="52"/>
    </row>
    <row r="889" spans="3:16" s="46" customFormat="1">
      <c r="C889" s="57"/>
      <c r="D889" s="57"/>
      <c r="E889" s="57"/>
      <c r="J889" s="58"/>
      <c r="K889" s="58"/>
      <c r="L889" s="58"/>
      <c r="M889" s="52"/>
      <c r="N889" s="52"/>
      <c r="O889" s="52"/>
      <c r="P889" s="52"/>
    </row>
    <row r="890" spans="3:16" s="46" customFormat="1">
      <c r="C890" s="57"/>
      <c r="D890" s="57"/>
      <c r="E890" s="57"/>
      <c r="J890" s="58"/>
      <c r="K890" s="58"/>
      <c r="L890" s="58"/>
      <c r="M890" s="52"/>
      <c r="N890" s="52"/>
      <c r="O890" s="52"/>
      <c r="P890" s="52"/>
    </row>
    <row r="891" spans="3:16" s="46" customFormat="1">
      <c r="C891" s="57"/>
      <c r="D891" s="57"/>
      <c r="E891" s="57"/>
      <c r="J891" s="58"/>
      <c r="K891" s="58"/>
      <c r="L891" s="58"/>
      <c r="M891" s="52"/>
      <c r="N891" s="52"/>
      <c r="O891" s="52"/>
      <c r="P891" s="52"/>
    </row>
    <row r="892" spans="3:16" s="46" customFormat="1">
      <c r="C892" s="57"/>
      <c r="D892" s="57"/>
      <c r="E892" s="57"/>
      <c r="J892" s="58"/>
      <c r="K892" s="58"/>
      <c r="L892" s="58"/>
      <c r="M892" s="52"/>
      <c r="N892" s="52"/>
      <c r="O892" s="52"/>
      <c r="P892" s="52"/>
    </row>
    <row r="893" spans="3:16" s="46" customFormat="1">
      <c r="C893" s="57"/>
      <c r="D893" s="57"/>
      <c r="E893" s="57"/>
      <c r="J893" s="58"/>
      <c r="K893" s="58"/>
      <c r="L893" s="58"/>
      <c r="M893" s="52"/>
      <c r="N893" s="52"/>
      <c r="O893" s="52"/>
      <c r="P893" s="52"/>
    </row>
    <row r="894" spans="3:16" s="46" customFormat="1">
      <c r="C894" s="57"/>
      <c r="D894" s="57"/>
      <c r="E894" s="57"/>
      <c r="J894" s="58"/>
      <c r="K894" s="58"/>
      <c r="L894" s="58"/>
      <c r="M894" s="52"/>
      <c r="N894" s="52"/>
      <c r="O894" s="52"/>
      <c r="P894" s="52"/>
    </row>
    <row r="895" spans="3:16" s="46" customFormat="1">
      <c r="C895" s="57"/>
      <c r="D895" s="57"/>
      <c r="E895" s="57"/>
      <c r="J895" s="58"/>
      <c r="K895" s="58"/>
      <c r="L895" s="58"/>
      <c r="M895" s="52"/>
      <c r="N895" s="52"/>
      <c r="O895" s="52"/>
      <c r="P895" s="52"/>
    </row>
    <row r="896" spans="3:16" s="46" customFormat="1">
      <c r="C896" s="57"/>
      <c r="D896" s="57"/>
      <c r="E896" s="57"/>
      <c r="J896" s="58"/>
      <c r="K896" s="58"/>
      <c r="L896" s="58"/>
      <c r="M896" s="52"/>
      <c r="N896" s="52"/>
      <c r="O896" s="52"/>
      <c r="P896" s="52"/>
    </row>
    <row r="897" spans="3:16" s="46" customFormat="1">
      <c r="C897" s="57"/>
      <c r="D897" s="57"/>
      <c r="E897" s="57"/>
      <c r="J897" s="58"/>
      <c r="K897" s="58"/>
      <c r="L897" s="58"/>
      <c r="M897" s="52"/>
      <c r="N897" s="52"/>
      <c r="O897" s="52"/>
      <c r="P897" s="52"/>
    </row>
    <row r="898" spans="3:16" s="46" customFormat="1">
      <c r="C898" s="57"/>
      <c r="D898" s="57"/>
      <c r="E898" s="57"/>
      <c r="J898" s="58"/>
      <c r="K898" s="58"/>
      <c r="L898" s="58"/>
      <c r="M898" s="52"/>
      <c r="N898" s="52"/>
      <c r="O898" s="52"/>
      <c r="P898" s="52"/>
    </row>
    <row r="899" spans="3:16" s="46" customFormat="1">
      <c r="C899" s="57"/>
      <c r="D899" s="57"/>
      <c r="E899" s="57"/>
      <c r="J899" s="58"/>
      <c r="K899" s="58"/>
      <c r="L899" s="58"/>
      <c r="M899" s="52"/>
      <c r="N899" s="52"/>
      <c r="O899" s="52"/>
      <c r="P899" s="52"/>
    </row>
    <row r="900" spans="3:16" s="46" customFormat="1">
      <c r="C900" s="57"/>
      <c r="D900" s="57"/>
      <c r="E900" s="57"/>
      <c r="J900" s="58"/>
      <c r="K900" s="58"/>
      <c r="L900" s="58"/>
      <c r="M900" s="52"/>
      <c r="N900" s="52"/>
      <c r="O900" s="52"/>
      <c r="P900" s="52"/>
    </row>
    <row r="901" spans="3:16" s="46" customFormat="1">
      <c r="C901" s="57"/>
      <c r="D901" s="57"/>
      <c r="E901" s="57"/>
      <c r="J901" s="58"/>
      <c r="K901" s="58"/>
      <c r="L901" s="58"/>
      <c r="M901" s="52"/>
      <c r="N901" s="52"/>
      <c r="O901" s="52"/>
      <c r="P901" s="52"/>
    </row>
    <row r="902" spans="3:16" s="46" customFormat="1">
      <c r="C902" s="57"/>
      <c r="D902" s="57"/>
      <c r="E902" s="57"/>
      <c r="J902" s="58"/>
      <c r="K902" s="58"/>
      <c r="L902" s="58"/>
      <c r="M902" s="52"/>
      <c r="N902" s="52"/>
      <c r="O902" s="52"/>
      <c r="P902" s="52"/>
    </row>
    <row r="903" spans="3:16" s="46" customFormat="1">
      <c r="C903" s="57"/>
      <c r="D903" s="57"/>
      <c r="E903" s="57"/>
      <c r="J903" s="58"/>
      <c r="K903" s="58"/>
      <c r="L903" s="58"/>
      <c r="M903" s="52"/>
      <c r="N903" s="52"/>
      <c r="O903" s="52"/>
      <c r="P903" s="52"/>
    </row>
    <row r="904" spans="3:16" s="46" customFormat="1">
      <c r="C904" s="57"/>
      <c r="D904" s="57"/>
      <c r="E904" s="57"/>
      <c r="J904" s="58"/>
      <c r="K904" s="58"/>
      <c r="L904" s="58"/>
      <c r="M904" s="52"/>
      <c r="N904" s="52"/>
      <c r="O904" s="52"/>
      <c r="P904" s="52"/>
    </row>
    <row r="905" spans="3:16" s="46" customFormat="1">
      <c r="C905" s="57"/>
      <c r="D905" s="57"/>
      <c r="E905" s="57"/>
      <c r="J905" s="58"/>
      <c r="K905" s="58"/>
      <c r="L905" s="58"/>
      <c r="M905" s="52"/>
      <c r="N905" s="52"/>
      <c r="O905" s="52"/>
      <c r="P905" s="52"/>
    </row>
    <row r="906" spans="3:16" s="46" customFormat="1">
      <c r="C906" s="57"/>
      <c r="D906" s="57"/>
      <c r="E906" s="57"/>
      <c r="J906" s="58"/>
      <c r="K906" s="58"/>
      <c r="L906" s="58"/>
      <c r="M906" s="52"/>
      <c r="N906" s="52"/>
      <c r="O906" s="52"/>
      <c r="P906" s="52"/>
    </row>
    <row r="907" spans="3:16" s="46" customFormat="1">
      <c r="C907" s="57"/>
      <c r="D907" s="57"/>
      <c r="E907" s="57"/>
      <c r="J907" s="58"/>
      <c r="K907" s="58"/>
      <c r="L907" s="58"/>
      <c r="M907" s="52"/>
      <c r="N907" s="52"/>
      <c r="O907" s="52"/>
      <c r="P907" s="52"/>
    </row>
    <row r="908" spans="3:16" s="46" customFormat="1">
      <c r="C908" s="57"/>
      <c r="D908" s="57"/>
      <c r="E908" s="57"/>
      <c r="J908" s="58"/>
      <c r="K908" s="58"/>
      <c r="L908" s="58"/>
      <c r="M908" s="52"/>
      <c r="N908" s="52"/>
      <c r="O908" s="52"/>
      <c r="P908" s="52"/>
    </row>
    <row r="909" spans="3:16" s="46" customFormat="1">
      <c r="C909" s="57"/>
      <c r="D909" s="57"/>
      <c r="E909" s="57"/>
      <c r="J909" s="58"/>
      <c r="K909" s="58"/>
      <c r="L909" s="58"/>
      <c r="M909" s="52"/>
      <c r="N909" s="52"/>
      <c r="O909" s="52"/>
      <c r="P909" s="52"/>
    </row>
    <row r="910" spans="3:16" s="46" customFormat="1">
      <c r="C910" s="57"/>
      <c r="D910" s="57"/>
      <c r="E910" s="57"/>
      <c r="J910" s="58"/>
      <c r="K910" s="58"/>
      <c r="L910" s="58"/>
      <c r="M910" s="52"/>
      <c r="N910" s="52"/>
      <c r="O910" s="52"/>
      <c r="P910" s="52"/>
    </row>
    <row r="911" spans="3:16" s="46" customFormat="1">
      <c r="C911" s="57"/>
      <c r="D911" s="57"/>
      <c r="E911" s="57"/>
      <c r="J911" s="58"/>
      <c r="K911" s="58"/>
      <c r="L911" s="58"/>
      <c r="M911" s="52"/>
      <c r="N911" s="52"/>
      <c r="O911" s="52"/>
      <c r="P911" s="52"/>
    </row>
    <row r="912" spans="3:16" s="46" customFormat="1">
      <c r="C912" s="57"/>
      <c r="D912" s="57"/>
      <c r="E912" s="57"/>
      <c r="J912" s="58"/>
      <c r="K912" s="58"/>
      <c r="L912" s="58"/>
      <c r="M912" s="52"/>
      <c r="N912" s="52"/>
      <c r="O912" s="52"/>
      <c r="P912" s="52"/>
    </row>
    <row r="913" spans="3:16" s="46" customFormat="1">
      <c r="C913" s="57"/>
      <c r="D913" s="57"/>
      <c r="E913" s="57"/>
      <c r="J913" s="58"/>
      <c r="K913" s="58"/>
      <c r="L913" s="58"/>
      <c r="M913" s="52"/>
      <c r="N913" s="52"/>
      <c r="O913" s="52"/>
      <c r="P913" s="52"/>
    </row>
    <row r="914" spans="3:16" s="46" customFormat="1">
      <c r="C914" s="57"/>
      <c r="D914" s="57"/>
      <c r="E914" s="57"/>
      <c r="J914" s="58"/>
      <c r="K914" s="58"/>
      <c r="L914" s="58"/>
      <c r="M914" s="52"/>
      <c r="N914" s="52"/>
      <c r="O914" s="52"/>
      <c r="P914" s="52"/>
    </row>
    <row r="915" spans="3:16" s="46" customFormat="1">
      <c r="C915" s="57"/>
      <c r="D915" s="57"/>
      <c r="E915" s="57"/>
      <c r="J915" s="58"/>
      <c r="K915" s="58"/>
      <c r="L915" s="58"/>
      <c r="M915" s="52"/>
      <c r="N915" s="52"/>
      <c r="O915" s="52"/>
      <c r="P915" s="52"/>
    </row>
    <row r="916" spans="3:16" s="46" customFormat="1">
      <c r="C916" s="57"/>
      <c r="D916" s="57"/>
      <c r="E916" s="57"/>
      <c r="J916" s="58"/>
      <c r="K916" s="58"/>
      <c r="L916" s="58"/>
      <c r="M916" s="52"/>
      <c r="N916" s="52"/>
      <c r="O916" s="52"/>
      <c r="P916" s="52"/>
    </row>
    <row r="917" spans="3:16" s="46" customFormat="1">
      <c r="C917" s="57"/>
      <c r="D917" s="57"/>
      <c r="E917" s="57"/>
      <c r="J917" s="58"/>
      <c r="K917" s="58"/>
      <c r="L917" s="58"/>
      <c r="M917" s="52"/>
      <c r="N917" s="52"/>
      <c r="O917" s="52"/>
      <c r="P917" s="52"/>
    </row>
    <row r="918" spans="3:16" s="46" customFormat="1">
      <c r="C918" s="57"/>
      <c r="D918" s="57"/>
      <c r="E918" s="57"/>
      <c r="J918" s="58"/>
      <c r="K918" s="58"/>
      <c r="L918" s="58"/>
      <c r="M918" s="52"/>
      <c r="N918" s="52"/>
      <c r="O918" s="52"/>
      <c r="P918" s="52"/>
    </row>
    <row r="919" spans="3:16" s="46" customFormat="1">
      <c r="C919" s="57"/>
      <c r="D919" s="57"/>
      <c r="E919" s="57"/>
      <c r="J919" s="58"/>
      <c r="K919" s="58"/>
      <c r="L919" s="58"/>
      <c r="M919" s="52"/>
      <c r="N919" s="52"/>
      <c r="O919" s="52"/>
      <c r="P919" s="52"/>
    </row>
    <row r="920" spans="3:16" s="46" customFormat="1">
      <c r="C920" s="57"/>
      <c r="D920" s="57"/>
      <c r="E920" s="57"/>
      <c r="J920" s="58"/>
      <c r="K920" s="58"/>
      <c r="L920" s="58"/>
      <c r="M920" s="52"/>
      <c r="N920" s="52"/>
      <c r="O920" s="52"/>
      <c r="P920" s="52"/>
    </row>
    <row r="921" spans="3:16" s="46" customFormat="1">
      <c r="C921" s="57"/>
      <c r="D921" s="57"/>
      <c r="E921" s="57"/>
      <c r="J921" s="58"/>
      <c r="K921" s="58"/>
      <c r="L921" s="58"/>
      <c r="M921" s="52"/>
      <c r="N921" s="52"/>
      <c r="O921" s="52"/>
      <c r="P921" s="52"/>
    </row>
    <row r="922" spans="3:16" s="46" customFormat="1">
      <c r="C922" s="57"/>
      <c r="D922" s="57"/>
      <c r="E922" s="57"/>
      <c r="J922" s="58"/>
      <c r="K922" s="58"/>
      <c r="L922" s="58"/>
      <c r="M922" s="52"/>
      <c r="N922" s="52"/>
      <c r="O922" s="52"/>
      <c r="P922" s="52"/>
    </row>
    <row r="923" spans="3:16" s="46" customFormat="1">
      <c r="C923" s="57"/>
      <c r="D923" s="57"/>
      <c r="E923" s="57"/>
      <c r="J923" s="58"/>
      <c r="K923" s="58"/>
      <c r="L923" s="58"/>
      <c r="M923" s="52"/>
      <c r="N923" s="52"/>
      <c r="O923" s="52"/>
      <c r="P923" s="52"/>
    </row>
    <row r="924" spans="3:16" s="46" customFormat="1">
      <c r="C924" s="57"/>
      <c r="D924" s="57"/>
      <c r="E924" s="57"/>
      <c r="J924" s="58"/>
      <c r="K924" s="58"/>
      <c r="L924" s="58"/>
      <c r="M924" s="52"/>
      <c r="N924" s="52"/>
      <c r="O924" s="52"/>
      <c r="P924" s="52"/>
    </row>
    <row r="925" spans="3:16" s="46" customFormat="1">
      <c r="C925" s="57"/>
      <c r="D925" s="57"/>
      <c r="E925" s="57"/>
      <c r="J925" s="58"/>
      <c r="K925" s="58"/>
      <c r="L925" s="58"/>
      <c r="M925" s="52"/>
      <c r="N925" s="52"/>
      <c r="O925" s="52"/>
      <c r="P925" s="52"/>
    </row>
    <row r="926" spans="3:16" s="46" customFormat="1">
      <c r="C926" s="57"/>
      <c r="D926" s="57"/>
      <c r="E926" s="57"/>
      <c r="J926" s="58"/>
      <c r="K926" s="58"/>
      <c r="L926" s="58"/>
      <c r="M926" s="52"/>
      <c r="N926" s="52"/>
      <c r="O926" s="52"/>
      <c r="P926" s="52"/>
    </row>
    <row r="927" spans="3:16" s="46" customFormat="1">
      <c r="C927" s="57"/>
      <c r="D927" s="57"/>
      <c r="E927" s="57"/>
      <c r="J927" s="58"/>
      <c r="K927" s="58"/>
      <c r="L927" s="58"/>
      <c r="M927" s="52"/>
      <c r="N927" s="52"/>
      <c r="O927" s="52"/>
      <c r="P927" s="52"/>
    </row>
    <row r="928" spans="3:16" s="46" customFormat="1">
      <c r="C928" s="57"/>
      <c r="D928" s="57"/>
      <c r="E928" s="57"/>
      <c r="J928" s="58"/>
      <c r="K928" s="58"/>
      <c r="L928" s="58"/>
      <c r="M928" s="52"/>
      <c r="N928" s="52"/>
      <c r="O928" s="52"/>
      <c r="P928" s="52"/>
    </row>
    <row r="929" spans="3:16" s="46" customFormat="1">
      <c r="C929" s="57"/>
      <c r="D929" s="57"/>
      <c r="E929" s="57"/>
      <c r="J929" s="58"/>
      <c r="K929" s="58"/>
      <c r="L929" s="58"/>
      <c r="M929" s="52"/>
      <c r="N929" s="52"/>
      <c r="O929" s="52"/>
      <c r="P929" s="52"/>
    </row>
    <row r="930" spans="3:16" s="46" customFormat="1">
      <c r="C930" s="57"/>
      <c r="D930" s="57"/>
      <c r="E930" s="57"/>
      <c r="J930" s="58"/>
      <c r="K930" s="58"/>
      <c r="L930" s="58"/>
      <c r="M930" s="52"/>
      <c r="N930" s="52"/>
      <c r="O930" s="52"/>
      <c r="P930" s="52"/>
    </row>
    <row r="931" spans="3:16" s="46" customFormat="1">
      <c r="C931" s="57"/>
      <c r="D931" s="57"/>
      <c r="E931" s="57"/>
      <c r="J931" s="58"/>
      <c r="K931" s="58"/>
      <c r="L931" s="58"/>
      <c r="M931" s="52"/>
      <c r="N931" s="52"/>
      <c r="O931" s="52"/>
      <c r="P931" s="52"/>
    </row>
    <row r="932" spans="3:16" s="46" customFormat="1">
      <c r="C932" s="57"/>
      <c r="D932" s="57"/>
      <c r="E932" s="57"/>
      <c r="J932" s="58"/>
      <c r="K932" s="58"/>
      <c r="L932" s="58"/>
      <c r="M932" s="52"/>
      <c r="N932" s="52"/>
      <c r="O932" s="52"/>
      <c r="P932" s="52"/>
    </row>
    <row r="933" spans="3:16" s="46" customFormat="1">
      <c r="C933" s="57"/>
      <c r="D933" s="57"/>
      <c r="E933" s="57"/>
      <c r="J933" s="58"/>
      <c r="K933" s="58"/>
      <c r="L933" s="58"/>
      <c r="M933" s="52"/>
      <c r="N933" s="52"/>
      <c r="O933" s="52"/>
      <c r="P933" s="52"/>
    </row>
    <row r="934" spans="3:16" s="46" customFormat="1">
      <c r="C934" s="57"/>
      <c r="D934" s="57"/>
      <c r="E934" s="57"/>
      <c r="J934" s="58"/>
      <c r="K934" s="58"/>
      <c r="L934" s="58"/>
      <c r="M934" s="52"/>
      <c r="N934" s="52"/>
      <c r="O934" s="52"/>
      <c r="P934" s="52"/>
    </row>
    <row r="935" spans="3:16" s="46" customFormat="1">
      <c r="C935" s="57"/>
      <c r="D935" s="57"/>
      <c r="E935" s="57"/>
      <c r="J935" s="58"/>
      <c r="K935" s="58"/>
      <c r="L935" s="58"/>
      <c r="M935" s="52"/>
      <c r="N935" s="52"/>
      <c r="O935" s="52"/>
      <c r="P935" s="52"/>
    </row>
    <row r="936" spans="3:16" s="46" customFormat="1">
      <c r="C936" s="57"/>
      <c r="D936" s="57"/>
      <c r="E936" s="57"/>
      <c r="J936" s="58"/>
      <c r="K936" s="58"/>
      <c r="L936" s="58"/>
      <c r="M936" s="52"/>
      <c r="N936" s="52"/>
      <c r="O936" s="52"/>
      <c r="P936" s="52"/>
    </row>
    <row r="937" spans="3:16" s="46" customFormat="1">
      <c r="C937" s="57"/>
      <c r="D937" s="57"/>
      <c r="E937" s="57"/>
      <c r="J937" s="58"/>
      <c r="K937" s="58"/>
      <c r="L937" s="58"/>
      <c r="M937" s="52"/>
      <c r="N937" s="52"/>
      <c r="O937" s="52"/>
      <c r="P937" s="52"/>
    </row>
    <row r="938" spans="3:16" s="46" customFormat="1">
      <c r="C938" s="57"/>
      <c r="D938" s="57"/>
      <c r="E938" s="57"/>
      <c r="J938" s="58"/>
      <c r="K938" s="58"/>
      <c r="L938" s="58"/>
      <c r="M938" s="52"/>
      <c r="N938" s="52"/>
      <c r="O938" s="52"/>
      <c r="P938" s="52"/>
    </row>
    <row r="939" spans="3:16" s="46" customFormat="1">
      <c r="C939" s="57"/>
      <c r="D939" s="57"/>
      <c r="E939" s="57"/>
      <c r="J939" s="58"/>
      <c r="K939" s="58"/>
      <c r="L939" s="58"/>
      <c r="M939" s="52"/>
      <c r="N939" s="52"/>
      <c r="O939" s="52"/>
      <c r="P939" s="52"/>
    </row>
    <row r="940" spans="3:16" s="46" customFormat="1">
      <c r="C940" s="57"/>
      <c r="D940" s="57"/>
      <c r="E940" s="57"/>
      <c r="J940" s="58"/>
      <c r="K940" s="58"/>
      <c r="L940" s="58"/>
      <c r="M940" s="52"/>
      <c r="N940" s="52"/>
      <c r="O940" s="52"/>
      <c r="P940" s="52"/>
    </row>
    <row r="941" spans="3:16" s="46" customFormat="1">
      <c r="C941" s="57"/>
      <c r="D941" s="57"/>
      <c r="E941" s="57"/>
      <c r="J941" s="58"/>
      <c r="K941" s="58"/>
      <c r="L941" s="58"/>
      <c r="M941" s="52"/>
      <c r="N941" s="52"/>
      <c r="O941" s="52"/>
      <c r="P941" s="52"/>
    </row>
    <row r="942" spans="3:16" s="46" customFormat="1">
      <c r="C942" s="57"/>
      <c r="D942" s="57"/>
      <c r="E942" s="57"/>
      <c r="J942" s="58"/>
      <c r="K942" s="58"/>
      <c r="L942" s="58"/>
      <c r="M942" s="52"/>
      <c r="N942" s="52"/>
      <c r="O942" s="52"/>
      <c r="P942" s="52"/>
    </row>
    <row r="943" spans="3:16" s="46" customFormat="1">
      <c r="C943" s="57"/>
      <c r="D943" s="57"/>
      <c r="E943" s="57"/>
      <c r="J943" s="58"/>
      <c r="K943" s="58"/>
      <c r="L943" s="58"/>
      <c r="M943" s="52"/>
      <c r="N943" s="52"/>
      <c r="O943" s="52"/>
      <c r="P943" s="52"/>
    </row>
    <row r="944" spans="3:16" s="46" customFormat="1">
      <c r="C944" s="57"/>
      <c r="D944" s="57"/>
      <c r="E944" s="57"/>
      <c r="J944" s="58"/>
      <c r="K944" s="58"/>
      <c r="L944" s="58"/>
      <c r="M944" s="52"/>
      <c r="N944" s="52"/>
      <c r="O944" s="52"/>
      <c r="P944" s="52"/>
    </row>
    <row r="945" spans="3:16" s="46" customFormat="1">
      <c r="C945" s="57"/>
      <c r="D945" s="57"/>
      <c r="E945" s="57"/>
      <c r="J945" s="58"/>
      <c r="K945" s="58"/>
      <c r="L945" s="58"/>
      <c r="M945" s="52"/>
      <c r="N945" s="52"/>
      <c r="O945" s="52"/>
      <c r="P945" s="52"/>
    </row>
    <row r="946" spans="3:16" s="46" customFormat="1">
      <c r="C946" s="57"/>
      <c r="D946" s="57"/>
      <c r="E946" s="57"/>
      <c r="J946" s="58"/>
      <c r="K946" s="58"/>
      <c r="L946" s="58"/>
      <c r="M946" s="52"/>
      <c r="N946" s="52"/>
      <c r="O946" s="52"/>
      <c r="P946" s="52"/>
    </row>
    <row r="947" spans="3:16" s="46" customFormat="1">
      <c r="C947" s="57"/>
      <c r="D947" s="57"/>
      <c r="E947" s="57"/>
      <c r="J947" s="58"/>
      <c r="K947" s="58"/>
      <c r="L947" s="58"/>
      <c r="M947" s="52"/>
      <c r="N947" s="52"/>
      <c r="O947" s="52"/>
      <c r="P947" s="52"/>
    </row>
    <row r="948" spans="3:16" s="46" customFormat="1">
      <c r="C948" s="57"/>
      <c r="D948" s="57"/>
      <c r="E948" s="57"/>
      <c r="J948" s="58"/>
      <c r="K948" s="58"/>
      <c r="L948" s="58"/>
      <c r="M948" s="52"/>
      <c r="N948" s="52"/>
      <c r="O948" s="52"/>
      <c r="P948" s="52"/>
    </row>
    <row r="949" spans="3:16" s="46" customFormat="1">
      <c r="C949" s="57"/>
      <c r="D949" s="57"/>
      <c r="E949" s="57"/>
      <c r="J949" s="58"/>
      <c r="K949" s="58"/>
      <c r="L949" s="58"/>
      <c r="M949" s="52"/>
      <c r="N949" s="52"/>
      <c r="O949" s="52"/>
      <c r="P949" s="52"/>
    </row>
    <row r="950" spans="3:16" s="46" customFormat="1">
      <c r="C950" s="57"/>
      <c r="D950" s="57"/>
      <c r="E950" s="57"/>
      <c r="J950" s="58"/>
      <c r="K950" s="58"/>
      <c r="L950" s="58"/>
      <c r="M950" s="52"/>
      <c r="N950" s="52"/>
      <c r="O950" s="52"/>
      <c r="P950" s="52"/>
    </row>
    <row r="951" spans="3:16" s="46" customFormat="1">
      <c r="C951" s="57"/>
      <c r="D951" s="57"/>
      <c r="E951" s="57"/>
      <c r="J951" s="58"/>
      <c r="K951" s="58"/>
      <c r="L951" s="58"/>
      <c r="M951" s="52"/>
      <c r="N951" s="52"/>
      <c r="O951" s="52"/>
      <c r="P951" s="52"/>
    </row>
    <row r="952" spans="3:16" s="46" customFormat="1">
      <c r="C952" s="57"/>
      <c r="D952" s="57"/>
      <c r="E952" s="57"/>
      <c r="J952" s="58"/>
      <c r="K952" s="58"/>
      <c r="L952" s="58"/>
      <c r="M952" s="52"/>
      <c r="N952" s="52"/>
      <c r="O952" s="52"/>
      <c r="P952" s="52"/>
    </row>
    <row r="953" spans="3:16" s="46" customFormat="1">
      <c r="C953" s="57"/>
      <c r="D953" s="57"/>
      <c r="E953" s="57"/>
      <c r="J953" s="58"/>
      <c r="K953" s="58"/>
      <c r="L953" s="58"/>
      <c r="M953" s="52"/>
      <c r="N953" s="52"/>
      <c r="O953" s="52"/>
      <c r="P953" s="52"/>
    </row>
    <row r="954" spans="3:16" s="46" customFormat="1">
      <c r="C954" s="57"/>
      <c r="D954" s="57"/>
      <c r="E954" s="57"/>
      <c r="J954" s="58"/>
      <c r="K954" s="58"/>
      <c r="L954" s="58"/>
      <c r="M954" s="52"/>
      <c r="N954" s="52"/>
      <c r="O954" s="52"/>
      <c r="P954" s="52"/>
    </row>
    <row r="955" spans="3:16" s="46" customFormat="1">
      <c r="C955" s="57"/>
      <c r="D955" s="57"/>
      <c r="E955" s="57"/>
      <c r="J955" s="58"/>
      <c r="K955" s="58"/>
      <c r="L955" s="58"/>
      <c r="M955" s="52"/>
      <c r="N955" s="52"/>
      <c r="O955" s="52"/>
      <c r="P955" s="52"/>
    </row>
    <row r="956" spans="3:16" s="46" customFormat="1">
      <c r="C956" s="57"/>
      <c r="D956" s="57"/>
      <c r="E956" s="57"/>
      <c r="J956" s="58"/>
      <c r="K956" s="58"/>
      <c r="L956" s="58"/>
      <c r="M956" s="52"/>
      <c r="N956" s="52"/>
      <c r="O956" s="52"/>
      <c r="P956" s="52"/>
    </row>
    <row r="957" spans="3:16" s="46" customFormat="1">
      <c r="C957" s="57"/>
      <c r="D957" s="57"/>
      <c r="E957" s="57"/>
      <c r="J957" s="58"/>
      <c r="K957" s="58"/>
      <c r="L957" s="58"/>
      <c r="M957" s="52"/>
      <c r="N957" s="52"/>
      <c r="O957" s="52"/>
      <c r="P957" s="52"/>
    </row>
    <row r="958" spans="3:16" s="46" customFormat="1">
      <c r="C958" s="57"/>
      <c r="D958" s="57"/>
      <c r="E958" s="57"/>
      <c r="J958" s="58"/>
      <c r="K958" s="58"/>
      <c r="L958" s="58"/>
      <c r="M958" s="52"/>
      <c r="N958" s="52"/>
      <c r="O958" s="52"/>
      <c r="P958" s="52"/>
    </row>
    <row r="959" spans="3:16" s="46" customFormat="1">
      <c r="C959" s="57"/>
      <c r="D959" s="57"/>
      <c r="E959" s="57"/>
      <c r="J959" s="58"/>
      <c r="K959" s="58"/>
      <c r="L959" s="58"/>
      <c r="M959" s="52"/>
      <c r="N959" s="52"/>
      <c r="O959" s="52"/>
      <c r="P959" s="52"/>
    </row>
    <row r="960" spans="3:16" s="46" customFormat="1">
      <c r="C960" s="57"/>
      <c r="D960" s="57"/>
      <c r="E960" s="57"/>
      <c r="J960" s="58"/>
      <c r="K960" s="58"/>
      <c r="L960" s="58"/>
      <c r="M960" s="52"/>
      <c r="N960" s="52"/>
      <c r="O960" s="52"/>
      <c r="P960" s="52"/>
    </row>
    <row r="961" spans="3:16" s="46" customFormat="1">
      <c r="C961" s="57"/>
      <c r="D961" s="57"/>
      <c r="E961" s="57"/>
      <c r="J961" s="58"/>
      <c r="K961" s="58"/>
      <c r="L961" s="58"/>
      <c r="M961" s="52"/>
      <c r="N961" s="52"/>
      <c r="O961" s="52"/>
      <c r="P961" s="52"/>
    </row>
    <row r="962" spans="3:16" s="46" customFormat="1">
      <c r="C962" s="57"/>
      <c r="D962" s="57"/>
      <c r="E962" s="57"/>
      <c r="J962" s="58"/>
      <c r="K962" s="58"/>
      <c r="L962" s="58"/>
      <c r="M962" s="52"/>
      <c r="N962" s="52"/>
      <c r="O962" s="52"/>
      <c r="P962" s="52"/>
    </row>
    <row r="963" spans="3:16" s="46" customFormat="1">
      <c r="C963" s="57"/>
      <c r="D963" s="57"/>
      <c r="E963" s="57"/>
      <c r="J963" s="58"/>
      <c r="K963" s="58"/>
      <c r="L963" s="58"/>
      <c r="M963" s="52"/>
      <c r="N963" s="52"/>
      <c r="O963" s="52"/>
      <c r="P963" s="52"/>
    </row>
    <row r="964" spans="3:16" s="46" customFormat="1">
      <c r="C964" s="57"/>
      <c r="D964" s="57"/>
      <c r="E964" s="57"/>
      <c r="J964" s="58"/>
      <c r="K964" s="58"/>
      <c r="L964" s="58"/>
      <c r="M964" s="52"/>
      <c r="N964" s="52"/>
      <c r="O964" s="52"/>
      <c r="P964" s="52"/>
    </row>
    <row r="965" spans="3:16" s="46" customFormat="1">
      <c r="C965" s="57"/>
      <c r="D965" s="57"/>
      <c r="E965" s="57"/>
      <c r="J965" s="58"/>
      <c r="K965" s="58"/>
      <c r="L965" s="58"/>
      <c r="M965" s="52"/>
      <c r="N965" s="52"/>
      <c r="O965" s="52"/>
      <c r="P965" s="52"/>
    </row>
    <row r="966" spans="3:16" s="46" customFormat="1">
      <c r="C966" s="57"/>
      <c r="D966" s="57"/>
      <c r="E966" s="57"/>
      <c r="J966" s="58"/>
      <c r="K966" s="58"/>
      <c r="L966" s="58"/>
      <c r="M966" s="52"/>
      <c r="N966" s="52"/>
      <c r="O966" s="52"/>
      <c r="P966" s="52"/>
    </row>
    <row r="967" spans="3:16" s="46" customFormat="1">
      <c r="C967" s="57"/>
      <c r="D967" s="57"/>
      <c r="E967" s="57"/>
      <c r="J967" s="58"/>
      <c r="K967" s="58"/>
      <c r="L967" s="58"/>
      <c r="M967" s="52"/>
      <c r="N967" s="52"/>
      <c r="O967" s="52"/>
      <c r="P967" s="52"/>
    </row>
    <row r="968" spans="3:16" s="46" customFormat="1">
      <c r="C968" s="57"/>
      <c r="D968" s="57"/>
      <c r="E968" s="57"/>
      <c r="J968" s="58"/>
      <c r="K968" s="58"/>
      <c r="L968" s="58"/>
      <c r="M968" s="52"/>
      <c r="N968" s="52"/>
      <c r="O968" s="52"/>
      <c r="P968" s="52"/>
    </row>
    <row r="969" spans="3:16" s="46" customFormat="1">
      <c r="C969" s="57"/>
      <c r="D969" s="57"/>
      <c r="E969" s="57"/>
      <c r="J969" s="58"/>
      <c r="K969" s="58"/>
      <c r="L969" s="58"/>
      <c r="M969" s="52"/>
      <c r="N969" s="52"/>
      <c r="O969" s="52"/>
      <c r="P969" s="52"/>
    </row>
    <row r="970" spans="3:16" s="46" customFormat="1">
      <c r="C970" s="57"/>
      <c r="D970" s="57"/>
      <c r="E970" s="57"/>
      <c r="J970" s="58"/>
      <c r="K970" s="58"/>
      <c r="L970" s="58"/>
      <c r="M970" s="52"/>
      <c r="N970" s="52"/>
      <c r="O970" s="52"/>
      <c r="P970" s="52"/>
    </row>
    <row r="971" spans="3:16" s="46" customFormat="1">
      <c r="C971" s="57"/>
      <c r="D971" s="57"/>
      <c r="E971" s="57"/>
      <c r="J971" s="58"/>
      <c r="K971" s="58"/>
      <c r="L971" s="58"/>
      <c r="M971" s="52"/>
      <c r="N971" s="52"/>
      <c r="O971" s="52"/>
      <c r="P971" s="52"/>
    </row>
    <row r="972" spans="3:16" s="46" customFormat="1">
      <c r="C972" s="57"/>
      <c r="D972" s="57"/>
      <c r="E972" s="57"/>
      <c r="J972" s="58"/>
      <c r="K972" s="58"/>
      <c r="L972" s="58"/>
      <c r="M972" s="52"/>
      <c r="N972" s="52"/>
      <c r="O972" s="52"/>
      <c r="P972" s="52"/>
    </row>
    <row r="973" spans="3:16" s="46" customFormat="1">
      <c r="C973" s="57"/>
      <c r="D973" s="57"/>
      <c r="E973" s="57"/>
      <c r="J973" s="58"/>
      <c r="K973" s="58"/>
      <c r="L973" s="58"/>
      <c r="M973" s="52"/>
      <c r="N973" s="52"/>
      <c r="O973" s="52"/>
      <c r="P973" s="52"/>
    </row>
    <row r="974" spans="3:16" s="46" customFormat="1">
      <c r="C974" s="57"/>
      <c r="D974" s="57"/>
      <c r="E974" s="57"/>
      <c r="J974" s="58"/>
      <c r="K974" s="58"/>
      <c r="L974" s="58"/>
      <c r="M974" s="52"/>
      <c r="N974" s="52"/>
      <c r="O974" s="52"/>
      <c r="P974" s="52"/>
    </row>
    <row r="975" spans="3:16" s="46" customFormat="1">
      <c r="C975" s="57"/>
      <c r="D975" s="57"/>
      <c r="E975" s="57"/>
      <c r="J975" s="58"/>
      <c r="K975" s="58"/>
      <c r="L975" s="58"/>
      <c r="M975" s="52"/>
      <c r="N975" s="52"/>
      <c r="O975" s="52"/>
      <c r="P975" s="52"/>
    </row>
    <row r="976" spans="3:16" s="46" customFormat="1">
      <c r="C976" s="57"/>
      <c r="D976" s="57"/>
      <c r="E976" s="57"/>
      <c r="J976" s="58"/>
      <c r="K976" s="58"/>
      <c r="L976" s="58"/>
      <c r="M976" s="52"/>
      <c r="N976" s="52"/>
      <c r="O976" s="52"/>
      <c r="P976" s="52"/>
    </row>
    <row r="977" spans="3:16" s="46" customFormat="1">
      <c r="C977" s="57"/>
      <c r="D977" s="57"/>
      <c r="E977" s="57"/>
      <c r="J977" s="58"/>
      <c r="K977" s="58"/>
      <c r="L977" s="58"/>
      <c r="M977" s="52"/>
      <c r="N977" s="52"/>
      <c r="O977" s="52"/>
      <c r="P977" s="52"/>
    </row>
    <row r="978" spans="3:16" s="46" customFormat="1">
      <c r="C978" s="57"/>
      <c r="D978" s="57"/>
      <c r="E978" s="57"/>
      <c r="J978" s="58"/>
      <c r="K978" s="58"/>
      <c r="L978" s="58"/>
      <c r="M978" s="52"/>
      <c r="N978" s="52"/>
      <c r="O978" s="52"/>
      <c r="P978" s="52"/>
    </row>
    <row r="979" spans="3:16" s="46" customFormat="1">
      <c r="C979" s="57"/>
      <c r="D979" s="57"/>
      <c r="E979" s="57"/>
      <c r="J979" s="58"/>
      <c r="K979" s="58"/>
      <c r="L979" s="58"/>
      <c r="M979" s="52"/>
      <c r="N979" s="52"/>
      <c r="O979" s="52"/>
      <c r="P979" s="52"/>
    </row>
    <row r="980" spans="3:16" s="46" customFormat="1">
      <c r="C980" s="57"/>
      <c r="D980" s="57"/>
      <c r="E980" s="57"/>
      <c r="J980" s="58"/>
      <c r="K980" s="58"/>
      <c r="L980" s="58"/>
      <c r="M980" s="52"/>
      <c r="N980" s="52"/>
      <c r="O980" s="52"/>
      <c r="P980" s="52"/>
    </row>
    <row r="981" spans="3:16" s="46" customFormat="1">
      <c r="C981" s="57"/>
      <c r="D981" s="57"/>
      <c r="E981" s="57"/>
      <c r="J981" s="58"/>
      <c r="K981" s="58"/>
      <c r="L981" s="58"/>
      <c r="M981" s="52"/>
      <c r="N981" s="52"/>
      <c r="O981" s="52"/>
      <c r="P981" s="52"/>
    </row>
    <row r="982" spans="3:16" s="46" customFormat="1">
      <c r="C982" s="57"/>
      <c r="D982" s="57"/>
      <c r="E982" s="57"/>
      <c r="J982" s="58"/>
      <c r="K982" s="58"/>
      <c r="L982" s="58"/>
      <c r="M982" s="52"/>
      <c r="N982" s="52"/>
      <c r="O982" s="52"/>
      <c r="P982" s="52"/>
    </row>
    <row r="983" spans="3:16" s="46" customFormat="1">
      <c r="C983" s="57"/>
      <c r="D983" s="57"/>
      <c r="E983" s="57"/>
      <c r="J983" s="58"/>
      <c r="K983" s="58"/>
      <c r="L983" s="58"/>
      <c r="M983" s="52"/>
      <c r="N983" s="52"/>
      <c r="O983" s="52"/>
      <c r="P983" s="52"/>
    </row>
    <row r="984" spans="3:16" s="46" customFormat="1">
      <c r="C984" s="57"/>
      <c r="D984" s="57"/>
      <c r="E984" s="57"/>
      <c r="J984" s="58"/>
      <c r="K984" s="58"/>
      <c r="L984" s="58"/>
      <c r="M984" s="52"/>
      <c r="N984" s="52"/>
      <c r="O984" s="52"/>
      <c r="P984" s="52"/>
    </row>
    <row r="985" spans="3:16" s="46" customFormat="1">
      <c r="C985" s="57"/>
      <c r="D985" s="57"/>
      <c r="E985" s="57"/>
      <c r="J985" s="58"/>
      <c r="K985" s="58"/>
      <c r="L985" s="58"/>
      <c r="M985" s="52"/>
      <c r="N985" s="52"/>
      <c r="O985" s="52"/>
      <c r="P985" s="52"/>
    </row>
    <row r="986" spans="3:16" s="46" customFormat="1">
      <c r="C986" s="57"/>
      <c r="D986" s="57"/>
      <c r="E986" s="57"/>
      <c r="J986" s="58"/>
      <c r="K986" s="58"/>
      <c r="L986" s="58"/>
      <c r="M986" s="52"/>
      <c r="N986" s="52"/>
      <c r="O986" s="52"/>
      <c r="P986" s="52"/>
    </row>
    <row r="987" spans="3:16" s="46" customFormat="1">
      <c r="C987" s="57"/>
      <c r="D987" s="57"/>
      <c r="E987" s="57"/>
      <c r="J987" s="58"/>
      <c r="K987" s="58"/>
      <c r="L987" s="58"/>
      <c r="M987" s="52"/>
      <c r="N987" s="52"/>
      <c r="O987" s="52"/>
      <c r="P987" s="52"/>
    </row>
    <row r="988" spans="3:16" s="46" customFormat="1">
      <c r="C988" s="57"/>
      <c r="D988" s="57"/>
      <c r="E988" s="57"/>
      <c r="J988" s="58"/>
      <c r="K988" s="58"/>
      <c r="L988" s="58"/>
      <c r="M988" s="52"/>
      <c r="N988" s="52"/>
      <c r="O988" s="52"/>
      <c r="P988" s="52"/>
    </row>
    <row r="989" spans="3:16" s="46" customFormat="1">
      <c r="C989" s="57"/>
      <c r="D989" s="57"/>
      <c r="E989" s="57"/>
      <c r="J989" s="58"/>
      <c r="K989" s="58"/>
      <c r="L989" s="58"/>
      <c r="M989" s="52"/>
      <c r="N989" s="52"/>
      <c r="O989" s="52"/>
      <c r="P989" s="52"/>
    </row>
    <row r="990" spans="3:16" s="46" customFormat="1">
      <c r="C990" s="57"/>
      <c r="D990" s="57"/>
      <c r="E990" s="57"/>
      <c r="J990" s="58"/>
      <c r="K990" s="58"/>
      <c r="L990" s="58"/>
      <c r="M990" s="52"/>
      <c r="N990" s="52"/>
      <c r="O990" s="52"/>
      <c r="P990" s="52"/>
    </row>
    <row r="991" spans="3:16" s="46" customFormat="1">
      <c r="C991" s="57"/>
      <c r="D991" s="57"/>
      <c r="E991" s="57"/>
      <c r="J991" s="58"/>
      <c r="K991" s="58"/>
      <c r="L991" s="58"/>
      <c r="M991" s="52"/>
      <c r="N991" s="52"/>
      <c r="O991" s="52"/>
      <c r="P991" s="52"/>
    </row>
    <row r="992" spans="3:16" s="46" customFormat="1">
      <c r="C992" s="57"/>
      <c r="D992" s="57"/>
      <c r="E992" s="57"/>
      <c r="J992" s="58"/>
      <c r="K992" s="58"/>
      <c r="L992" s="58"/>
      <c r="M992" s="52"/>
      <c r="N992" s="52"/>
      <c r="O992" s="52"/>
      <c r="P992" s="52"/>
    </row>
    <row r="993" spans="3:16" s="46" customFormat="1">
      <c r="C993" s="57"/>
      <c r="D993" s="57"/>
      <c r="E993" s="57"/>
      <c r="J993" s="58"/>
      <c r="K993" s="58"/>
      <c r="L993" s="58"/>
      <c r="M993" s="52"/>
      <c r="N993" s="52"/>
      <c r="O993" s="52"/>
      <c r="P993" s="52"/>
    </row>
    <row r="994" spans="3:16" s="46" customFormat="1">
      <c r="C994" s="57"/>
      <c r="D994" s="57"/>
      <c r="E994" s="57"/>
      <c r="J994" s="58"/>
      <c r="K994" s="58"/>
      <c r="L994" s="58"/>
      <c r="M994" s="52"/>
      <c r="N994" s="52"/>
      <c r="O994" s="52"/>
      <c r="P994" s="52"/>
    </row>
    <row r="995" spans="3:16" s="46" customFormat="1">
      <c r="C995" s="57"/>
      <c r="D995" s="57"/>
      <c r="E995" s="57"/>
      <c r="J995" s="58"/>
      <c r="K995" s="58"/>
      <c r="L995" s="58"/>
      <c r="M995" s="52"/>
      <c r="N995" s="52"/>
      <c r="O995" s="52"/>
      <c r="P995" s="52"/>
    </row>
    <row r="996" spans="3:16" s="46" customFormat="1">
      <c r="C996" s="57"/>
      <c r="D996" s="57"/>
      <c r="E996" s="57"/>
      <c r="J996" s="58"/>
      <c r="K996" s="58"/>
      <c r="L996" s="58"/>
      <c r="M996" s="52"/>
      <c r="N996" s="52"/>
      <c r="O996" s="52"/>
      <c r="P996" s="52"/>
    </row>
    <row r="997" spans="3:16" s="46" customFormat="1">
      <c r="C997" s="57"/>
      <c r="D997" s="57"/>
      <c r="E997" s="57"/>
      <c r="J997" s="58"/>
      <c r="K997" s="58"/>
      <c r="L997" s="58"/>
      <c r="M997" s="52"/>
      <c r="N997" s="52"/>
      <c r="O997" s="52"/>
      <c r="P997" s="52"/>
    </row>
    <row r="998" spans="3:16" s="46" customFormat="1">
      <c r="C998" s="57"/>
      <c r="D998" s="57"/>
      <c r="E998" s="57"/>
      <c r="J998" s="58"/>
      <c r="K998" s="58"/>
      <c r="L998" s="58"/>
      <c r="M998" s="52"/>
      <c r="N998" s="52"/>
      <c r="O998" s="52"/>
      <c r="P998" s="52"/>
    </row>
    <row r="999" spans="3:16" s="46" customFormat="1">
      <c r="C999" s="57"/>
      <c r="D999" s="57"/>
      <c r="E999" s="57"/>
      <c r="J999" s="58"/>
      <c r="K999" s="58"/>
      <c r="L999" s="58"/>
      <c r="M999" s="52"/>
      <c r="N999" s="52"/>
      <c r="O999" s="52"/>
      <c r="P999" s="52"/>
    </row>
    <row r="1000" spans="3:16" s="46" customFormat="1">
      <c r="C1000" s="57"/>
      <c r="D1000" s="57"/>
      <c r="E1000" s="57"/>
      <c r="J1000" s="58"/>
      <c r="K1000" s="58"/>
      <c r="L1000" s="58"/>
      <c r="M1000" s="52"/>
      <c r="N1000" s="52"/>
      <c r="O1000" s="52"/>
      <c r="P1000" s="52"/>
    </row>
    <row r="1001" spans="3:16" s="46" customFormat="1">
      <c r="C1001" s="57"/>
      <c r="D1001" s="57"/>
      <c r="E1001" s="57"/>
      <c r="J1001" s="58"/>
      <c r="K1001" s="58"/>
      <c r="L1001" s="58"/>
      <c r="M1001" s="52"/>
      <c r="N1001" s="52"/>
      <c r="O1001" s="52"/>
      <c r="P1001" s="52"/>
    </row>
    <row r="1002" spans="3:16" s="46" customFormat="1">
      <c r="C1002" s="57"/>
      <c r="D1002" s="57"/>
      <c r="E1002" s="57"/>
      <c r="J1002" s="58"/>
      <c r="K1002" s="58"/>
      <c r="L1002" s="58"/>
      <c r="M1002" s="52"/>
      <c r="N1002" s="52"/>
      <c r="O1002" s="52"/>
      <c r="P1002" s="52"/>
    </row>
    <row r="1003" spans="3:16" s="46" customFormat="1">
      <c r="C1003" s="57"/>
      <c r="D1003" s="57"/>
      <c r="E1003" s="57"/>
      <c r="J1003" s="58"/>
      <c r="K1003" s="58"/>
      <c r="L1003" s="58"/>
      <c r="M1003" s="52"/>
      <c r="N1003" s="52"/>
      <c r="O1003" s="52"/>
      <c r="P1003" s="52"/>
    </row>
    <row r="1004" spans="3:16" s="46" customFormat="1">
      <c r="C1004" s="57"/>
      <c r="D1004" s="57"/>
      <c r="E1004" s="57"/>
      <c r="J1004" s="58"/>
      <c r="K1004" s="58"/>
      <c r="L1004" s="58"/>
      <c r="M1004" s="52"/>
      <c r="N1004" s="52"/>
      <c r="O1004" s="52"/>
      <c r="P1004" s="52"/>
    </row>
    <row r="1005" spans="3:16" s="46" customFormat="1">
      <c r="C1005" s="57"/>
      <c r="D1005" s="57"/>
      <c r="E1005" s="57"/>
      <c r="J1005" s="58"/>
      <c r="K1005" s="58"/>
      <c r="L1005" s="58"/>
      <c r="M1005" s="52"/>
      <c r="N1005" s="52"/>
      <c r="O1005" s="52"/>
      <c r="P1005" s="52"/>
    </row>
    <row r="1006" spans="3:16" s="46" customFormat="1">
      <c r="C1006" s="57"/>
      <c r="D1006" s="57"/>
      <c r="E1006" s="57"/>
      <c r="J1006" s="58"/>
      <c r="K1006" s="58"/>
      <c r="L1006" s="58"/>
      <c r="M1006" s="52"/>
      <c r="N1006" s="52"/>
      <c r="O1006" s="52"/>
      <c r="P1006" s="52"/>
    </row>
    <row r="1007" spans="3:16" s="46" customFormat="1">
      <c r="C1007" s="57"/>
      <c r="D1007" s="57"/>
      <c r="E1007" s="57"/>
      <c r="J1007" s="58"/>
      <c r="K1007" s="58"/>
      <c r="L1007" s="58"/>
      <c r="M1007" s="52"/>
      <c r="N1007" s="52"/>
      <c r="O1007" s="52"/>
      <c r="P1007" s="52"/>
    </row>
    <row r="1008" spans="3:16" s="46" customFormat="1">
      <c r="C1008" s="57"/>
      <c r="D1008" s="57"/>
      <c r="E1008" s="57"/>
      <c r="J1008" s="58"/>
      <c r="K1008" s="58"/>
      <c r="L1008" s="58"/>
      <c r="M1008" s="52"/>
      <c r="N1008" s="52"/>
      <c r="O1008" s="52"/>
      <c r="P1008" s="52"/>
    </row>
    <row r="1009" spans="3:16" s="46" customFormat="1">
      <c r="C1009" s="57"/>
      <c r="D1009" s="57"/>
      <c r="E1009" s="57"/>
      <c r="J1009" s="58"/>
      <c r="K1009" s="58"/>
      <c r="L1009" s="58"/>
      <c r="M1009" s="52"/>
      <c r="N1009" s="52"/>
      <c r="O1009" s="52"/>
      <c r="P1009" s="52"/>
    </row>
    <row r="1010" spans="3:16" s="46" customFormat="1">
      <c r="C1010" s="57"/>
      <c r="D1010" s="57"/>
      <c r="E1010" s="57"/>
      <c r="J1010" s="58"/>
      <c r="K1010" s="58"/>
      <c r="L1010" s="58"/>
      <c r="M1010" s="52"/>
      <c r="N1010" s="52"/>
      <c r="O1010" s="52"/>
      <c r="P1010" s="52"/>
    </row>
    <row r="1011" spans="3:16" s="46" customFormat="1">
      <c r="C1011" s="57"/>
      <c r="D1011" s="57"/>
      <c r="E1011" s="57"/>
      <c r="J1011" s="58"/>
      <c r="K1011" s="58"/>
      <c r="L1011" s="58"/>
      <c r="M1011" s="52"/>
      <c r="N1011" s="52"/>
      <c r="O1011" s="52"/>
      <c r="P1011" s="52"/>
    </row>
    <row r="1012" spans="3:16" s="46" customFormat="1">
      <c r="C1012" s="57"/>
      <c r="D1012" s="57"/>
      <c r="E1012" s="57"/>
      <c r="J1012" s="58"/>
      <c r="K1012" s="58"/>
      <c r="L1012" s="58"/>
      <c r="M1012" s="52"/>
      <c r="N1012" s="52"/>
      <c r="O1012" s="52"/>
      <c r="P1012" s="52"/>
    </row>
    <row r="1013" spans="3:16" s="46" customFormat="1">
      <c r="C1013" s="57"/>
      <c r="D1013" s="57"/>
      <c r="E1013" s="57"/>
      <c r="J1013" s="58"/>
      <c r="K1013" s="58"/>
      <c r="L1013" s="58"/>
      <c r="M1013" s="52"/>
      <c r="N1013" s="52"/>
      <c r="O1013" s="52"/>
      <c r="P1013" s="52"/>
    </row>
    <row r="1014" spans="3:16" s="46" customFormat="1">
      <c r="C1014" s="57"/>
      <c r="D1014" s="57"/>
      <c r="E1014" s="57"/>
      <c r="J1014" s="58"/>
      <c r="K1014" s="58"/>
      <c r="L1014" s="58"/>
      <c r="M1014" s="52"/>
      <c r="N1014" s="52"/>
      <c r="O1014" s="52"/>
      <c r="P1014" s="52"/>
    </row>
    <row r="1015" spans="3:16" s="46" customFormat="1">
      <c r="C1015" s="57"/>
      <c r="D1015" s="57"/>
      <c r="E1015" s="57"/>
      <c r="J1015" s="58"/>
      <c r="K1015" s="58"/>
      <c r="L1015" s="58"/>
      <c r="M1015" s="52"/>
      <c r="N1015" s="52"/>
      <c r="O1015" s="52"/>
      <c r="P1015" s="52"/>
    </row>
    <row r="1016" spans="3:16" s="46" customFormat="1">
      <c r="C1016" s="57"/>
      <c r="D1016" s="57"/>
      <c r="E1016" s="57"/>
      <c r="J1016" s="58"/>
      <c r="K1016" s="58"/>
      <c r="L1016" s="58"/>
      <c r="M1016" s="52"/>
      <c r="N1016" s="52"/>
      <c r="O1016" s="52"/>
      <c r="P1016" s="52"/>
    </row>
    <row r="1017" spans="3:16" s="46" customFormat="1">
      <c r="C1017" s="57"/>
      <c r="D1017" s="57"/>
      <c r="E1017" s="57"/>
      <c r="J1017" s="58"/>
      <c r="K1017" s="58"/>
      <c r="L1017" s="58"/>
      <c r="M1017" s="52"/>
      <c r="N1017" s="52"/>
      <c r="O1017" s="52"/>
      <c r="P1017" s="52"/>
    </row>
    <row r="1018" spans="3:16" s="46" customFormat="1">
      <c r="C1018" s="57"/>
      <c r="D1018" s="57"/>
      <c r="E1018" s="57"/>
      <c r="J1018" s="58"/>
      <c r="K1018" s="58"/>
      <c r="L1018" s="58"/>
      <c r="M1018" s="52"/>
      <c r="N1018" s="52"/>
      <c r="O1018" s="52"/>
      <c r="P1018" s="52"/>
    </row>
    <row r="1019" spans="3:16" s="46" customFormat="1">
      <c r="C1019" s="57"/>
      <c r="D1019" s="57"/>
      <c r="E1019" s="57"/>
      <c r="J1019" s="58"/>
      <c r="K1019" s="58"/>
      <c r="L1019" s="58"/>
      <c r="M1019" s="52"/>
      <c r="N1019" s="52"/>
      <c r="O1019" s="52"/>
      <c r="P1019" s="52"/>
    </row>
    <row r="1020" spans="3:16" s="46" customFormat="1">
      <c r="C1020" s="57"/>
      <c r="D1020" s="57"/>
      <c r="E1020" s="57"/>
      <c r="J1020" s="58"/>
      <c r="K1020" s="58"/>
      <c r="L1020" s="58"/>
      <c r="M1020" s="52"/>
      <c r="N1020" s="52"/>
      <c r="O1020" s="52"/>
      <c r="P1020" s="52"/>
    </row>
    <row r="1021" spans="3:16" s="46" customFormat="1">
      <c r="C1021" s="57"/>
      <c r="D1021" s="57"/>
      <c r="E1021" s="57"/>
      <c r="J1021" s="58"/>
      <c r="K1021" s="58"/>
      <c r="L1021" s="58"/>
      <c r="M1021" s="52"/>
      <c r="N1021" s="52"/>
      <c r="O1021" s="52"/>
      <c r="P1021" s="52"/>
    </row>
    <row r="1022" spans="3:16" s="46" customFormat="1">
      <c r="C1022" s="57"/>
      <c r="D1022" s="57"/>
      <c r="E1022" s="57"/>
      <c r="J1022" s="58"/>
      <c r="K1022" s="58"/>
      <c r="L1022" s="58"/>
      <c r="M1022" s="52"/>
      <c r="N1022" s="52"/>
      <c r="O1022" s="52"/>
      <c r="P1022" s="52"/>
    </row>
    <row r="1023" spans="3:16" s="46" customFormat="1">
      <c r="C1023" s="57"/>
      <c r="D1023" s="57"/>
      <c r="E1023" s="57"/>
      <c r="J1023" s="58"/>
      <c r="K1023" s="58"/>
      <c r="L1023" s="58"/>
      <c r="M1023" s="52"/>
      <c r="N1023" s="52"/>
      <c r="O1023" s="52"/>
      <c r="P1023" s="52"/>
    </row>
    <row r="1024" spans="3:16" s="46" customFormat="1">
      <c r="C1024" s="57"/>
      <c r="D1024" s="57"/>
      <c r="E1024" s="57"/>
      <c r="J1024" s="58"/>
      <c r="K1024" s="58"/>
      <c r="L1024" s="58"/>
      <c r="M1024" s="52"/>
      <c r="N1024" s="52"/>
      <c r="O1024" s="52"/>
      <c r="P1024" s="52"/>
    </row>
    <row r="1025" spans="3:16" s="46" customFormat="1">
      <c r="C1025" s="57"/>
      <c r="D1025" s="57"/>
      <c r="E1025" s="57"/>
      <c r="J1025" s="58"/>
      <c r="K1025" s="58"/>
      <c r="L1025" s="58"/>
      <c r="M1025" s="52"/>
      <c r="N1025" s="52"/>
      <c r="O1025" s="52"/>
      <c r="P1025" s="52"/>
    </row>
    <row r="1026" spans="3:16" s="46" customFormat="1">
      <c r="C1026" s="57"/>
      <c r="D1026" s="57"/>
      <c r="E1026" s="57"/>
      <c r="J1026" s="58"/>
      <c r="K1026" s="58"/>
      <c r="L1026" s="58"/>
      <c r="M1026" s="52"/>
      <c r="N1026" s="52"/>
      <c r="O1026" s="52"/>
      <c r="P1026" s="52"/>
    </row>
    <row r="1027" spans="3:16" s="46" customFormat="1">
      <c r="C1027" s="57"/>
      <c r="D1027" s="57"/>
      <c r="E1027" s="57"/>
      <c r="J1027" s="58"/>
      <c r="K1027" s="58"/>
      <c r="L1027" s="58"/>
      <c r="M1027" s="52"/>
      <c r="N1027" s="52"/>
      <c r="O1027" s="52"/>
      <c r="P1027" s="52"/>
    </row>
    <row r="1028" spans="3:16" s="46" customFormat="1">
      <c r="C1028" s="57"/>
      <c r="D1028" s="57"/>
      <c r="E1028" s="57"/>
      <c r="J1028" s="58"/>
      <c r="K1028" s="58"/>
      <c r="L1028" s="58"/>
      <c r="M1028" s="52"/>
      <c r="N1028" s="52"/>
      <c r="O1028" s="52"/>
      <c r="P1028" s="52"/>
    </row>
    <row r="1029" spans="3:16" s="46" customFormat="1">
      <c r="C1029" s="57"/>
      <c r="D1029" s="57"/>
      <c r="E1029" s="57"/>
      <c r="J1029" s="58"/>
      <c r="K1029" s="58"/>
      <c r="L1029" s="58"/>
      <c r="M1029" s="52"/>
      <c r="N1029" s="52"/>
      <c r="O1029" s="52"/>
      <c r="P1029" s="52"/>
    </row>
    <row r="1030" spans="3:16" s="46" customFormat="1">
      <c r="C1030" s="57"/>
      <c r="D1030" s="57"/>
      <c r="E1030" s="57"/>
      <c r="J1030" s="58"/>
      <c r="K1030" s="58"/>
      <c r="L1030" s="58"/>
      <c r="M1030" s="52"/>
      <c r="N1030" s="52"/>
      <c r="O1030" s="52"/>
      <c r="P1030" s="52"/>
    </row>
    <row r="1031" spans="3:16" s="46" customFormat="1">
      <c r="C1031" s="57"/>
      <c r="D1031" s="57"/>
      <c r="E1031" s="57"/>
      <c r="J1031" s="58"/>
      <c r="K1031" s="58"/>
      <c r="L1031" s="58"/>
      <c r="M1031" s="52"/>
      <c r="N1031" s="52"/>
      <c r="O1031" s="52"/>
      <c r="P1031" s="52"/>
    </row>
    <row r="1032" spans="3:16" s="46" customFormat="1">
      <c r="C1032" s="57"/>
      <c r="D1032" s="57"/>
      <c r="E1032" s="57"/>
      <c r="J1032" s="58"/>
      <c r="K1032" s="58"/>
      <c r="L1032" s="58"/>
      <c r="M1032" s="52"/>
      <c r="N1032" s="52"/>
      <c r="O1032" s="52"/>
      <c r="P1032" s="52"/>
    </row>
    <row r="1033" spans="3:16" s="46" customFormat="1">
      <c r="C1033" s="57"/>
      <c r="D1033" s="57"/>
      <c r="E1033" s="57"/>
      <c r="J1033" s="58"/>
      <c r="K1033" s="58"/>
      <c r="L1033" s="58"/>
      <c r="M1033" s="52"/>
      <c r="N1033" s="52"/>
      <c r="O1033" s="52"/>
      <c r="P1033" s="52"/>
    </row>
    <row r="1034" spans="3:16" s="46" customFormat="1">
      <c r="C1034" s="57"/>
      <c r="D1034" s="57"/>
      <c r="E1034" s="57"/>
      <c r="J1034" s="58"/>
      <c r="K1034" s="58"/>
      <c r="L1034" s="58"/>
      <c r="M1034" s="52"/>
      <c r="N1034" s="52"/>
      <c r="O1034" s="52"/>
      <c r="P1034" s="52"/>
    </row>
    <row r="1035" spans="3:16" s="46" customFormat="1">
      <c r="C1035" s="57"/>
      <c r="D1035" s="57"/>
      <c r="E1035" s="57"/>
      <c r="J1035" s="58"/>
      <c r="K1035" s="58"/>
      <c r="L1035" s="58"/>
      <c r="M1035" s="52"/>
      <c r="N1035" s="52"/>
      <c r="O1035" s="52"/>
      <c r="P1035" s="52"/>
    </row>
    <row r="1036" spans="3:16" s="46" customFormat="1">
      <c r="C1036" s="57"/>
      <c r="D1036" s="57"/>
      <c r="E1036" s="57"/>
      <c r="J1036" s="58"/>
      <c r="K1036" s="58"/>
      <c r="L1036" s="58"/>
      <c r="M1036" s="52"/>
      <c r="N1036" s="52"/>
      <c r="O1036" s="52"/>
      <c r="P1036" s="52"/>
    </row>
    <row r="1037" spans="3:16" s="46" customFormat="1">
      <c r="C1037" s="57"/>
      <c r="D1037" s="57"/>
      <c r="E1037" s="57"/>
      <c r="J1037" s="58"/>
      <c r="K1037" s="58"/>
      <c r="L1037" s="58"/>
      <c r="M1037" s="52"/>
      <c r="N1037" s="52"/>
      <c r="O1037" s="52"/>
      <c r="P1037" s="52"/>
    </row>
    <row r="1038" spans="3:16" s="46" customFormat="1">
      <c r="C1038" s="57"/>
      <c r="D1038" s="57"/>
      <c r="E1038" s="57"/>
      <c r="J1038" s="58"/>
      <c r="K1038" s="58"/>
      <c r="L1038" s="58"/>
      <c r="M1038" s="52"/>
      <c r="N1038" s="52"/>
      <c r="O1038" s="52"/>
      <c r="P1038" s="52"/>
    </row>
    <row r="1039" spans="3:16" s="46" customFormat="1">
      <c r="C1039" s="57"/>
      <c r="D1039" s="57"/>
      <c r="E1039" s="57"/>
      <c r="J1039" s="58"/>
      <c r="K1039" s="58"/>
      <c r="L1039" s="58"/>
      <c r="M1039" s="52"/>
      <c r="N1039" s="52"/>
      <c r="O1039" s="52"/>
      <c r="P1039" s="52"/>
    </row>
    <row r="1040" spans="3:16" s="46" customFormat="1">
      <c r="C1040" s="57"/>
      <c r="D1040" s="57"/>
      <c r="E1040" s="57"/>
      <c r="J1040" s="58"/>
      <c r="K1040" s="58"/>
      <c r="L1040" s="58"/>
      <c r="M1040" s="52"/>
      <c r="N1040" s="52"/>
      <c r="O1040" s="52"/>
      <c r="P1040" s="52"/>
    </row>
    <row r="1041" spans="3:16" s="46" customFormat="1">
      <c r="C1041" s="57"/>
      <c r="D1041" s="57"/>
      <c r="E1041" s="57"/>
      <c r="J1041" s="58"/>
      <c r="K1041" s="58"/>
      <c r="L1041" s="58"/>
      <c r="M1041" s="52"/>
      <c r="N1041" s="52"/>
      <c r="O1041" s="52"/>
      <c r="P1041" s="52"/>
    </row>
    <row r="1042" spans="3:16" s="46" customFormat="1">
      <c r="C1042" s="57"/>
      <c r="D1042" s="57"/>
      <c r="E1042" s="57"/>
      <c r="J1042" s="58"/>
      <c r="K1042" s="58"/>
      <c r="L1042" s="58"/>
      <c r="M1042" s="52"/>
      <c r="N1042" s="52"/>
      <c r="O1042" s="52"/>
      <c r="P1042" s="52"/>
    </row>
    <row r="1043" spans="3:16" s="46" customFormat="1">
      <c r="C1043" s="57"/>
      <c r="D1043" s="57"/>
      <c r="E1043" s="57"/>
      <c r="J1043" s="58"/>
      <c r="K1043" s="58"/>
      <c r="L1043" s="58"/>
      <c r="M1043" s="52"/>
      <c r="N1043" s="52"/>
      <c r="O1043" s="52"/>
      <c r="P1043" s="52"/>
    </row>
    <row r="1044" spans="3:16" s="46" customFormat="1">
      <c r="C1044" s="57"/>
      <c r="D1044" s="57"/>
      <c r="E1044" s="57"/>
      <c r="J1044" s="58"/>
      <c r="K1044" s="58"/>
      <c r="L1044" s="58"/>
      <c r="M1044" s="52"/>
      <c r="N1044" s="52"/>
      <c r="O1044" s="52"/>
      <c r="P1044" s="52"/>
    </row>
    <row r="1045" spans="3:16" s="46" customFormat="1">
      <c r="C1045" s="57"/>
      <c r="D1045" s="57"/>
      <c r="E1045" s="57"/>
      <c r="J1045" s="58"/>
      <c r="K1045" s="58"/>
      <c r="L1045" s="58"/>
      <c r="M1045" s="52"/>
      <c r="N1045" s="52"/>
      <c r="O1045" s="52"/>
      <c r="P1045" s="52"/>
    </row>
    <row r="1046" spans="3:16" s="46" customFormat="1">
      <c r="C1046" s="57"/>
      <c r="D1046" s="57"/>
      <c r="E1046" s="57"/>
      <c r="J1046" s="58"/>
      <c r="K1046" s="58"/>
      <c r="L1046" s="58"/>
      <c r="M1046" s="52"/>
      <c r="N1046" s="52"/>
      <c r="O1046" s="52"/>
      <c r="P1046" s="52"/>
    </row>
    <row r="1047" spans="3:16" s="46" customFormat="1">
      <c r="C1047" s="57"/>
      <c r="D1047" s="57"/>
      <c r="E1047" s="57"/>
      <c r="J1047" s="58"/>
      <c r="K1047" s="58"/>
      <c r="L1047" s="58"/>
      <c r="M1047" s="52"/>
      <c r="N1047" s="52"/>
      <c r="O1047" s="52"/>
      <c r="P1047" s="52"/>
    </row>
    <row r="1048" spans="3:16" s="46" customFormat="1">
      <c r="C1048" s="57"/>
      <c r="D1048" s="57"/>
      <c r="E1048" s="57"/>
      <c r="J1048" s="58"/>
      <c r="K1048" s="58"/>
      <c r="L1048" s="58"/>
      <c r="M1048" s="52"/>
      <c r="N1048" s="52"/>
      <c r="O1048" s="52"/>
      <c r="P1048" s="52"/>
    </row>
    <row r="1049" spans="3:16" s="46" customFormat="1">
      <c r="C1049" s="57"/>
      <c r="D1049" s="57"/>
      <c r="E1049" s="57"/>
      <c r="J1049" s="58"/>
      <c r="K1049" s="58"/>
      <c r="L1049" s="58"/>
      <c r="M1049" s="52"/>
      <c r="N1049" s="52"/>
      <c r="O1049" s="52"/>
      <c r="P1049" s="52"/>
    </row>
    <row r="1050" spans="3:16" s="46" customFormat="1">
      <c r="C1050" s="57"/>
      <c r="D1050" s="57"/>
      <c r="E1050" s="57"/>
      <c r="J1050" s="58"/>
      <c r="K1050" s="58"/>
      <c r="L1050" s="58"/>
      <c r="M1050" s="52"/>
      <c r="N1050" s="52"/>
      <c r="O1050" s="52"/>
      <c r="P1050" s="52"/>
    </row>
    <row r="1051" spans="3:16" s="46" customFormat="1">
      <c r="C1051" s="57"/>
      <c r="D1051" s="57"/>
      <c r="E1051" s="57"/>
      <c r="J1051" s="58"/>
      <c r="K1051" s="58"/>
      <c r="L1051" s="58"/>
      <c r="M1051" s="52"/>
      <c r="N1051" s="52"/>
      <c r="O1051" s="52"/>
      <c r="P1051" s="52"/>
    </row>
    <row r="1052" spans="3:16" s="46" customFormat="1">
      <c r="C1052" s="57"/>
      <c r="D1052" s="57"/>
      <c r="E1052" s="57"/>
      <c r="J1052" s="58"/>
      <c r="K1052" s="58"/>
      <c r="L1052" s="58"/>
      <c r="M1052" s="52"/>
      <c r="N1052" s="52"/>
      <c r="O1052" s="52"/>
      <c r="P1052" s="52"/>
    </row>
    <row r="1053" spans="3:16" s="46" customFormat="1">
      <c r="C1053" s="57"/>
      <c r="D1053" s="57"/>
      <c r="E1053" s="57"/>
      <c r="J1053" s="58"/>
      <c r="K1053" s="58"/>
      <c r="L1053" s="58"/>
      <c r="M1053" s="52"/>
      <c r="N1053" s="52"/>
      <c r="O1053" s="52"/>
      <c r="P1053" s="52"/>
    </row>
    <row r="1054" spans="3:16" s="46" customFormat="1">
      <c r="C1054" s="57"/>
      <c r="D1054" s="57"/>
      <c r="E1054" s="57"/>
      <c r="J1054" s="58"/>
      <c r="K1054" s="58"/>
      <c r="L1054" s="58"/>
      <c r="M1054" s="52"/>
      <c r="N1054" s="52"/>
      <c r="O1054" s="52"/>
      <c r="P1054" s="52"/>
    </row>
    <row r="1055" spans="3:16" s="46" customFormat="1">
      <c r="C1055" s="57"/>
      <c r="D1055" s="57"/>
      <c r="E1055" s="57"/>
      <c r="J1055" s="58"/>
      <c r="K1055" s="58"/>
      <c r="L1055" s="58"/>
      <c r="M1055" s="52"/>
      <c r="N1055" s="52"/>
      <c r="O1055" s="52"/>
      <c r="P1055" s="52"/>
    </row>
    <row r="1056" spans="3:16" s="46" customFormat="1">
      <c r="C1056" s="57"/>
      <c r="D1056" s="57"/>
      <c r="E1056" s="57"/>
      <c r="J1056" s="58"/>
      <c r="K1056" s="58"/>
      <c r="L1056" s="58"/>
      <c r="M1056" s="52"/>
      <c r="N1056" s="52"/>
      <c r="O1056" s="52"/>
      <c r="P1056" s="52"/>
    </row>
    <row r="1057" spans="3:16" s="46" customFormat="1">
      <c r="C1057" s="57"/>
      <c r="D1057" s="57"/>
      <c r="E1057" s="57"/>
      <c r="J1057" s="58"/>
      <c r="K1057" s="58"/>
      <c r="L1057" s="58"/>
      <c r="M1057" s="52"/>
      <c r="N1057" s="52"/>
      <c r="O1057" s="52"/>
      <c r="P1057" s="52"/>
    </row>
    <row r="1058" spans="3:16" s="46" customFormat="1">
      <c r="C1058" s="57"/>
      <c r="D1058" s="57"/>
      <c r="E1058" s="57"/>
      <c r="J1058" s="58"/>
      <c r="K1058" s="58"/>
      <c r="L1058" s="58"/>
      <c r="M1058" s="52"/>
      <c r="N1058" s="52"/>
      <c r="O1058" s="52"/>
      <c r="P1058" s="52"/>
    </row>
    <row r="1059" spans="3:16" s="46" customFormat="1">
      <c r="C1059" s="57"/>
      <c r="D1059" s="57"/>
      <c r="E1059" s="57"/>
      <c r="J1059" s="58"/>
      <c r="K1059" s="58"/>
      <c r="L1059" s="58"/>
      <c r="M1059" s="52"/>
      <c r="N1059" s="52"/>
      <c r="O1059" s="52"/>
      <c r="P1059" s="52"/>
    </row>
    <row r="1060" spans="3:16" s="46" customFormat="1">
      <c r="C1060" s="57"/>
      <c r="D1060" s="57"/>
      <c r="E1060" s="57"/>
      <c r="J1060" s="58"/>
      <c r="K1060" s="58"/>
      <c r="L1060" s="58"/>
      <c r="M1060" s="52"/>
      <c r="N1060" s="52"/>
      <c r="O1060" s="52"/>
      <c r="P1060" s="52"/>
    </row>
    <row r="1061" spans="3:16" s="46" customFormat="1">
      <c r="C1061" s="57"/>
      <c r="D1061" s="57"/>
      <c r="E1061" s="57"/>
      <c r="J1061" s="58"/>
      <c r="K1061" s="58"/>
      <c r="L1061" s="58"/>
      <c r="M1061" s="52"/>
      <c r="N1061" s="52"/>
      <c r="O1061" s="52"/>
      <c r="P1061" s="52"/>
    </row>
    <row r="1062" spans="3:16" s="46" customFormat="1">
      <c r="C1062" s="57"/>
      <c r="D1062" s="57"/>
      <c r="E1062" s="57"/>
      <c r="J1062" s="58"/>
      <c r="K1062" s="58"/>
      <c r="L1062" s="58"/>
      <c r="M1062" s="52"/>
      <c r="N1062" s="52"/>
      <c r="O1062" s="52"/>
      <c r="P1062" s="52"/>
    </row>
    <row r="1063" spans="3:16" s="46" customFormat="1">
      <c r="C1063" s="57"/>
      <c r="D1063" s="57"/>
      <c r="E1063" s="57"/>
      <c r="J1063" s="58"/>
      <c r="K1063" s="58"/>
      <c r="L1063" s="58"/>
      <c r="M1063" s="52"/>
      <c r="N1063" s="52"/>
      <c r="O1063" s="52"/>
      <c r="P1063" s="52"/>
    </row>
    <row r="1064" spans="3:16" s="46" customFormat="1">
      <c r="C1064" s="57"/>
      <c r="D1064" s="57"/>
      <c r="E1064" s="57"/>
      <c r="J1064" s="58"/>
      <c r="K1064" s="58"/>
      <c r="L1064" s="58"/>
      <c r="M1064" s="52"/>
      <c r="N1064" s="52"/>
      <c r="O1064" s="52"/>
      <c r="P1064" s="52"/>
    </row>
    <row r="1065" spans="3:16" s="46" customFormat="1">
      <c r="C1065" s="57"/>
      <c r="D1065" s="57"/>
      <c r="E1065" s="57"/>
      <c r="J1065" s="58"/>
      <c r="K1065" s="58"/>
      <c r="L1065" s="58"/>
      <c r="M1065" s="52"/>
      <c r="N1065" s="52"/>
      <c r="O1065" s="52"/>
      <c r="P1065" s="52"/>
    </row>
    <row r="1066" spans="3:16" s="46" customFormat="1">
      <c r="C1066" s="57"/>
      <c r="D1066" s="57"/>
      <c r="E1066" s="57"/>
      <c r="J1066" s="58"/>
      <c r="K1066" s="58"/>
      <c r="L1066" s="58"/>
      <c r="M1066" s="52"/>
      <c r="N1066" s="52"/>
      <c r="O1066" s="52"/>
      <c r="P1066" s="52"/>
    </row>
    <row r="1067" spans="3:16" s="46" customFormat="1">
      <c r="C1067" s="57"/>
      <c r="D1067" s="57"/>
      <c r="E1067" s="57"/>
      <c r="J1067" s="58"/>
      <c r="K1067" s="58"/>
      <c r="L1067" s="58"/>
      <c r="M1067" s="52"/>
      <c r="N1067" s="52"/>
      <c r="O1067" s="52"/>
      <c r="P1067" s="52"/>
    </row>
    <row r="1068" spans="3:16" s="46" customFormat="1">
      <c r="C1068" s="57"/>
      <c r="D1068" s="57"/>
      <c r="E1068" s="57"/>
      <c r="J1068" s="58"/>
      <c r="K1068" s="58"/>
      <c r="L1068" s="58"/>
      <c r="M1068" s="52"/>
      <c r="N1068" s="52"/>
      <c r="O1068" s="52"/>
      <c r="P1068" s="52"/>
    </row>
    <row r="1069" spans="3:16" s="46" customFormat="1">
      <c r="C1069" s="57"/>
      <c r="D1069" s="57"/>
      <c r="E1069" s="57"/>
      <c r="J1069" s="58"/>
      <c r="K1069" s="58"/>
      <c r="L1069" s="58"/>
      <c r="M1069" s="52"/>
      <c r="N1069" s="52"/>
      <c r="O1069" s="52"/>
      <c r="P1069" s="52"/>
    </row>
    <row r="1070" spans="3:16" s="46" customFormat="1">
      <c r="C1070" s="57"/>
      <c r="D1070" s="57"/>
      <c r="E1070" s="57"/>
      <c r="J1070" s="58"/>
      <c r="K1070" s="58"/>
      <c r="L1070" s="58"/>
      <c r="M1070" s="52"/>
      <c r="N1070" s="52"/>
      <c r="O1070" s="52"/>
      <c r="P1070" s="52"/>
    </row>
    <row r="1071" spans="3:16" s="46" customFormat="1">
      <c r="C1071" s="57"/>
      <c r="D1071" s="57"/>
      <c r="E1071" s="57"/>
      <c r="J1071" s="58"/>
      <c r="K1071" s="58"/>
      <c r="L1071" s="58"/>
      <c r="M1071" s="52"/>
      <c r="N1071" s="52"/>
      <c r="O1071" s="52"/>
      <c r="P1071" s="52"/>
    </row>
    <row r="1072" spans="3:16" s="46" customFormat="1">
      <c r="C1072" s="57"/>
      <c r="D1072" s="57"/>
      <c r="E1072" s="57"/>
      <c r="J1072" s="58"/>
      <c r="K1072" s="58"/>
      <c r="L1072" s="58"/>
      <c r="M1072" s="52"/>
      <c r="N1072" s="52"/>
      <c r="O1072" s="52"/>
      <c r="P1072" s="52"/>
    </row>
    <row r="1073" spans="3:16" s="46" customFormat="1">
      <c r="C1073" s="57"/>
      <c r="D1073" s="57"/>
      <c r="E1073" s="57"/>
      <c r="J1073" s="58"/>
      <c r="K1073" s="58"/>
      <c r="L1073" s="58"/>
      <c r="M1073" s="52"/>
      <c r="N1073" s="52"/>
      <c r="O1073" s="52"/>
      <c r="P1073" s="52"/>
    </row>
    <row r="1074" spans="3:16" s="46" customFormat="1">
      <c r="C1074" s="57"/>
      <c r="D1074" s="57"/>
      <c r="E1074" s="57"/>
      <c r="J1074" s="58"/>
      <c r="K1074" s="58"/>
      <c r="L1074" s="58"/>
      <c r="M1074" s="52"/>
      <c r="N1074" s="52"/>
      <c r="O1074" s="52"/>
      <c r="P1074" s="52"/>
    </row>
    <row r="1075" spans="3:16" s="46" customFormat="1">
      <c r="C1075" s="57"/>
      <c r="D1075" s="57"/>
      <c r="E1075" s="57"/>
      <c r="J1075" s="58"/>
      <c r="K1075" s="58"/>
      <c r="L1075" s="58"/>
      <c r="M1075" s="52"/>
      <c r="N1075" s="52"/>
      <c r="O1075" s="52"/>
      <c r="P1075" s="52"/>
    </row>
    <row r="1076" spans="3:16" s="46" customFormat="1">
      <c r="C1076" s="57"/>
      <c r="D1076" s="57"/>
      <c r="E1076" s="57"/>
      <c r="J1076" s="58"/>
      <c r="K1076" s="58"/>
      <c r="L1076" s="58"/>
      <c r="M1076" s="52"/>
      <c r="N1076" s="52"/>
      <c r="O1076" s="52"/>
      <c r="P1076" s="52"/>
    </row>
    <row r="1077" spans="3:16" s="46" customFormat="1">
      <c r="C1077" s="57"/>
      <c r="D1077" s="57"/>
      <c r="E1077" s="57"/>
      <c r="J1077" s="58"/>
      <c r="K1077" s="58"/>
      <c r="L1077" s="58"/>
      <c r="M1077" s="52"/>
      <c r="N1077" s="52"/>
      <c r="O1077" s="52"/>
      <c r="P1077" s="52"/>
    </row>
    <row r="1078" spans="3:16" s="46" customFormat="1">
      <c r="C1078" s="57"/>
      <c r="D1078" s="57"/>
      <c r="E1078" s="57"/>
      <c r="J1078" s="58"/>
      <c r="K1078" s="58"/>
      <c r="L1078" s="58"/>
      <c r="M1078" s="52"/>
      <c r="N1078" s="52"/>
      <c r="O1078" s="52"/>
      <c r="P1078" s="52"/>
    </row>
    <row r="1079" spans="3:16" s="46" customFormat="1">
      <c r="C1079" s="57"/>
      <c r="D1079" s="57"/>
      <c r="E1079" s="57"/>
      <c r="J1079" s="58"/>
      <c r="K1079" s="58"/>
      <c r="L1079" s="58"/>
      <c r="M1079" s="52"/>
      <c r="N1079" s="52"/>
      <c r="O1079" s="52"/>
      <c r="P1079" s="52"/>
    </row>
    <row r="1080" spans="3:16" s="46" customFormat="1">
      <c r="C1080" s="57"/>
      <c r="D1080" s="57"/>
      <c r="E1080" s="57"/>
      <c r="J1080" s="58"/>
      <c r="K1080" s="58"/>
      <c r="L1080" s="58"/>
      <c r="M1080" s="52"/>
      <c r="N1080" s="52"/>
      <c r="O1080" s="52"/>
      <c r="P1080" s="52"/>
    </row>
    <row r="1081" spans="3:16" s="46" customFormat="1">
      <c r="C1081" s="57"/>
      <c r="D1081" s="57"/>
      <c r="E1081" s="57"/>
      <c r="J1081" s="58"/>
      <c r="K1081" s="58"/>
      <c r="L1081" s="58"/>
      <c r="M1081" s="52"/>
      <c r="N1081" s="52"/>
      <c r="O1081" s="52"/>
      <c r="P1081" s="52"/>
    </row>
    <row r="1082" spans="3:16" s="46" customFormat="1">
      <c r="C1082" s="57"/>
      <c r="D1082" s="57"/>
      <c r="E1082" s="57"/>
      <c r="J1082" s="58"/>
      <c r="K1082" s="58"/>
      <c r="L1082" s="58"/>
      <c r="M1082" s="52"/>
      <c r="N1082" s="52"/>
      <c r="O1082" s="52"/>
      <c r="P1082" s="52"/>
    </row>
    <row r="1083" spans="3:16" s="46" customFormat="1">
      <c r="C1083" s="57"/>
      <c r="D1083" s="57"/>
      <c r="E1083" s="57"/>
      <c r="J1083" s="58"/>
      <c r="K1083" s="58"/>
      <c r="L1083" s="58"/>
      <c r="M1083" s="52"/>
      <c r="N1083" s="52"/>
      <c r="O1083" s="52"/>
      <c r="P1083" s="52"/>
    </row>
    <row r="1084" spans="3:16" s="46" customFormat="1">
      <c r="C1084" s="57"/>
      <c r="D1084" s="57"/>
      <c r="E1084" s="57"/>
      <c r="J1084" s="58"/>
      <c r="K1084" s="58"/>
      <c r="L1084" s="58"/>
      <c r="M1084" s="52"/>
      <c r="N1084" s="52"/>
      <c r="O1084" s="52"/>
      <c r="P1084" s="52"/>
    </row>
    <row r="1085" spans="3:16" s="46" customFormat="1">
      <c r="C1085" s="57"/>
      <c r="D1085" s="57"/>
      <c r="E1085" s="57"/>
      <c r="J1085" s="58"/>
      <c r="K1085" s="58"/>
      <c r="L1085" s="58"/>
      <c r="M1085" s="52"/>
      <c r="N1085" s="52"/>
      <c r="O1085" s="52"/>
      <c r="P1085" s="52"/>
    </row>
    <row r="1086" spans="3:16" s="46" customFormat="1">
      <c r="C1086" s="57"/>
      <c r="D1086" s="57"/>
      <c r="E1086" s="57"/>
      <c r="J1086" s="58"/>
      <c r="K1086" s="58"/>
      <c r="L1086" s="58"/>
      <c r="M1086" s="52"/>
      <c r="N1086" s="52"/>
      <c r="O1086" s="52"/>
      <c r="P1086" s="52"/>
    </row>
    <row r="1087" spans="3:16" s="46" customFormat="1">
      <c r="C1087" s="57"/>
      <c r="D1087" s="57"/>
      <c r="E1087" s="57"/>
      <c r="J1087" s="58"/>
      <c r="K1087" s="58"/>
      <c r="L1087" s="58"/>
      <c r="M1087" s="52"/>
      <c r="N1087" s="52"/>
      <c r="O1087" s="52"/>
      <c r="P1087" s="52"/>
    </row>
    <row r="1088" spans="3:16" s="46" customFormat="1">
      <c r="C1088" s="57"/>
      <c r="D1088" s="57"/>
      <c r="E1088" s="57"/>
      <c r="J1088" s="58"/>
      <c r="K1088" s="58"/>
      <c r="L1088" s="58"/>
      <c r="M1088" s="52"/>
      <c r="N1088" s="52"/>
      <c r="O1088" s="52"/>
      <c r="P1088" s="52"/>
    </row>
    <row r="1089" spans="3:16" s="46" customFormat="1">
      <c r="C1089" s="57"/>
      <c r="D1089" s="57"/>
      <c r="E1089" s="57"/>
      <c r="J1089" s="58"/>
      <c r="K1089" s="58"/>
      <c r="L1089" s="58"/>
      <c r="M1089" s="52"/>
      <c r="N1089" s="52"/>
      <c r="O1089" s="52"/>
      <c r="P1089" s="52"/>
    </row>
    <row r="1090" spans="3:16" s="46" customFormat="1">
      <c r="C1090" s="57"/>
      <c r="D1090" s="57"/>
      <c r="E1090" s="57"/>
      <c r="J1090" s="58"/>
      <c r="K1090" s="58"/>
      <c r="L1090" s="58"/>
      <c r="M1090" s="52"/>
      <c r="N1090" s="52"/>
      <c r="O1090" s="52"/>
      <c r="P1090" s="52"/>
    </row>
    <row r="1091" spans="3:16" s="46" customFormat="1">
      <c r="C1091" s="57"/>
      <c r="D1091" s="57"/>
      <c r="E1091" s="57"/>
      <c r="J1091" s="58"/>
      <c r="K1091" s="58"/>
      <c r="L1091" s="58"/>
      <c r="M1091" s="52"/>
      <c r="N1091" s="52"/>
      <c r="O1091" s="52"/>
      <c r="P1091" s="52"/>
    </row>
    <row r="1092" spans="3:16" s="46" customFormat="1">
      <c r="C1092" s="57"/>
      <c r="D1092" s="57"/>
      <c r="E1092" s="57"/>
      <c r="J1092" s="58"/>
      <c r="K1092" s="58"/>
      <c r="L1092" s="58"/>
      <c r="M1092" s="52"/>
      <c r="N1092" s="52"/>
      <c r="O1092" s="52"/>
      <c r="P1092" s="52"/>
    </row>
    <row r="1093" spans="3:16" s="46" customFormat="1">
      <c r="C1093" s="57"/>
      <c r="D1093" s="57"/>
      <c r="E1093" s="57"/>
      <c r="J1093" s="58"/>
      <c r="K1093" s="58"/>
      <c r="L1093" s="58"/>
      <c r="M1093" s="52"/>
      <c r="N1093" s="52"/>
      <c r="O1093" s="52"/>
      <c r="P1093" s="52"/>
    </row>
    <row r="1094" spans="3:16" s="46" customFormat="1">
      <c r="C1094" s="57"/>
      <c r="D1094" s="57"/>
      <c r="E1094" s="57"/>
      <c r="J1094" s="58"/>
      <c r="K1094" s="58"/>
      <c r="L1094" s="58"/>
      <c r="M1094" s="52"/>
      <c r="N1094" s="52"/>
      <c r="O1094" s="52"/>
      <c r="P1094" s="52"/>
    </row>
    <row r="1095" spans="3:16" s="46" customFormat="1">
      <c r="C1095" s="57"/>
      <c r="D1095" s="57"/>
      <c r="E1095" s="57"/>
      <c r="J1095" s="58"/>
      <c r="K1095" s="58"/>
      <c r="L1095" s="58"/>
      <c r="M1095" s="52"/>
      <c r="N1095" s="52"/>
      <c r="O1095" s="52"/>
      <c r="P1095" s="52"/>
    </row>
    <row r="1096" spans="3:16" s="46" customFormat="1">
      <c r="C1096" s="57"/>
      <c r="D1096" s="57"/>
      <c r="E1096" s="57"/>
      <c r="J1096" s="58"/>
      <c r="K1096" s="58"/>
      <c r="L1096" s="58"/>
      <c r="M1096" s="52"/>
      <c r="N1096" s="52"/>
      <c r="O1096" s="52"/>
      <c r="P1096" s="52"/>
    </row>
    <row r="1097" spans="3:16" s="46" customFormat="1">
      <c r="C1097" s="57"/>
      <c r="D1097" s="57"/>
      <c r="E1097" s="57"/>
      <c r="J1097" s="58"/>
      <c r="K1097" s="58"/>
      <c r="L1097" s="58"/>
      <c r="M1097" s="52"/>
      <c r="N1097" s="52"/>
      <c r="O1097" s="52"/>
      <c r="P1097" s="52"/>
    </row>
    <row r="1098" spans="3:16" s="46" customFormat="1">
      <c r="C1098" s="57"/>
      <c r="D1098" s="57"/>
      <c r="E1098" s="57"/>
      <c r="J1098" s="58"/>
      <c r="K1098" s="58"/>
      <c r="L1098" s="58"/>
      <c r="M1098" s="52"/>
      <c r="N1098" s="52"/>
      <c r="O1098" s="52"/>
      <c r="P1098" s="52"/>
    </row>
    <row r="1099" spans="3:16" s="46" customFormat="1">
      <c r="C1099" s="57"/>
      <c r="D1099" s="57"/>
      <c r="E1099" s="57"/>
      <c r="J1099" s="58"/>
      <c r="K1099" s="58"/>
      <c r="L1099" s="58"/>
      <c r="M1099" s="52"/>
      <c r="N1099" s="52"/>
      <c r="O1099" s="52"/>
      <c r="P1099" s="52"/>
    </row>
    <row r="1100" spans="3:16" s="46" customFormat="1">
      <c r="C1100" s="57"/>
      <c r="D1100" s="57"/>
      <c r="E1100" s="57"/>
      <c r="J1100" s="58"/>
      <c r="K1100" s="58"/>
      <c r="L1100" s="58"/>
      <c r="M1100" s="52"/>
      <c r="N1100" s="52"/>
      <c r="O1100" s="52"/>
      <c r="P1100" s="52"/>
    </row>
    <row r="1101" spans="3:16" s="46" customFormat="1">
      <c r="C1101" s="57"/>
      <c r="D1101" s="57"/>
      <c r="E1101" s="57"/>
      <c r="J1101" s="58"/>
      <c r="K1101" s="58"/>
      <c r="L1101" s="58"/>
      <c r="M1101" s="52"/>
      <c r="N1101" s="52"/>
      <c r="O1101" s="52"/>
      <c r="P1101" s="52"/>
    </row>
    <row r="1102" spans="3:16" s="46" customFormat="1">
      <c r="C1102" s="57"/>
      <c r="D1102" s="57"/>
      <c r="E1102" s="57"/>
      <c r="J1102" s="58"/>
      <c r="K1102" s="58"/>
      <c r="L1102" s="58"/>
      <c r="M1102" s="52"/>
      <c r="N1102" s="52"/>
      <c r="O1102" s="52"/>
      <c r="P1102" s="52"/>
    </row>
    <row r="1103" spans="3:16" s="46" customFormat="1">
      <c r="C1103" s="57"/>
      <c r="D1103" s="57"/>
      <c r="E1103" s="57"/>
      <c r="J1103" s="58"/>
      <c r="K1103" s="58"/>
      <c r="L1103" s="58"/>
      <c r="M1103" s="52"/>
      <c r="N1103" s="52"/>
      <c r="O1103" s="52"/>
      <c r="P1103" s="52"/>
    </row>
    <row r="1104" spans="3:16" s="46" customFormat="1">
      <c r="C1104" s="57"/>
      <c r="D1104" s="57"/>
      <c r="E1104" s="57"/>
      <c r="J1104" s="58"/>
      <c r="K1104" s="58"/>
      <c r="L1104" s="58"/>
      <c r="M1104" s="52"/>
      <c r="N1104" s="52"/>
      <c r="O1104" s="52"/>
      <c r="P1104" s="52"/>
    </row>
    <row r="1105" spans="3:16" s="46" customFormat="1">
      <c r="C1105" s="57"/>
      <c r="D1105" s="57"/>
      <c r="E1105" s="57"/>
      <c r="J1105" s="58"/>
      <c r="K1105" s="58"/>
      <c r="L1105" s="58"/>
      <c r="M1105" s="52"/>
      <c r="N1105" s="52"/>
      <c r="O1105" s="52"/>
      <c r="P1105" s="52"/>
    </row>
    <row r="1106" spans="3:16" s="46" customFormat="1">
      <c r="C1106" s="57"/>
      <c r="D1106" s="57"/>
      <c r="E1106" s="57"/>
      <c r="J1106" s="58"/>
      <c r="K1106" s="58"/>
      <c r="L1106" s="58"/>
      <c r="M1106" s="52"/>
      <c r="N1106" s="52"/>
      <c r="O1106" s="52"/>
      <c r="P1106" s="52"/>
    </row>
    <row r="1107" spans="3:16" s="46" customFormat="1">
      <c r="C1107" s="57"/>
      <c r="D1107" s="57"/>
      <c r="E1107" s="57"/>
      <c r="J1107" s="58"/>
      <c r="K1107" s="58"/>
      <c r="L1107" s="58"/>
      <c r="M1107" s="52"/>
      <c r="N1107" s="52"/>
      <c r="O1107" s="52"/>
      <c r="P1107" s="52"/>
    </row>
    <row r="1108" spans="3:16" s="46" customFormat="1">
      <c r="C1108" s="57"/>
      <c r="D1108" s="57"/>
      <c r="E1108" s="57"/>
      <c r="J1108" s="58"/>
      <c r="K1108" s="58"/>
      <c r="L1108" s="58"/>
      <c r="M1108" s="52"/>
      <c r="N1108" s="52"/>
      <c r="O1108" s="52"/>
      <c r="P1108" s="52"/>
    </row>
    <row r="1109" spans="3:16" s="46" customFormat="1">
      <c r="C1109" s="57"/>
      <c r="D1109" s="57"/>
      <c r="E1109" s="57"/>
      <c r="J1109" s="58"/>
      <c r="K1109" s="58"/>
      <c r="L1109" s="58"/>
      <c r="M1109" s="52"/>
      <c r="N1109" s="52"/>
      <c r="O1109" s="52"/>
      <c r="P1109" s="52"/>
    </row>
    <row r="1110" spans="3:16" s="46" customFormat="1">
      <c r="C1110" s="57"/>
      <c r="D1110" s="57"/>
      <c r="E1110" s="57"/>
      <c r="J1110" s="58"/>
      <c r="K1110" s="58"/>
      <c r="L1110" s="58"/>
      <c r="M1110" s="52"/>
      <c r="N1110" s="52"/>
      <c r="O1110" s="52"/>
      <c r="P1110" s="52"/>
    </row>
    <row r="1111" spans="3:16" s="46" customFormat="1">
      <c r="C1111" s="57"/>
      <c r="D1111" s="57"/>
      <c r="E1111" s="57"/>
      <c r="J1111" s="58"/>
      <c r="K1111" s="58"/>
      <c r="L1111" s="58"/>
      <c r="M1111" s="52"/>
      <c r="N1111" s="52"/>
      <c r="O1111" s="52"/>
      <c r="P1111" s="52"/>
    </row>
    <row r="1112" spans="3:16" s="46" customFormat="1">
      <c r="C1112" s="57"/>
      <c r="D1112" s="57"/>
      <c r="E1112" s="57"/>
      <c r="J1112" s="58"/>
      <c r="K1112" s="58"/>
      <c r="L1112" s="58"/>
      <c r="M1112" s="52"/>
      <c r="N1112" s="52"/>
      <c r="O1112" s="52"/>
      <c r="P1112" s="52"/>
    </row>
    <row r="1113" spans="3:16" s="46" customFormat="1">
      <c r="C1113" s="57"/>
      <c r="D1113" s="57"/>
      <c r="E1113" s="57"/>
      <c r="J1113" s="58"/>
      <c r="K1113" s="58"/>
      <c r="L1113" s="58"/>
      <c r="M1113" s="52"/>
      <c r="N1113" s="52"/>
      <c r="O1113" s="52"/>
      <c r="P1113" s="52"/>
    </row>
    <row r="1114" spans="3:16" s="46" customFormat="1">
      <c r="C1114" s="57"/>
      <c r="D1114" s="57"/>
      <c r="E1114" s="57"/>
      <c r="J1114" s="58"/>
      <c r="K1114" s="58"/>
      <c r="L1114" s="58"/>
      <c r="M1114" s="52"/>
      <c r="N1114" s="52"/>
      <c r="O1114" s="52"/>
      <c r="P1114" s="52"/>
    </row>
    <row r="1115" spans="3:16" s="46" customFormat="1">
      <c r="C1115" s="57"/>
      <c r="D1115" s="57"/>
      <c r="E1115" s="57"/>
      <c r="J1115" s="58"/>
      <c r="K1115" s="58"/>
      <c r="L1115" s="58"/>
      <c r="M1115" s="52"/>
      <c r="N1115" s="52"/>
      <c r="O1115" s="52"/>
      <c r="P1115" s="52"/>
    </row>
    <row r="1116" spans="3:16" s="46" customFormat="1">
      <c r="C1116" s="57"/>
      <c r="D1116" s="57"/>
      <c r="E1116" s="57"/>
      <c r="J1116" s="58"/>
      <c r="K1116" s="58"/>
      <c r="L1116" s="58"/>
      <c r="M1116" s="52"/>
      <c r="N1116" s="52"/>
      <c r="O1116" s="52"/>
      <c r="P1116" s="52"/>
    </row>
    <row r="1117" spans="3:16" s="46" customFormat="1">
      <c r="C1117" s="57"/>
      <c r="D1117" s="57"/>
      <c r="E1117" s="57"/>
      <c r="J1117" s="58"/>
      <c r="K1117" s="58"/>
      <c r="L1117" s="58"/>
      <c r="M1117" s="52"/>
      <c r="N1117" s="52"/>
      <c r="O1117" s="52"/>
      <c r="P1117" s="52"/>
    </row>
    <row r="1118" spans="3:16" s="46" customFormat="1">
      <c r="C1118" s="57"/>
      <c r="D1118" s="57"/>
      <c r="E1118" s="57"/>
      <c r="J1118" s="58"/>
      <c r="K1118" s="58"/>
      <c r="L1118" s="58"/>
      <c r="M1118" s="52"/>
      <c r="N1118" s="52"/>
      <c r="O1118" s="52"/>
      <c r="P1118" s="52"/>
    </row>
    <row r="1119" spans="3:16" s="46" customFormat="1">
      <c r="C1119" s="57"/>
      <c r="D1119" s="57"/>
      <c r="E1119" s="57"/>
      <c r="J1119" s="58"/>
      <c r="K1119" s="58"/>
      <c r="L1119" s="58"/>
      <c r="M1119" s="52"/>
      <c r="N1119" s="52"/>
      <c r="O1119" s="52"/>
      <c r="P1119" s="52"/>
    </row>
    <row r="1120" spans="3:16" s="46" customFormat="1">
      <c r="C1120" s="57"/>
      <c r="D1120" s="57"/>
      <c r="E1120" s="57"/>
      <c r="J1120" s="58"/>
      <c r="K1120" s="58"/>
      <c r="L1120" s="58"/>
      <c r="M1120" s="52"/>
      <c r="N1120" s="52"/>
      <c r="O1120" s="52"/>
      <c r="P1120" s="52"/>
    </row>
    <row r="1121" spans="1:16" s="46" customFormat="1">
      <c r="C1121" s="57"/>
      <c r="D1121" s="57"/>
      <c r="E1121" s="57"/>
      <c r="J1121" s="58"/>
      <c r="K1121" s="58"/>
      <c r="L1121" s="58"/>
      <c r="M1121" s="52"/>
      <c r="N1121" s="52"/>
      <c r="O1121" s="52"/>
      <c r="P1121" s="52"/>
    </row>
    <row r="1122" spans="1:16" s="46" customFormat="1">
      <c r="C1122" s="57"/>
      <c r="D1122" s="57"/>
      <c r="E1122" s="57"/>
      <c r="J1122" s="58"/>
      <c r="K1122" s="58"/>
      <c r="L1122" s="58"/>
      <c r="M1122" s="52"/>
      <c r="N1122" s="52"/>
      <c r="O1122" s="52"/>
      <c r="P1122" s="52"/>
    </row>
    <row r="1123" spans="1:16" s="46" customFormat="1">
      <c r="C1123" s="57"/>
      <c r="D1123" s="57"/>
      <c r="E1123" s="57"/>
      <c r="J1123" s="58"/>
      <c r="K1123" s="58"/>
      <c r="L1123" s="58"/>
      <c r="M1123" s="52"/>
      <c r="N1123" s="52"/>
      <c r="O1123" s="52"/>
      <c r="P1123" s="52"/>
    </row>
    <row r="1124" spans="1:16" s="46" customFormat="1">
      <c r="C1124" s="57"/>
      <c r="D1124" s="57"/>
      <c r="E1124" s="57"/>
      <c r="J1124" s="58"/>
      <c r="K1124" s="58"/>
      <c r="L1124" s="58"/>
      <c r="M1124" s="52"/>
      <c r="N1124" s="52"/>
      <c r="O1124" s="52"/>
      <c r="P1124" s="52"/>
    </row>
    <row r="1125" spans="1:16" s="46" customFormat="1">
      <c r="C1125" s="57"/>
      <c r="D1125" s="57"/>
      <c r="E1125" s="57"/>
      <c r="J1125" s="58"/>
      <c r="K1125" s="58"/>
      <c r="L1125" s="58"/>
      <c r="M1125" s="52"/>
      <c r="N1125" s="52"/>
      <c r="O1125" s="52"/>
      <c r="P1125" s="52"/>
    </row>
    <row r="1126" spans="1:16" s="46" customFormat="1">
      <c r="C1126" s="57"/>
      <c r="D1126" s="57"/>
      <c r="E1126" s="57"/>
      <c r="J1126" s="58"/>
      <c r="K1126" s="58"/>
      <c r="L1126" s="58"/>
      <c r="M1126" s="52"/>
      <c r="N1126" s="52"/>
      <c r="O1126" s="52"/>
      <c r="P1126" s="52"/>
    </row>
    <row r="1127" spans="1:16">
      <c r="A1127" s="46"/>
      <c r="B1127" s="46"/>
      <c r="C1127" s="57"/>
      <c r="D1127" s="57"/>
      <c r="E1127" s="57"/>
      <c r="F1127" s="46"/>
      <c r="G1127" s="46"/>
      <c r="H1127" s="46"/>
      <c r="I1127" s="46"/>
      <c r="J1127" s="58"/>
      <c r="K1127" s="58"/>
      <c r="L1127" s="58"/>
      <c r="P1127" s="52"/>
    </row>
    <row r="1128" spans="1:16">
      <c r="A1128" s="46"/>
      <c r="B1128" s="46"/>
      <c r="C1128" s="57"/>
      <c r="D1128" s="57"/>
      <c r="E1128" s="57"/>
      <c r="F1128" s="46"/>
      <c r="G1128" s="46"/>
      <c r="H1128" s="46"/>
      <c r="I1128" s="46"/>
      <c r="J1128" s="58"/>
      <c r="K1128" s="58"/>
      <c r="L1128" s="58"/>
      <c r="P1128" s="52"/>
    </row>
    <row r="1129" spans="1:16">
      <c r="A1129" s="46"/>
      <c r="B1129" s="46"/>
      <c r="C1129" s="57"/>
      <c r="D1129" s="57"/>
      <c r="E1129" s="57"/>
      <c r="F1129" s="46"/>
      <c r="G1129" s="46"/>
      <c r="H1129" s="46"/>
      <c r="I1129" s="46"/>
      <c r="J1129" s="58"/>
      <c r="K1129" s="58"/>
      <c r="L1129" s="58"/>
      <c r="P1129" s="52"/>
    </row>
    <row r="1130" spans="1:16">
      <c r="A1130" s="46"/>
      <c r="B1130" s="46"/>
      <c r="C1130" s="57"/>
      <c r="D1130" s="57"/>
      <c r="E1130" s="57"/>
      <c r="F1130" s="46"/>
      <c r="G1130" s="46"/>
      <c r="H1130" s="46"/>
      <c r="I1130" s="46"/>
      <c r="J1130" s="58"/>
      <c r="K1130" s="58"/>
      <c r="L1130" s="58"/>
      <c r="P1130" s="52"/>
    </row>
    <row r="1131" spans="1:16">
      <c r="A1131" s="46"/>
      <c r="B1131" s="46"/>
      <c r="C1131" s="57"/>
      <c r="D1131" s="57"/>
      <c r="E1131" s="57"/>
      <c r="F1131" s="46"/>
      <c r="G1131" s="46"/>
      <c r="H1131" s="46"/>
      <c r="I1131" s="46"/>
      <c r="J1131" s="58"/>
      <c r="K1131" s="58"/>
      <c r="L1131" s="58"/>
      <c r="P1131" s="52"/>
    </row>
    <row r="1132" spans="1:16">
      <c r="A1132" s="46"/>
      <c r="B1132" s="46"/>
      <c r="C1132" s="57"/>
      <c r="D1132" s="57"/>
      <c r="E1132" s="57"/>
      <c r="F1132" s="46"/>
      <c r="G1132" s="46"/>
      <c r="H1132" s="46"/>
      <c r="I1132" s="46"/>
      <c r="J1132" s="58"/>
      <c r="K1132" s="58"/>
      <c r="L1132" s="58"/>
      <c r="P1132" s="52"/>
    </row>
    <row r="1133" spans="1:16">
      <c r="A1133" s="46"/>
      <c r="B1133" s="46"/>
      <c r="C1133" s="57"/>
      <c r="D1133" s="57"/>
      <c r="E1133" s="57"/>
      <c r="F1133" s="46"/>
      <c r="G1133" s="46"/>
      <c r="H1133" s="46"/>
      <c r="I1133" s="46"/>
      <c r="J1133" s="58"/>
      <c r="K1133" s="58"/>
      <c r="L1133" s="58"/>
      <c r="P1133" s="52"/>
    </row>
    <row r="1134" spans="1:16">
      <c r="A1134" s="46"/>
      <c r="B1134" s="46"/>
      <c r="C1134" s="57"/>
      <c r="D1134" s="57"/>
      <c r="E1134" s="57"/>
      <c r="F1134" s="46"/>
      <c r="G1134" s="46"/>
      <c r="H1134" s="46"/>
      <c r="I1134" s="46"/>
      <c r="J1134" s="58"/>
      <c r="K1134" s="58"/>
      <c r="L1134" s="58"/>
      <c r="P1134" s="52"/>
    </row>
    <row r="1135" spans="1:16">
      <c r="A1135" s="46"/>
      <c r="B1135" s="46"/>
      <c r="C1135" s="57"/>
      <c r="D1135" s="57"/>
      <c r="E1135" s="57"/>
      <c r="F1135" s="46"/>
      <c r="G1135" s="46"/>
      <c r="H1135" s="46"/>
      <c r="I1135" s="46"/>
      <c r="J1135" s="58"/>
      <c r="K1135" s="58"/>
      <c r="L1135" s="58"/>
      <c r="P1135" s="52"/>
    </row>
    <row r="1136" spans="1:16">
      <c r="A1136" s="46"/>
      <c r="B1136" s="46"/>
      <c r="C1136" s="57"/>
      <c r="D1136" s="57"/>
      <c r="E1136" s="57"/>
      <c r="F1136" s="46"/>
      <c r="G1136" s="46"/>
      <c r="H1136" s="46"/>
      <c r="I1136" s="46"/>
      <c r="J1136" s="58"/>
      <c r="K1136" s="58"/>
      <c r="L1136" s="58"/>
      <c r="P1136" s="52"/>
    </row>
  </sheetData>
  <mergeCells count="19">
    <mergeCell ref="A1:P1"/>
    <mergeCell ref="A3:A6"/>
    <mergeCell ref="B3:B6"/>
    <mergeCell ref="C3:E4"/>
    <mergeCell ref="C5:C6"/>
    <mergeCell ref="A55:P55"/>
    <mergeCell ref="I3:I5"/>
    <mergeCell ref="M3:M5"/>
    <mergeCell ref="A2:P2"/>
    <mergeCell ref="A57:P57"/>
    <mergeCell ref="D5:D6"/>
    <mergeCell ref="E5:E6"/>
    <mergeCell ref="B54:L54"/>
    <mergeCell ref="N3:N5"/>
    <mergeCell ref="O3:O5"/>
    <mergeCell ref="P3:P5"/>
    <mergeCell ref="F3:F6"/>
    <mergeCell ref="G3:H4"/>
    <mergeCell ref="J3:L4"/>
  </mergeCells>
  <printOptions horizontalCentered="1" gridLines="1"/>
  <pageMargins left="0.5" right="0.25" top="0.56000000000000005" bottom="0.25" header="0" footer="0"/>
  <pageSetup paperSize="9" scale="3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RABI 2013-14</vt:lpstr>
      <vt:lpstr>'RABI 2013-14'!Print_Area</vt:lpstr>
      <vt:lpstr>'RABI 2013-14'!Print_Titles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system3</cp:lastModifiedBy>
  <cp:lastPrinted>2014-09-13T08:10:31Z</cp:lastPrinted>
  <dcterms:created xsi:type="dcterms:W3CDTF">2000-07-15T07:26:51Z</dcterms:created>
  <dcterms:modified xsi:type="dcterms:W3CDTF">2014-09-23T05:42:27Z</dcterms:modified>
</cp:coreProperties>
</file>