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37" l="1"/>
  <c r="J36"/>
  <c r="J54"/>
  <c r="H54" l="1"/>
  <c r="H37"/>
  <c r="H36"/>
  <c r="H52"/>
  <c r="H15"/>
  <c r="H11"/>
  <c r="J52" l="1"/>
  <c r="J1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<sst xmlns="http://schemas.openxmlformats.org/spreadsheetml/2006/main" count="135" uniqueCount="92">
  <si>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</si>
  <si>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</si>
  <si>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</si>
  <si>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</si>
  <si>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</si>
  <si>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</si>
  <si>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</si>
  <si>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</si>
  <si>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</si>
  <si>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</si>
  <si>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</si>
  <si>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</si>
  <si>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</si>
  <si>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</si>
  <si>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</si>
  <si>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</si>
  <si>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</si>
  <si>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</si>
  <si>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</si>
  <si>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</si>
  <si>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</si>
  <si>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</si>
  <si>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</si>
  <si>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</si>
  <si>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</si>
  <si>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</si>
  <si>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</si>
  <si>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</si>
  <si>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</si>
  <si>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</si>
  <si>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</si>
  <si>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</si>
  <si>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</si>
  <si>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</si>
  <si>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</si>
  <si>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</si>
  <si>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</si>
  <si>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</si>
  <si>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</si>
  <si>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</si>
  <si>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</si>
  <si>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</si>
  <si>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</si>
  <si>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</si>
  <si>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</si>
  <si>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</si>
  <si>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</si>
  <si>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</si>
  <si>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</si>
  <si>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</si>
  <si>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</si>
  <si>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</si>
  <si>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</si>
  <si>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</si>
  <si>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</si>
  <si>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</si>
  <si>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</si>
  <si>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</si>
  <si>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</si>
  <si>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</si>
  <si>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</si>
  <si>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</si>
  <si>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</si>
  <si>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</si>
  <si>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</si>
  <si>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</si>
  <si>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</si>
  <si>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</si>
  <si>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</si>
  <si>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</si>
  <si>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</si>
  <si>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</si>
  <si>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</si>
  <si>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</si>
  <si>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</si>
  <si>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</si>
  <si>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</si>
  <si>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90 cusecs</t>
  </si>
  <si>
    <t xml:space="preserve"> Nil.Water is below Sill level.</t>
  </si>
  <si>
    <t>Work is in progress.</t>
  </si>
  <si>
    <t>.</t>
  </si>
  <si>
    <t>Canal discharge 40 cusecs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</si>
  <si>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</si>
  <si>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</si>
  <si>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</si>
  <si>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</si>
  <si>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</si>
  <si>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110 cusecs</t>
  </si>
  <si>
    <t xml:space="preserve"> Water level i.e., on 30.11.2015</t>
  </si>
  <si>
    <t xml:space="preserve"> TELANGANA MEDIUM IRRIGATION PROJECTS (BASIN WISE) 
DAILY WATER LEVELS on 01.12.2015</t>
  </si>
  <si>
    <t xml:space="preserve"> Water level i.e., on 01.12.2015</t>
  </si>
  <si>
    <t>Canal discharge 60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</si>
</sst>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2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20"/>
      <color rgb="FFFF0000"/>
      <name val="Arial"/>
      <family val="2"/>
    </font>
    <font>
      <b/>
      <sz val="18"/>
      <color rgb="FFFF0000"/>
      <name val="Arial"/>
      <family val="2"/>
    </font>
    <font>
      <sz val="14"/>
      <color rgb="FFFF0000"/>
      <name val="Arial"/>
      <family val="2"/>
    </font>
    <font>
      <sz val="16"/>
      <color rgb="FFFF000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" fontId="14" fillId="2" borderId="1" xfId="1" applyNumberFormat="1" applyFont="1" applyFill="1" applyBorder="1" applyAlignment="1">
      <alignment horizontal="center" vertical="center" wrapText="1"/>
    </xf>
    <xf numFmtId="2" fontId="14" fillId="2" borderId="1" xfId="1" applyNumberFormat="1" applyFont="1" applyFill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horizontal="center" vertical="center" wrapText="1"/>
    </xf>
    <xf numFmtId="2" fontId="14" fillId="2" borderId="1" xfId="0" applyNumberFormat="1" applyFont="1" applyFill="1" applyBorder="1" applyAlignment="1">
      <alignment horizontal="center" vertical="center" wrapText="1"/>
    </xf>
    <xf numFmtId="165" fontId="14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164" fontId="14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18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43" fontId="14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/>
    </xf>
    <xf numFmtId="1" fontId="21" fillId="2" borderId="1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164" fontId="18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1" activePane="bottomLeft" state="frozen"/>
      <selection pane="bottomLeft" activeCell="X54" sqref="X54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103" t="s">
        <v>89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5"/>
    </row>
    <row r="2" spans="1:17" s="16" customFormat="1" ht="72.75" customHeigh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</row>
    <row r="3" spans="1:17" s="16" customFormat="1" ht="9" customHeight="1">
      <c r="A3" s="94" t="s">
        <v>40</v>
      </c>
      <c r="B3" s="92" t="s">
        <v>0</v>
      </c>
      <c r="C3" s="94" t="s">
        <v>71</v>
      </c>
      <c r="D3" s="94" t="s">
        <v>70</v>
      </c>
      <c r="E3" s="94" t="s">
        <v>69</v>
      </c>
      <c r="F3" s="94" t="s">
        <v>1</v>
      </c>
      <c r="G3" s="94"/>
      <c r="H3" s="98" t="s">
        <v>88</v>
      </c>
      <c r="I3" s="99"/>
      <c r="J3" s="98" t="s">
        <v>90</v>
      </c>
      <c r="K3" s="99"/>
      <c r="L3" s="95" t="s">
        <v>48</v>
      </c>
      <c r="M3" s="95" t="s">
        <v>67</v>
      </c>
      <c r="N3" s="95" t="s">
        <v>68</v>
      </c>
      <c r="O3" s="95" t="s">
        <v>49</v>
      </c>
      <c r="P3" s="95" t="s">
        <v>65</v>
      </c>
    </row>
    <row r="4" spans="1:17" s="16" customFormat="1" ht="60.75" customHeight="1">
      <c r="A4" s="94"/>
      <c r="B4" s="92"/>
      <c r="C4" s="94"/>
      <c r="D4" s="94"/>
      <c r="E4" s="94"/>
      <c r="F4" s="94"/>
      <c r="G4" s="94"/>
      <c r="H4" s="100"/>
      <c r="I4" s="101"/>
      <c r="J4" s="100"/>
      <c r="K4" s="101"/>
      <c r="L4" s="96"/>
      <c r="M4" s="96"/>
      <c r="N4" s="96"/>
      <c r="O4" s="96"/>
      <c r="P4" s="96"/>
    </row>
    <row r="5" spans="1:17" s="16" customFormat="1" ht="48.75" customHeight="1">
      <c r="A5" s="94"/>
      <c r="B5" s="92"/>
      <c r="C5" s="94"/>
      <c r="D5" s="94"/>
      <c r="E5" s="94"/>
      <c r="F5" s="65" t="s">
        <v>2</v>
      </c>
      <c r="G5" s="65" t="s">
        <v>66</v>
      </c>
      <c r="H5" s="8" t="s">
        <v>2</v>
      </c>
      <c r="I5" s="65" t="s">
        <v>66</v>
      </c>
      <c r="J5" s="8" t="s">
        <v>2</v>
      </c>
      <c r="K5" s="65" t="s">
        <v>66</v>
      </c>
      <c r="L5" s="97"/>
      <c r="M5" s="97"/>
      <c r="N5" s="97"/>
      <c r="O5" s="97"/>
      <c r="P5" s="96"/>
    </row>
    <row r="6" spans="1:17" s="17" customFormat="1" ht="34.5" customHeight="1">
      <c r="A6" s="94"/>
      <c r="B6" s="92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97"/>
    </row>
    <row r="7" spans="1:17" s="16" customFormat="1" ht="26.25">
      <c r="A7" s="65">
        <v>1</v>
      </c>
      <c r="B7" s="66">
        <f>+A7+1</f>
        <v>2</v>
      </c>
      <c r="C7" s="66">
        <v>3</v>
      </c>
      <c r="D7" s="65">
        <v>4</v>
      </c>
      <c r="E7" s="66">
        <v>5</v>
      </c>
      <c r="F7" s="66">
        <v>6</v>
      </c>
      <c r="G7" s="65">
        <v>7</v>
      </c>
      <c r="H7" s="66">
        <v>8</v>
      </c>
      <c r="I7" s="66">
        <v>9</v>
      </c>
      <c r="J7" s="65">
        <v>10</v>
      </c>
      <c r="K7" s="66">
        <v>11</v>
      </c>
      <c r="L7" s="66">
        <v>12</v>
      </c>
      <c r="M7" s="65">
        <v>13</v>
      </c>
      <c r="N7" s="66">
        <v>14</v>
      </c>
      <c r="O7" s="66">
        <v>15</v>
      </c>
      <c r="P7" s="65">
        <v>16</v>
      </c>
      <c r="Q7" s="66">
        <f t="shared" ref="Q7" si="0">+P7+1</f>
        <v>17</v>
      </c>
    </row>
    <row r="8" spans="1:17" ht="23.25" customHeight="1">
      <c r="A8" s="93" t="s">
        <v>55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</row>
    <row r="9" spans="1:17" ht="24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</row>
    <row r="10" spans="1:17" ht="63.75" customHeight="1">
      <c r="A10" s="11"/>
      <c r="B10" s="66" t="s">
        <v>29</v>
      </c>
      <c r="C10" s="66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s="59" customFormat="1" ht="63.75" customHeight="1">
      <c r="A11" s="68">
        <v>1</v>
      </c>
      <c r="B11" s="69" t="s">
        <v>8</v>
      </c>
      <c r="C11" s="70">
        <v>6100</v>
      </c>
      <c r="D11" s="71">
        <v>1250</v>
      </c>
      <c r="E11" s="68">
        <v>449.58</v>
      </c>
      <c r="F11" s="72">
        <f>1493*0.3048</f>
        <v>455.06640000000004</v>
      </c>
      <c r="G11" s="73">
        <v>746.13</v>
      </c>
      <c r="H11" s="72">
        <f>1485.8*0.3048</f>
        <v>452.87184000000002</v>
      </c>
      <c r="I11" s="78">
        <v>381.113</v>
      </c>
      <c r="J11" s="72">
        <f>1485.8*0.3048</f>
        <v>452.87184000000002</v>
      </c>
      <c r="K11" s="78">
        <v>381.113</v>
      </c>
      <c r="L11" s="73">
        <v>0</v>
      </c>
      <c r="M11" s="73">
        <v>0</v>
      </c>
      <c r="N11" s="68" t="s">
        <v>63</v>
      </c>
      <c r="O11" s="76">
        <v>0</v>
      </c>
      <c r="P11" s="77"/>
    </row>
    <row r="12" spans="1:17" s="59" customFormat="1" ht="63.75" customHeight="1">
      <c r="A12" s="68">
        <v>2</v>
      </c>
      <c r="B12" s="69" t="s">
        <v>25</v>
      </c>
      <c r="C12" s="70">
        <v>21625</v>
      </c>
      <c r="D12" s="71">
        <v>4059</v>
      </c>
      <c r="E12" s="68">
        <v>459.94</v>
      </c>
      <c r="F12" s="72">
        <v>462.5</v>
      </c>
      <c r="G12" s="73">
        <v>200</v>
      </c>
      <c r="H12" s="72"/>
      <c r="I12" s="73"/>
      <c r="J12" s="72"/>
      <c r="K12" s="73"/>
      <c r="L12" s="73"/>
      <c r="M12" s="73"/>
      <c r="N12" s="68" t="s">
        <v>63</v>
      </c>
      <c r="O12" s="76">
        <v>0</v>
      </c>
      <c r="P12" s="79" t="s">
        <v>73</v>
      </c>
    </row>
    <row r="13" spans="1:17" ht="51" customHeight="1">
      <c r="A13" s="11"/>
      <c r="B13" s="66" t="s">
        <v>30</v>
      </c>
      <c r="C13" s="66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59" customFormat="1" ht="63.75" customHeight="1">
      <c r="A14" s="68">
        <v>3</v>
      </c>
      <c r="B14" s="69" t="s">
        <v>9</v>
      </c>
      <c r="C14" s="70">
        <v>6600</v>
      </c>
      <c r="D14" s="71">
        <v>1170</v>
      </c>
      <c r="E14" s="68">
        <v>382.22</v>
      </c>
      <c r="F14" s="72">
        <v>388.16</v>
      </c>
      <c r="G14" s="73">
        <v>637</v>
      </c>
      <c r="H14" s="72">
        <v>0</v>
      </c>
      <c r="I14" s="73">
        <v>0</v>
      </c>
      <c r="J14" s="72">
        <v>0</v>
      </c>
      <c r="K14" s="73">
        <v>0</v>
      </c>
      <c r="L14" s="73">
        <v>0</v>
      </c>
      <c r="M14" s="73">
        <v>0</v>
      </c>
      <c r="N14" s="68" t="s">
        <v>63</v>
      </c>
      <c r="O14" s="73">
        <v>0</v>
      </c>
      <c r="P14" s="79" t="s">
        <v>82</v>
      </c>
    </row>
    <row r="15" spans="1:17" s="59" customFormat="1" ht="63.75" customHeight="1">
      <c r="A15" s="68">
        <v>4</v>
      </c>
      <c r="B15" s="69" t="s">
        <v>10</v>
      </c>
      <c r="C15" s="70">
        <v>17240</v>
      </c>
      <c r="D15" s="71">
        <v>3900</v>
      </c>
      <c r="E15" s="68">
        <v>439.98</v>
      </c>
      <c r="F15" s="72">
        <v>446.22</v>
      </c>
      <c r="G15" s="73">
        <v>1820</v>
      </c>
      <c r="H15" s="80">
        <f>1446.08*0.3048</f>
        <v>440.76518399999998</v>
      </c>
      <c r="I15" s="73">
        <v>73.528000000000006</v>
      </c>
      <c r="J15" s="80">
        <f>1446*0.3048</f>
        <v>440.74080000000004</v>
      </c>
      <c r="K15" s="73">
        <v>70.888999999999996</v>
      </c>
      <c r="L15" s="73">
        <v>0</v>
      </c>
      <c r="M15" s="73">
        <v>0</v>
      </c>
      <c r="N15" s="68" t="s">
        <v>63</v>
      </c>
      <c r="O15" s="73">
        <v>0</v>
      </c>
      <c r="P15" s="77"/>
    </row>
    <row r="16" spans="1:17" s="59" customFormat="1" ht="63.75" customHeight="1">
      <c r="A16" s="68">
        <v>5</v>
      </c>
      <c r="B16" s="69" t="s">
        <v>42</v>
      </c>
      <c r="C16" s="70">
        <v>9000</v>
      </c>
      <c r="D16" s="71">
        <v>1684</v>
      </c>
      <c r="E16" s="68">
        <v>452.15</v>
      </c>
      <c r="F16" s="72">
        <v>458</v>
      </c>
      <c r="G16" s="73">
        <v>1237</v>
      </c>
      <c r="H16" s="72">
        <v>453.8</v>
      </c>
      <c r="I16" s="73">
        <v>451</v>
      </c>
      <c r="J16" s="72">
        <v>453.8</v>
      </c>
      <c r="K16" s="73">
        <v>451</v>
      </c>
      <c r="L16" s="73">
        <v>0</v>
      </c>
      <c r="M16" s="73">
        <v>0</v>
      </c>
      <c r="N16" s="68" t="s">
        <v>63</v>
      </c>
      <c r="O16" s="73">
        <v>0</v>
      </c>
      <c r="P16" s="77"/>
    </row>
    <row r="17" spans="1:17" ht="63.75" customHeight="1">
      <c r="A17" s="11"/>
      <c r="B17" s="66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59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284.14999999999998</v>
      </c>
      <c r="I18" s="12">
        <v>740.7</v>
      </c>
      <c r="J18" s="8">
        <v>284.14999999999998</v>
      </c>
      <c r="K18" s="12">
        <v>740.7</v>
      </c>
      <c r="L18" s="12">
        <v>0</v>
      </c>
      <c r="M18" s="12">
        <v>110</v>
      </c>
      <c r="N18" s="11">
        <v>18000</v>
      </c>
      <c r="O18" s="9">
        <v>0</v>
      </c>
      <c r="P18" s="48" t="s">
        <v>87</v>
      </c>
      <c r="Q18" s="16"/>
    </row>
    <row r="19" spans="1:17" s="59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355.39600000000002</v>
      </c>
      <c r="I19" s="12">
        <v>319.08</v>
      </c>
      <c r="J19" s="8">
        <v>355.39600000000002</v>
      </c>
      <c r="K19" s="12">
        <v>319.08</v>
      </c>
      <c r="L19" s="12">
        <v>0</v>
      </c>
      <c r="M19" s="12">
        <v>14</v>
      </c>
      <c r="N19" s="9">
        <v>1000</v>
      </c>
      <c r="O19" s="47">
        <v>0</v>
      </c>
      <c r="P19" s="49" t="s">
        <v>86</v>
      </c>
      <c r="Q19" s="16"/>
    </row>
    <row r="20" spans="1:17" s="61" customFormat="1" ht="63.75" customHeight="1">
      <c r="A20" s="68">
        <f>+A19+1</f>
        <v>8</v>
      </c>
      <c r="B20" s="69" t="s">
        <v>52</v>
      </c>
      <c r="C20" s="70">
        <v>24500</v>
      </c>
      <c r="D20" s="71">
        <v>2970</v>
      </c>
      <c r="E20" s="73">
        <v>226.3</v>
      </c>
      <c r="F20" s="72">
        <v>239.5</v>
      </c>
      <c r="G20" s="73">
        <v>2890</v>
      </c>
      <c r="H20" s="88">
        <v>236.35</v>
      </c>
      <c r="I20" s="89">
        <v>1740</v>
      </c>
      <c r="J20" s="88">
        <v>236.35</v>
      </c>
      <c r="K20" s="89">
        <v>1740</v>
      </c>
      <c r="L20" s="73">
        <v>0</v>
      </c>
      <c r="M20" s="73">
        <v>60</v>
      </c>
      <c r="N20" s="68">
        <v>15000</v>
      </c>
      <c r="O20" s="74">
        <v>0</v>
      </c>
      <c r="P20" s="75" t="s">
        <v>91</v>
      </c>
      <c r="Q20" s="60"/>
    </row>
    <row r="21" spans="1:17" s="59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322.89999999999998</v>
      </c>
      <c r="I21" s="12">
        <v>196</v>
      </c>
      <c r="J21" s="8">
        <v>322.7</v>
      </c>
      <c r="K21" s="12">
        <v>188</v>
      </c>
      <c r="L21" s="33">
        <v>0</v>
      </c>
      <c r="M21" s="12">
        <v>40</v>
      </c>
      <c r="N21" s="11">
        <v>2500</v>
      </c>
      <c r="O21" s="47">
        <v>0</v>
      </c>
      <c r="P21" s="48" t="s">
        <v>81</v>
      </c>
      <c r="Q21" s="16"/>
    </row>
    <row r="22" spans="1:17" s="61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146.80000000000001</v>
      </c>
      <c r="I22" s="12">
        <v>597</v>
      </c>
      <c r="J22" s="8">
        <v>146.69999999999999</v>
      </c>
      <c r="K22" s="12">
        <v>568</v>
      </c>
      <c r="L22" s="12">
        <v>0</v>
      </c>
      <c r="M22" s="12">
        <v>90</v>
      </c>
      <c r="N22" s="11">
        <v>6000</v>
      </c>
      <c r="O22" s="9">
        <v>0</v>
      </c>
      <c r="P22" s="48" t="s">
        <v>77</v>
      </c>
      <c r="Q22" s="16"/>
    </row>
    <row r="23" spans="1:17" s="59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354.4</v>
      </c>
      <c r="I23" s="12">
        <v>411.88</v>
      </c>
      <c r="J23" s="8">
        <v>354.4</v>
      </c>
      <c r="K23" s="12">
        <v>411.88</v>
      </c>
      <c r="L23" s="12">
        <v>0</v>
      </c>
      <c r="M23" s="12">
        <v>0</v>
      </c>
      <c r="N23" s="11">
        <v>500</v>
      </c>
      <c r="O23" s="47">
        <v>0</v>
      </c>
      <c r="P23" s="27"/>
      <c r="Q23" s="16"/>
    </row>
    <row r="24" spans="1:17" s="59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276.10000000000002</v>
      </c>
      <c r="I24" s="12">
        <v>402.14</v>
      </c>
      <c r="J24" s="8">
        <v>276.10000000000002</v>
      </c>
      <c r="K24" s="12">
        <v>402.14</v>
      </c>
      <c r="L24" s="12">
        <v>0</v>
      </c>
      <c r="M24" s="12">
        <v>65</v>
      </c>
      <c r="N24" s="11">
        <v>6900</v>
      </c>
      <c r="O24" s="47">
        <v>0</v>
      </c>
      <c r="P24" s="48"/>
      <c r="Q24" s="16"/>
    </row>
    <row r="25" spans="1:17" s="59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2">
        <v>154.55000000000001</v>
      </c>
      <c r="I25" s="51">
        <v>444</v>
      </c>
      <c r="J25" s="52">
        <v>154.55000000000001</v>
      </c>
      <c r="K25" s="51">
        <v>444</v>
      </c>
      <c r="L25" s="12">
        <v>0</v>
      </c>
      <c r="M25" s="12">
        <v>0</v>
      </c>
      <c r="N25" s="11">
        <v>2000</v>
      </c>
      <c r="O25" s="12">
        <v>0</v>
      </c>
      <c r="P25" s="48"/>
      <c r="Q25" s="16"/>
    </row>
    <row r="26" spans="1:17" s="59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0">
        <v>238.9</v>
      </c>
      <c r="I26" s="12">
        <v>6659</v>
      </c>
      <c r="J26" s="50">
        <v>238.9</v>
      </c>
      <c r="K26" s="12">
        <v>6659</v>
      </c>
      <c r="L26" s="34">
        <v>100</v>
      </c>
      <c r="M26" s="34">
        <v>0</v>
      </c>
      <c r="N26" s="11">
        <v>9500</v>
      </c>
      <c r="O26" s="47">
        <v>0</v>
      </c>
      <c r="P26" s="48"/>
      <c r="Q26" s="16"/>
    </row>
    <row r="27" spans="1:17" s="59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3" t="s">
        <v>51</v>
      </c>
      <c r="I27" s="53" t="s">
        <v>51</v>
      </c>
      <c r="J27" s="53" t="s">
        <v>51</v>
      </c>
      <c r="K27" s="53" t="s">
        <v>51</v>
      </c>
      <c r="L27" s="53" t="s">
        <v>51</v>
      </c>
      <c r="M27" s="53" t="s">
        <v>51</v>
      </c>
      <c r="N27" s="54" t="s">
        <v>63</v>
      </c>
      <c r="O27" s="9">
        <v>0</v>
      </c>
      <c r="P27" s="18" t="s">
        <v>59</v>
      </c>
      <c r="Q27" s="16"/>
    </row>
    <row r="28" spans="1:17" s="59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123.9</v>
      </c>
      <c r="I28" s="12">
        <v>817</v>
      </c>
      <c r="J28" s="8">
        <v>123.7</v>
      </c>
      <c r="K28" s="12">
        <v>760</v>
      </c>
      <c r="L28" s="55">
        <v>0</v>
      </c>
      <c r="M28" s="53">
        <v>99.08</v>
      </c>
      <c r="N28" s="9">
        <v>1000</v>
      </c>
      <c r="O28" s="47">
        <v>0</v>
      </c>
      <c r="P28" s="56" t="s">
        <v>59</v>
      </c>
      <c r="Q28" s="16"/>
    </row>
    <row r="29" spans="1:17" s="59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7">
        <v>150.6</v>
      </c>
      <c r="I29" s="51">
        <v>321</v>
      </c>
      <c r="J29" s="57">
        <v>150.6</v>
      </c>
      <c r="K29" s="51">
        <v>321</v>
      </c>
      <c r="L29" s="55">
        <v>0</v>
      </c>
      <c r="M29" s="55">
        <v>25</v>
      </c>
      <c r="N29" s="11">
        <v>2000</v>
      </c>
      <c r="O29" s="47">
        <v>0</v>
      </c>
      <c r="P29" s="48"/>
      <c r="Q29" s="16"/>
    </row>
    <row r="30" spans="1:17" ht="63.75" customHeight="1">
      <c r="A30" s="11"/>
      <c r="B30" s="66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59" customFormat="1" ht="63.75" customHeight="1">
      <c r="A31" s="68">
        <v>18</v>
      </c>
      <c r="B31" s="69" t="s">
        <v>13</v>
      </c>
      <c r="C31" s="70">
        <v>7571</v>
      </c>
      <c r="D31" s="71">
        <v>1090</v>
      </c>
      <c r="E31" s="73">
        <v>349</v>
      </c>
      <c r="F31" s="72">
        <v>357.38</v>
      </c>
      <c r="G31" s="73">
        <v>1092</v>
      </c>
      <c r="H31" s="72">
        <v>348.39</v>
      </c>
      <c r="I31" s="73">
        <v>56.034999999999997</v>
      </c>
      <c r="J31" s="72">
        <v>348.39</v>
      </c>
      <c r="K31" s="73">
        <v>56.034999999999997</v>
      </c>
      <c r="L31" s="73">
        <v>0</v>
      </c>
      <c r="M31" s="73">
        <v>0</v>
      </c>
      <c r="N31" s="68" t="s">
        <v>63</v>
      </c>
      <c r="O31" s="76">
        <v>0</v>
      </c>
      <c r="P31" s="77"/>
    </row>
    <row r="32" spans="1:17" s="59" customFormat="1" ht="63.75" customHeight="1">
      <c r="A32" s="68">
        <v>19</v>
      </c>
      <c r="B32" s="69" t="s">
        <v>14</v>
      </c>
      <c r="C32" s="70">
        <v>5150</v>
      </c>
      <c r="D32" s="71">
        <v>600</v>
      </c>
      <c r="E32" s="68">
        <v>151.18</v>
      </c>
      <c r="F32" s="72">
        <v>159.41</v>
      </c>
      <c r="G32" s="73">
        <v>406.62</v>
      </c>
      <c r="H32" s="72">
        <v>156.05000000000001</v>
      </c>
      <c r="I32" s="73">
        <v>168.357</v>
      </c>
      <c r="J32" s="72">
        <v>156.05000000000001</v>
      </c>
      <c r="K32" s="73">
        <v>168.357</v>
      </c>
      <c r="L32" s="73">
        <v>0</v>
      </c>
      <c r="M32" s="73">
        <v>30</v>
      </c>
      <c r="N32" s="68">
        <v>3500</v>
      </c>
      <c r="O32" s="76">
        <v>0</v>
      </c>
      <c r="P32" s="77"/>
    </row>
    <row r="33" spans="1:21" s="59" customFormat="1" ht="63.75" customHeight="1">
      <c r="A33" s="68">
        <v>20</v>
      </c>
      <c r="B33" s="69" t="s">
        <v>62</v>
      </c>
      <c r="C33" s="70">
        <v>13086</v>
      </c>
      <c r="D33" s="71">
        <v>4440</v>
      </c>
      <c r="E33" s="73">
        <v>445.7</v>
      </c>
      <c r="F33" s="72">
        <v>451.85</v>
      </c>
      <c r="G33" s="73">
        <v>2200</v>
      </c>
      <c r="H33" s="72" t="s">
        <v>51</v>
      </c>
      <c r="I33" s="73" t="s">
        <v>51</v>
      </c>
      <c r="J33" s="72" t="s">
        <v>51</v>
      </c>
      <c r="K33" s="73" t="s">
        <v>51</v>
      </c>
      <c r="L33" s="73" t="s">
        <v>51</v>
      </c>
      <c r="M33" s="73" t="s">
        <v>51</v>
      </c>
      <c r="N33" s="68" t="s">
        <v>63</v>
      </c>
      <c r="O33" s="76">
        <v>0</v>
      </c>
      <c r="P33" s="79" t="s">
        <v>78</v>
      </c>
    </row>
    <row r="34" spans="1:21" ht="63.75" customHeight="1">
      <c r="A34" s="11"/>
      <c r="B34" s="66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59" customFormat="1" ht="63.75" customHeight="1">
      <c r="A35" s="68">
        <v>21</v>
      </c>
      <c r="B35" s="69" t="s">
        <v>15</v>
      </c>
      <c r="C35" s="70">
        <v>7500</v>
      </c>
      <c r="D35" s="71">
        <v>640</v>
      </c>
      <c r="E35" s="68">
        <v>107</v>
      </c>
      <c r="F35" s="72">
        <v>115.25</v>
      </c>
      <c r="G35" s="73">
        <v>367</v>
      </c>
      <c r="H35" s="72">
        <v>111.7</v>
      </c>
      <c r="I35" s="73">
        <v>135.59</v>
      </c>
      <c r="J35" s="72">
        <v>111.7</v>
      </c>
      <c r="K35" s="73">
        <v>135.59</v>
      </c>
      <c r="L35" s="73">
        <v>0</v>
      </c>
      <c r="M35" s="73">
        <v>15</v>
      </c>
      <c r="N35" s="68">
        <v>5000</v>
      </c>
      <c r="O35" s="74">
        <v>0</v>
      </c>
      <c r="P35" s="75"/>
    </row>
    <row r="36" spans="1:21" s="59" customFormat="1" ht="63.75" customHeight="1">
      <c r="A36" s="68">
        <v>22</v>
      </c>
      <c r="B36" s="69" t="s">
        <v>16</v>
      </c>
      <c r="C36" s="70">
        <v>8700</v>
      </c>
      <c r="D36" s="71">
        <v>2610</v>
      </c>
      <c r="E36" s="68">
        <v>86.77</v>
      </c>
      <c r="F36" s="72">
        <v>97.23</v>
      </c>
      <c r="G36" s="73">
        <v>2135</v>
      </c>
      <c r="H36" s="72">
        <f>(8*2.54)/100+(27*0.3048)+E36</f>
        <v>95.202799999999996</v>
      </c>
      <c r="I36" s="73">
        <v>914.05</v>
      </c>
      <c r="J36" s="72">
        <f>(7*2.54)/100+(27*0.3048)+E36</f>
        <v>95.177399999999992</v>
      </c>
      <c r="K36" s="73">
        <v>904.65</v>
      </c>
      <c r="L36" s="73">
        <v>0</v>
      </c>
      <c r="M36" s="73">
        <v>50</v>
      </c>
      <c r="N36" s="68">
        <v>8700</v>
      </c>
      <c r="O36" s="76">
        <v>0</v>
      </c>
      <c r="P36" s="75"/>
    </row>
    <row r="37" spans="1:21" s="59" customFormat="1" ht="63.75" customHeight="1">
      <c r="A37" s="68">
        <v>23</v>
      </c>
      <c r="B37" s="69" t="s">
        <v>17</v>
      </c>
      <c r="C37" s="70">
        <v>5180</v>
      </c>
      <c r="D37" s="71">
        <v>5180</v>
      </c>
      <c r="E37" s="68">
        <v>192.33</v>
      </c>
      <c r="F37" s="72">
        <v>203</v>
      </c>
      <c r="G37" s="73">
        <v>2912</v>
      </c>
      <c r="H37" s="72">
        <f>(8*2.54)/100+(19*0.3048)+E37</f>
        <v>198.32440000000003</v>
      </c>
      <c r="I37" s="73">
        <v>508</v>
      </c>
      <c r="J37" s="72">
        <f>(7*2.54)/100+(19*0.3048)+E37</f>
        <v>198.29900000000001</v>
      </c>
      <c r="K37" s="73">
        <v>500</v>
      </c>
      <c r="L37" s="73">
        <v>0</v>
      </c>
      <c r="M37" s="73">
        <v>40</v>
      </c>
      <c r="N37" s="68">
        <v>5180</v>
      </c>
      <c r="O37" s="76">
        <v>0</v>
      </c>
      <c r="P37" s="75"/>
      <c r="U37" s="59" t="s">
        <v>80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8"/>
      <c r="B39" s="39" t="s">
        <v>33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21" s="60" customFormat="1" ht="63.75" customHeight="1">
      <c r="A40" s="68">
        <v>24</v>
      </c>
      <c r="B40" s="68" t="s">
        <v>19</v>
      </c>
      <c r="C40" s="70">
        <v>16005</v>
      </c>
      <c r="D40" s="71">
        <v>2171</v>
      </c>
      <c r="E40" s="68">
        <v>74.42</v>
      </c>
      <c r="F40" s="72">
        <v>81.239999999999995</v>
      </c>
      <c r="G40" s="73">
        <v>558</v>
      </c>
      <c r="H40" s="72">
        <v>79.09</v>
      </c>
      <c r="I40" s="73">
        <v>315.66199999999998</v>
      </c>
      <c r="J40" s="72">
        <v>79.09</v>
      </c>
      <c r="K40" s="73">
        <v>315.66199999999998</v>
      </c>
      <c r="L40" s="73">
        <v>0</v>
      </c>
      <c r="M40" s="73">
        <v>0</v>
      </c>
      <c r="N40" s="68">
        <v>2360</v>
      </c>
      <c r="O40" s="74">
        <v>0</v>
      </c>
      <c r="P40" s="81" t="s">
        <v>83</v>
      </c>
      <c r="Q40" s="68"/>
    </row>
    <row r="41" spans="1:21" s="64" customFormat="1" ht="63.75" customHeight="1">
      <c r="A41" s="68">
        <v>25</v>
      </c>
      <c r="B41" s="68" t="s">
        <v>22</v>
      </c>
      <c r="C41" s="70">
        <v>24710</v>
      </c>
      <c r="D41" s="71">
        <v>4270</v>
      </c>
      <c r="E41" s="82">
        <v>70</v>
      </c>
      <c r="F41" s="72">
        <v>74</v>
      </c>
      <c r="G41" s="73">
        <v>730</v>
      </c>
      <c r="H41" s="72">
        <v>73.17</v>
      </c>
      <c r="I41" s="73">
        <v>576.02</v>
      </c>
      <c r="J41" s="72">
        <v>73.209999999999994</v>
      </c>
      <c r="K41" s="73">
        <v>582.91</v>
      </c>
      <c r="L41" s="73">
        <v>111</v>
      </c>
      <c r="M41" s="73">
        <v>31</v>
      </c>
      <c r="N41" s="68">
        <v>24700</v>
      </c>
      <c r="O41" s="76">
        <v>0</v>
      </c>
      <c r="P41" s="83"/>
      <c r="Q41" s="68"/>
    </row>
    <row r="42" spans="1:21" s="64" customFormat="1" ht="63.75" customHeight="1">
      <c r="A42" s="68">
        <v>26</v>
      </c>
      <c r="B42" s="68" t="s">
        <v>39</v>
      </c>
      <c r="C42" s="70">
        <v>2580</v>
      </c>
      <c r="D42" s="71">
        <v>367</v>
      </c>
      <c r="E42" s="68">
        <v>105.45</v>
      </c>
      <c r="F42" s="72">
        <v>116.7</v>
      </c>
      <c r="G42" s="73">
        <v>87.96</v>
      </c>
      <c r="H42" s="72">
        <v>105.45</v>
      </c>
      <c r="I42" s="73" t="s">
        <v>51</v>
      </c>
      <c r="J42" s="72">
        <v>105.45</v>
      </c>
      <c r="K42" s="73" t="s">
        <v>51</v>
      </c>
      <c r="L42" s="73">
        <v>0</v>
      </c>
      <c r="M42" s="73">
        <v>0</v>
      </c>
      <c r="N42" s="68">
        <v>1000</v>
      </c>
      <c r="O42" s="74">
        <v>0</v>
      </c>
      <c r="P42" s="81" t="s">
        <v>75</v>
      </c>
      <c r="Q42" s="68"/>
    </row>
    <row r="43" spans="1:21" s="64" customFormat="1" ht="63.75" customHeight="1">
      <c r="A43" s="68">
        <v>27</v>
      </c>
      <c r="B43" s="68" t="s">
        <v>47</v>
      </c>
      <c r="C43" s="70">
        <v>13591</v>
      </c>
      <c r="D43" s="71">
        <v>2047</v>
      </c>
      <c r="E43" s="68" t="s">
        <v>51</v>
      </c>
      <c r="F43" s="72" t="s">
        <v>51</v>
      </c>
      <c r="G43" s="73" t="s">
        <v>51</v>
      </c>
      <c r="H43" s="84"/>
      <c r="I43" s="73"/>
      <c r="J43" s="84"/>
      <c r="K43" s="73"/>
      <c r="L43" s="73" t="s">
        <v>51</v>
      </c>
      <c r="M43" s="73" t="s">
        <v>51</v>
      </c>
      <c r="N43" s="68" t="s">
        <v>63</v>
      </c>
      <c r="O43" s="73"/>
      <c r="P43" s="81" t="s">
        <v>74</v>
      </c>
      <c r="Q43" s="68"/>
    </row>
    <row r="44" spans="1:21" s="64" customFormat="1" ht="63.75" customHeight="1">
      <c r="A44" s="68">
        <v>28</v>
      </c>
      <c r="B44" s="68" t="s">
        <v>46</v>
      </c>
      <c r="C44" s="70">
        <v>10132</v>
      </c>
      <c r="D44" s="71">
        <v>2177</v>
      </c>
      <c r="E44" s="68"/>
      <c r="F44" s="72">
        <v>132.5</v>
      </c>
      <c r="G44" s="73">
        <v>1260</v>
      </c>
      <c r="H44" s="72">
        <v>124.39</v>
      </c>
      <c r="I44" s="73">
        <v>676.07</v>
      </c>
      <c r="J44" s="72">
        <v>124.39</v>
      </c>
      <c r="K44" s="73">
        <v>676.07</v>
      </c>
      <c r="L44" s="68">
        <v>0</v>
      </c>
      <c r="M44" s="68">
        <v>0</v>
      </c>
      <c r="N44" s="68">
        <v>5000</v>
      </c>
      <c r="O44" s="85"/>
      <c r="P44" s="86" t="s">
        <v>79</v>
      </c>
      <c r="Q44" s="68"/>
    </row>
    <row r="45" spans="1:21" s="64" customFormat="1" ht="63.75" customHeight="1">
      <c r="A45" s="68">
        <v>29</v>
      </c>
      <c r="B45" s="68" t="s">
        <v>41</v>
      </c>
      <c r="C45" s="76">
        <v>10000</v>
      </c>
      <c r="D45" s="71">
        <v>8140</v>
      </c>
      <c r="E45" s="68">
        <v>121.61</v>
      </c>
      <c r="F45" s="72">
        <v>124.05</v>
      </c>
      <c r="G45" s="73">
        <v>8400</v>
      </c>
      <c r="H45" s="72">
        <v>123.04</v>
      </c>
      <c r="I45" s="73">
        <v>7477</v>
      </c>
      <c r="J45" s="72">
        <v>123.04</v>
      </c>
      <c r="K45" s="73">
        <v>7477</v>
      </c>
      <c r="L45" s="76">
        <v>0</v>
      </c>
      <c r="M45" s="76">
        <v>40</v>
      </c>
      <c r="N45" s="68">
        <v>4500</v>
      </c>
      <c r="O45" s="73"/>
      <c r="P45" s="68"/>
      <c r="Q45" s="68"/>
    </row>
    <row r="46" spans="1:21" s="15" customFormat="1" ht="48" customHeight="1">
      <c r="A46" s="94" t="s">
        <v>57</v>
      </c>
      <c r="B46" s="94"/>
      <c r="C46" s="18">
        <f t="shared" ref="C46" si="1">SUM(C11:C45)</f>
        <v>349775</v>
      </c>
      <c r="D46" s="18"/>
      <c r="E46" s="18"/>
      <c r="F46" s="65"/>
      <c r="G46" s="18">
        <f t="shared" ref="G46" si="2">SUM(G11:G45)</f>
        <v>46385.63</v>
      </c>
      <c r="H46" s="8"/>
      <c r="I46" s="18">
        <f>SUM(I11:I45)</f>
        <v>24380.225000000002</v>
      </c>
      <c r="J46" s="8"/>
      <c r="K46" s="18">
        <f>SUM(K11:K45)</f>
        <v>24273.076000000001</v>
      </c>
      <c r="L46" s="18">
        <f>SUM(L11:L45)</f>
        <v>211</v>
      </c>
      <c r="M46" s="18">
        <f>SUM(M11:M45)</f>
        <v>709.07999999999993</v>
      </c>
      <c r="N46" s="18">
        <f>SUM(N18:N45)</f>
        <v>124340</v>
      </c>
      <c r="O46" s="18"/>
      <c r="P46" s="65"/>
      <c r="Q46" s="46"/>
    </row>
    <row r="47" spans="1:21" s="3" customFormat="1" ht="39" customHeight="1">
      <c r="A47" s="92" t="s">
        <v>56</v>
      </c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27"/>
    </row>
    <row r="48" spans="1:21" s="3" customFormat="1" ht="63.75" customHeight="1">
      <c r="A48" s="11"/>
      <c r="B48" s="66" t="s">
        <v>34</v>
      </c>
      <c r="C48" s="66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63" customFormat="1" ht="63.75" customHeight="1">
      <c r="A49" s="68">
        <v>1</v>
      </c>
      <c r="B49" s="69" t="s">
        <v>26</v>
      </c>
      <c r="C49" s="70">
        <v>15246</v>
      </c>
      <c r="D49" s="71">
        <v>9400</v>
      </c>
      <c r="E49" s="68">
        <v>307.54000000000002</v>
      </c>
      <c r="F49" s="72">
        <v>310.27999999999997</v>
      </c>
      <c r="G49" s="73"/>
      <c r="H49" s="72">
        <v>310.27999999999997</v>
      </c>
      <c r="I49" s="68"/>
      <c r="J49" s="72">
        <v>310.27999999999997</v>
      </c>
      <c r="K49" s="68"/>
      <c r="L49" s="76"/>
      <c r="M49" s="73"/>
      <c r="N49" s="76">
        <v>8000</v>
      </c>
      <c r="O49" s="73"/>
      <c r="P49" s="79" t="s">
        <v>85</v>
      </c>
      <c r="Q49" s="77"/>
    </row>
    <row r="50" spans="1:17" s="63" customFormat="1" ht="63.75" customHeight="1">
      <c r="A50" s="68">
        <v>2</v>
      </c>
      <c r="B50" s="69" t="s">
        <v>24</v>
      </c>
      <c r="C50" s="70">
        <v>12835</v>
      </c>
      <c r="D50" s="71">
        <v>3500</v>
      </c>
      <c r="E50" s="68">
        <v>385.64800000000002</v>
      </c>
      <c r="F50" s="72">
        <v>396.54500000000002</v>
      </c>
      <c r="G50" s="73">
        <v>2467</v>
      </c>
      <c r="H50" s="72">
        <v>386.28210000000001</v>
      </c>
      <c r="I50" s="80">
        <v>34.215499999999999</v>
      </c>
      <c r="J50" s="72">
        <v>386.28210000000001</v>
      </c>
      <c r="K50" s="80">
        <v>34.215499999999999</v>
      </c>
      <c r="L50" s="76" t="s">
        <v>61</v>
      </c>
      <c r="M50" s="76">
        <v>0</v>
      </c>
      <c r="N50" s="68" t="s">
        <v>63</v>
      </c>
      <c r="O50" s="76"/>
      <c r="P50" s="79"/>
      <c r="Q50" s="77"/>
    </row>
    <row r="51" spans="1:17" s="59" customFormat="1" ht="63.75" customHeight="1">
      <c r="A51" s="65"/>
      <c r="B51" s="66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59" customFormat="1" ht="69" customHeight="1">
      <c r="A52" s="68">
        <v>3</v>
      </c>
      <c r="B52" s="69" t="s">
        <v>7</v>
      </c>
      <c r="C52" s="70">
        <v>9200</v>
      </c>
      <c r="D52" s="71">
        <v>2000</v>
      </c>
      <c r="E52" s="68">
        <v>507.49</v>
      </c>
      <c r="F52" s="72">
        <v>514.80999999999995</v>
      </c>
      <c r="G52" s="73">
        <v>1572</v>
      </c>
      <c r="H52" s="72">
        <f>1669.15*0.3048</f>
        <v>508.75692000000004</v>
      </c>
      <c r="I52" s="73">
        <v>406.55</v>
      </c>
      <c r="J52" s="72">
        <f>1669.15*0.3048</f>
        <v>508.75692000000004</v>
      </c>
      <c r="K52" s="73">
        <v>406.55</v>
      </c>
      <c r="L52" s="76">
        <v>0</v>
      </c>
      <c r="M52" s="76">
        <v>0</v>
      </c>
      <c r="N52" s="68" t="s">
        <v>63</v>
      </c>
      <c r="O52" s="76"/>
      <c r="P52" s="68" t="s">
        <v>76</v>
      </c>
      <c r="Q52" s="77"/>
    </row>
    <row r="53" spans="1:17" s="3" customFormat="1" ht="63.75" customHeight="1">
      <c r="A53" s="65"/>
      <c r="B53" s="66" t="s">
        <v>54</v>
      </c>
      <c r="C53" s="18"/>
      <c r="D53" s="34"/>
      <c r="E53" s="18"/>
      <c r="F53" s="8"/>
      <c r="G53" s="8"/>
      <c r="H53" s="67"/>
      <c r="I53" s="11"/>
      <c r="J53" s="65"/>
      <c r="K53" s="11"/>
      <c r="L53" s="9"/>
      <c r="M53" s="9"/>
      <c r="N53" s="11"/>
      <c r="O53" s="9"/>
      <c r="P53" s="27"/>
      <c r="Q53" s="27"/>
    </row>
    <row r="54" spans="1:17" s="59" customFormat="1" ht="63.75" customHeight="1">
      <c r="A54" s="68">
        <v>4</v>
      </c>
      <c r="B54" s="69" t="s">
        <v>18</v>
      </c>
      <c r="C54" s="70">
        <v>18193</v>
      </c>
      <c r="D54" s="71">
        <v>2600</v>
      </c>
      <c r="E54" s="68">
        <v>243.8</v>
      </c>
      <c r="F54" s="72">
        <v>253</v>
      </c>
      <c r="G54" s="73">
        <v>3139</v>
      </c>
      <c r="H54" s="72">
        <f>(21*0.3048)+(0*2.54)/100+E54</f>
        <v>250.20080000000002</v>
      </c>
      <c r="I54" s="73">
        <v>1587.35</v>
      </c>
      <c r="J54" s="72">
        <f>(20*0.3048)+(11*2.54)/100+E54</f>
        <v>250.17540000000002</v>
      </c>
      <c r="K54" s="73">
        <v>1575.77</v>
      </c>
      <c r="L54" s="73" t="s">
        <v>51</v>
      </c>
      <c r="M54" s="73">
        <v>50</v>
      </c>
      <c r="N54" s="68">
        <v>18193</v>
      </c>
      <c r="O54" s="74">
        <v>0</v>
      </c>
      <c r="P54" s="77"/>
      <c r="Q54" s="77"/>
    </row>
    <row r="55" spans="1:17" ht="63.75" customHeight="1">
      <c r="A55" s="11"/>
      <c r="B55" s="66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62" customFormat="1" ht="63.75" customHeight="1">
      <c r="A56" s="68">
        <v>5</v>
      </c>
      <c r="B56" s="69" t="s">
        <v>20</v>
      </c>
      <c r="C56" s="70">
        <v>17391</v>
      </c>
      <c r="D56" s="71">
        <v>3700</v>
      </c>
      <c r="E56" s="68">
        <v>90.28</v>
      </c>
      <c r="F56" s="72">
        <v>95.86</v>
      </c>
      <c r="G56" s="73">
        <v>2537</v>
      </c>
      <c r="H56" s="72">
        <v>92.84</v>
      </c>
      <c r="I56" s="73">
        <v>1033</v>
      </c>
      <c r="J56" s="72">
        <v>92.79</v>
      </c>
      <c r="K56" s="73">
        <v>1014</v>
      </c>
      <c r="L56" s="74">
        <v>0</v>
      </c>
      <c r="M56" s="74">
        <v>0</v>
      </c>
      <c r="N56" s="68">
        <v>17390</v>
      </c>
      <c r="O56" s="74">
        <v>0</v>
      </c>
      <c r="P56" s="83"/>
      <c r="Q56" s="84">
        <v>516</v>
      </c>
    </row>
    <row r="57" spans="1:17" s="59" customFormat="1" ht="63.75" customHeight="1">
      <c r="A57" s="68">
        <v>6</v>
      </c>
      <c r="B57" s="69" t="s">
        <v>21</v>
      </c>
      <c r="C57" s="70">
        <v>7354</v>
      </c>
      <c r="D57" s="71">
        <v>1000</v>
      </c>
      <c r="E57" s="68">
        <v>113.39</v>
      </c>
      <c r="F57" s="72">
        <v>118.26</v>
      </c>
      <c r="G57" s="73">
        <v>665</v>
      </c>
      <c r="H57" s="72">
        <v>115.46</v>
      </c>
      <c r="I57" s="73">
        <v>219.25</v>
      </c>
      <c r="J57" s="72">
        <v>115.45</v>
      </c>
      <c r="K57" s="73">
        <v>218.33</v>
      </c>
      <c r="L57" s="74">
        <v>0</v>
      </c>
      <c r="M57" s="74">
        <v>0</v>
      </c>
      <c r="N57" s="68">
        <v>7350</v>
      </c>
      <c r="O57" s="74">
        <v>0</v>
      </c>
      <c r="P57" s="81" t="s">
        <v>84</v>
      </c>
      <c r="Q57" s="77"/>
    </row>
    <row r="58" spans="1:17" s="63" customFormat="1" ht="63.75" customHeight="1">
      <c r="A58" s="68">
        <v>7</v>
      </c>
      <c r="B58" s="69" t="s">
        <v>23</v>
      </c>
      <c r="C58" s="70">
        <v>7200</v>
      </c>
      <c r="D58" s="71">
        <v>5180</v>
      </c>
      <c r="E58" s="68">
        <v>190.62</v>
      </c>
      <c r="F58" s="72">
        <v>195.38</v>
      </c>
      <c r="G58" s="73">
        <v>397</v>
      </c>
      <c r="H58" s="72">
        <v>192.02</v>
      </c>
      <c r="I58" s="73">
        <v>36.229999999999997</v>
      </c>
      <c r="J58" s="72">
        <v>192.02</v>
      </c>
      <c r="K58" s="73">
        <v>36.229999999999997</v>
      </c>
      <c r="L58" s="74">
        <v>0</v>
      </c>
      <c r="M58" s="74">
        <v>0</v>
      </c>
      <c r="N58" s="68">
        <v>7200</v>
      </c>
      <c r="O58" s="73">
        <v>0</v>
      </c>
      <c r="P58" s="87"/>
      <c r="Q58" s="77"/>
    </row>
    <row r="59" spans="1:17" s="3" customFormat="1" ht="63.75" customHeight="1">
      <c r="A59" s="65"/>
      <c r="B59" s="66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3316.5954999999999</v>
      </c>
      <c r="J59" s="8"/>
      <c r="K59" s="18">
        <f t="shared" ref="K59" si="6">SUM(K49:K58)</f>
        <v>3285.0954999999999</v>
      </c>
      <c r="L59" s="18">
        <f t="shared" ref="L59:M59" si="7">SUM(L49:L58)</f>
        <v>0</v>
      </c>
      <c r="M59" s="18">
        <f t="shared" si="7"/>
        <v>50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5"/>
      <c r="B60" s="66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27696.820500000002</v>
      </c>
      <c r="J60" s="8"/>
      <c r="K60" s="18">
        <f t="shared" si="10"/>
        <v>27558.1715</v>
      </c>
      <c r="L60" s="18">
        <f t="shared" ref="L60:M60" si="11">L59+L46</f>
        <v>211</v>
      </c>
      <c r="M60" s="18">
        <f t="shared" si="11"/>
        <v>759.07999999999993</v>
      </c>
      <c r="N60" s="18">
        <f>N59+N46</f>
        <v>182473</v>
      </c>
      <c r="O60" s="9"/>
      <c r="P60" s="11"/>
      <c r="Q60" s="27"/>
    </row>
    <row r="61" spans="1:17" s="3" customFormat="1" ht="23.25">
      <c r="A61" s="58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26"/>
      <c r="N61" s="11"/>
      <c r="O61" s="26"/>
      <c r="P61" s="27"/>
      <c r="Q61" s="27"/>
    </row>
    <row r="62" spans="1:17" s="3" customFormat="1" ht="15" customHeight="1">
      <c r="A62" s="90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</row>
    <row r="63" spans="1:17" s="3" customFormat="1" ht="22.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</row>
    <row r="64" spans="1:17" s="3" customFormat="1" ht="15" hidden="1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2015-12-01T06:38:27Z</cp:lastPrinted>
  <dcterms:created xsi:type="dcterms:W3CDTF">2000-07-15T07:26:51Z</dcterms:created>
  <dcterms:modified xsi:type="dcterms:W3CDTF">2015-12-01T08:47:04Z</dcterms:modified>
</cp:coreProperties>
</file>