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37" i="3"/>
  <c r="H36"/>
  <c r="H35"/>
  <c r="H55"/>
  <c r="J55"/>
  <c r="J35"/>
  <c r="J37"/>
  <c r="J36"/>
  <c r="H50" l="1"/>
  <c r="H53"/>
  <c r="H33"/>
  <c r="H15"/>
  <c r="H14"/>
  <c r="H11"/>
  <c r="J50" l="1"/>
  <c r="J53" l="1"/>
  <c r="J15" l="1"/>
  <c r="I47" l="1"/>
  <c r="J33"/>
  <c r="U36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<sst xmlns="http://schemas.openxmlformats.org/spreadsheetml/2006/main" count="114" uniqueCount="84">
  <si>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</si>
  <si>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</si>
  <si>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</si>
  <si>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</si>
  <si>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</si>
  <si>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</si>
  <si>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</si>
  <si>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</si>
  <si>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</si>
  <si>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</si>
  <si>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</si>
  <si>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</si>
  <si>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</si>
  <si>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</si>
  <si>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</si>
  <si>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</si>
  <si>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</si>
  <si>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</si>
  <si>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</si>
  <si>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</si>
  <si>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</si>
  <si>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</si>
  <si>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</si>
  <si>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</si>
  <si>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</si>
  <si>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</si>
  <si>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</si>
  <si>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</si>
  <si>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</si>
  <si>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</si>
  <si>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</si>
  <si>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</si>
  <si>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</si>
  <si>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</si>
  <si>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</si>
  <si>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</si>
  <si>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</si>
  <si>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</si>
  <si>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</si>
  <si>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</si>
  <si>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</si>
  <si>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</si>
  <si>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</si>
  <si>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</si>
  <si>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</si>
  <si>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</si>
  <si>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</si>
  <si>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</si>
  <si>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</si>
  <si>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</si>
  <si>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</si>
  <si>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</si>
  <si>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</si>
  <si>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</si>
  <si>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</si>
  <si>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</si>
  <si>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</si>
  <si>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</si>
  <si>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</si>
  <si>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</si>
  <si>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</si>
  <si>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</si>
  <si>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</si>
  <si>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</si>
  <si>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</si>
  <si>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</si>
  <si>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</si>
  <si>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</si>
  <si>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</si>
  <si>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</si>
  <si>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</si>
  <si>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</si>
  <si>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</si>
  <si>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</si>
  <si>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</si>
  <si>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</si>
  <si>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</si>
  <si>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</si>
  <si>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</si>
  <si>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</si>
  <si>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</si>
  <si>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02-08-2015</t>
  </si>
  <si>
    <t>18 0</t>
  </si>
  <si>
    <t>Water Level on 1.08.2015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</si>
</sst>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51" activePane="bottomLeft" state="frozen"/>
      <selection pane="bottomLeft" activeCell="K54" sqref="K54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73" t="s">
        <v>81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28" s="23" customFormat="1" ht="45.7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</row>
    <row r="3" spans="1:28" s="23" customFormat="1" ht="9" customHeight="1">
      <c r="A3" s="82" t="s">
        <v>47</v>
      </c>
      <c r="B3" s="94" t="s">
        <v>0</v>
      </c>
      <c r="C3" s="79" t="s">
        <v>39</v>
      </c>
      <c r="D3" s="82" t="s">
        <v>28</v>
      </c>
      <c r="E3" s="82" t="s">
        <v>1</v>
      </c>
      <c r="F3" s="82"/>
      <c r="G3" s="79" t="s">
        <v>41</v>
      </c>
      <c r="H3" s="95" t="s">
        <v>83</v>
      </c>
      <c r="I3" s="96"/>
      <c r="J3" s="99" t="s">
        <v>29</v>
      </c>
      <c r="K3" s="99"/>
      <c r="L3" s="79" t="s">
        <v>56</v>
      </c>
      <c r="M3" s="79" t="s">
        <v>55</v>
      </c>
      <c r="N3" s="79" t="s">
        <v>58</v>
      </c>
      <c r="O3" s="79" t="s">
        <v>46</v>
      </c>
    </row>
    <row r="4" spans="1:28" s="23" customFormat="1" ht="74.25" customHeight="1">
      <c r="A4" s="82"/>
      <c r="B4" s="94"/>
      <c r="C4" s="80"/>
      <c r="D4" s="82"/>
      <c r="E4" s="82"/>
      <c r="F4" s="82"/>
      <c r="G4" s="80"/>
      <c r="H4" s="97"/>
      <c r="I4" s="98"/>
      <c r="J4" s="99"/>
      <c r="K4" s="99"/>
      <c r="L4" s="80"/>
      <c r="M4" s="80"/>
      <c r="N4" s="80"/>
      <c r="O4" s="80"/>
    </row>
    <row r="5" spans="1:28" s="23" customFormat="1" ht="66.75" customHeight="1">
      <c r="A5" s="82"/>
      <c r="B5" s="94"/>
      <c r="C5" s="80"/>
      <c r="D5" s="82"/>
      <c r="E5" s="68" t="s">
        <v>2</v>
      </c>
      <c r="F5" s="68" t="s">
        <v>27</v>
      </c>
      <c r="G5" s="81"/>
      <c r="H5" s="11" t="s">
        <v>2</v>
      </c>
      <c r="I5" s="47" t="s">
        <v>63</v>
      </c>
      <c r="J5" s="11" t="s">
        <v>2</v>
      </c>
      <c r="K5" s="44" t="s">
        <v>63</v>
      </c>
      <c r="L5" s="81"/>
      <c r="M5" s="81"/>
      <c r="N5" s="81"/>
      <c r="O5" s="81"/>
    </row>
    <row r="6" spans="1:28" s="24" customFormat="1" ht="20.25" customHeight="1">
      <c r="A6" s="82"/>
      <c r="B6" s="94"/>
      <c r="C6" s="81"/>
      <c r="D6" s="82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88" t="s">
        <v>66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90"/>
    </row>
    <row r="9" spans="1:28" ht="47.25" customHeight="1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3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59">
        <v>118.873</v>
      </c>
      <c r="J15" s="11">
        <f>1447.25*0.3048</f>
        <v>441.12180000000001</v>
      </c>
      <c r="K15" s="59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814.63199999999995</v>
      </c>
      <c r="J18" s="11">
        <v>284.55</v>
      </c>
      <c r="K18" s="15">
        <v>814.63199999999995</v>
      </c>
      <c r="L18" s="15">
        <v>0</v>
      </c>
      <c r="M18" s="15">
        <v>0</v>
      </c>
      <c r="N18" s="12">
        <v>0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353.47699999999998</v>
      </c>
      <c r="I19" s="46">
        <v>142.58600000000001</v>
      </c>
      <c r="J19" s="61">
        <v>353.47699999999998</v>
      </c>
      <c r="K19" s="46">
        <v>142.58600000000001</v>
      </c>
      <c r="L19" s="15">
        <v>0</v>
      </c>
      <c r="M19" s="15">
        <v>0</v>
      </c>
      <c r="N19" s="48">
        <v>9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233.8</v>
      </c>
      <c r="I20" s="15">
        <v>1085</v>
      </c>
      <c r="J20" s="11">
        <v>233.5</v>
      </c>
      <c r="K20" s="15">
        <v>1022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322.60000000000002</v>
      </c>
      <c r="I21" s="15">
        <v>185</v>
      </c>
      <c r="J21" s="11">
        <v>322.60000000000002</v>
      </c>
      <c r="K21" s="15">
        <v>185</v>
      </c>
      <c r="L21" s="46">
        <v>0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3.6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122.3</v>
      </c>
      <c r="I28" s="15">
        <v>446</v>
      </c>
      <c r="J28" s="11">
        <v>122.3</v>
      </c>
      <c r="K28" s="15">
        <v>446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149</v>
      </c>
      <c r="K29" s="15">
        <v>203</v>
      </c>
      <c r="L29" s="37">
        <v>0</v>
      </c>
      <c r="M29" s="37">
        <v>20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158.35</v>
      </c>
      <c r="I32" s="46">
        <v>310.15800000000002</v>
      </c>
      <c r="J32" s="11">
        <v>158.19999999999999</v>
      </c>
      <c r="K32" s="46">
        <v>298.3639</v>
      </c>
      <c r="L32" s="15">
        <v>0</v>
      </c>
      <c r="M32" s="15">
        <v>45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19*0.3048+D35</f>
        <v>112.7912</v>
      </c>
      <c r="I35" s="15">
        <v>225</v>
      </c>
      <c r="J35" s="11">
        <f>19*0.3048+D35</f>
        <v>112.7912</v>
      </c>
      <c r="K35" s="15">
        <v>225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(7/12+33.17)*0.3048+D36</f>
        <v>97.058015999999995</v>
      </c>
      <c r="I36" s="15">
        <v>1860</v>
      </c>
      <c r="J36" s="11">
        <f>(7/12+33.17)*0.3048+D36</f>
        <v>97.058015999999995</v>
      </c>
      <c r="K36" s="15">
        <v>1860</v>
      </c>
      <c r="L36" s="15">
        <v>0</v>
      </c>
      <c r="M36" s="15">
        <v>15</v>
      </c>
      <c r="N36" s="12">
        <v>0</v>
      </c>
      <c r="O36" s="14"/>
      <c r="R36" s="1" t="e">
        <f>IF(#REF!="Full",1,0)</f>
        <v>#REF!</v>
      </c>
      <c r="U36" s="58">
        <f>8/12+30</f>
        <v>30.666666666666668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20*0.3048+D37</f>
        <v>198.42600000000002</v>
      </c>
      <c r="I37" s="15">
        <v>543.65</v>
      </c>
      <c r="J37" s="11">
        <f>20*0.3048+D37</f>
        <v>198.42600000000002</v>
      </c>
      <c r="K37" s="15">
        <v>543.65</v>
      </c>
      <c r="L37" s="15">
        <v>0</v>
      </c>
      <c r="M37" s="15">
        <v>150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80.534999999999997</v>
      </c>
      <c r="I41" s="15">
        <v>467.03500000000003</v>
      </c>
      <c r="J41" s="11">
        <v>80.534999999999997</v>
      </c>
      <c r="K41" s="15">
        <v>467.03500000000003</v>
      </c>
      <c r="L41" s="15">
        <v>0</v>
      </c>
      <c r="M41" s="15">
        <v>20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73.900000000000006</v>
      </c>
      <c r="I42" s="14">
        <v>711</v>
      </c>
      <c r="J42" s="11">
        <v>73.739999999999995</v>
      </c>
      <c r="K42" s="14">
        <v>680.6</v>
      </c>
      <c r="L42" s="15" t="s">
        <v>82</v>
      </c>
      <c r="M42" s="15">
        <v>210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68" t="s">
        <v>60</v>
      </c>
      <c r="I43" s="14" t="s">
        <v>60</v>
      </c>
      <c r="J43" s="68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68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68">
        <v>124.5</v>
      </c>
      <c r="I45" s="14"/>
      <c r="J45" s="68">
        <v>124.5</v>
      </c>
      <c r="K45" s="14"/>
      <c r="L45" s="82" t="s">
        <v>72</v>
      </c>
      <c r="M45" s="82"/>
      <c r="N45" s="82"/>
      <c r="O45" s="82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121.24</v>
      </c>
      <c r="I46" s="15">
        <v>6077</v>
      </c>
      <c r="J46" s="11">
        <v>121.24</v>
      </c>
      <c r="K46" s="15">
        <v>6077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2" t="s">
        <v>69</v>
      </c>
      <c r="B47" s="82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22803.036</v>
      </c>
      <c r="J47" s="11"/>
      <c r="K47" s="25">
        <f>SUM(K11:K46)</f>
        <v>22697.841899999999</v>
      </c>
      <c r="L47" s="25"/>
      <c r="M47" s="25"/>
      <c r="N47" s="25"/>
      <c r="O47" s="68"/>
      <c r="R47" s="5"/>
    </row>
    <row r="48" spans="1:21" s="6" customFormat="1" ht="64.5" customHeight="1">
      <c r="A48" s="85" t="s">
        <v>67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7"/>
      <c r="R48" s="1"/>
    </row>
    <row r="49" spans="1:22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E50-9*0.3048</f>
        <v>307.53679999999997</v>
      </c>
      <c r="I50" s="14"/>
      <c r="J50" s="11">
        <f>E50-9*0.3048</f>
        <v>307.53679999999997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386.404</v>
      </c>
      <c r="I51" s="61">
        <v>39.841500000000003</v>
      </c>
      <c r="J51" s="11">
        <v>386.37</v>
      </c>
      <c r="K51" s="61">
        <v>38.435000000000002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68"/>
      <c r="I54" s="14"/>
      <c r="J54" s="68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24.17*0.3048+D55</f>
        <v>251.16701600000002</v>
      </c>
      <c r="I55" s="15">
        <v>2080.77</v>
      </c>
      <c r="J55" s="11">
        <f>24.17*0.3048+D55</f>
        <v>251.16701600000002</v>
      </c>
      <c r="K55" s="15">
        <v>2080.77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71">
        <v>95.43</v>
      </c>
      <c r="I57" s="14">
        <v>2255</v>
      </c>
      <c r="J57" s="72">
        <v>95.43</v>
      </c>
      <c r="K57" s="14">
        <v>2255</v>
      </c>
      <c r="L57" s="12">
        <v>0</v>
      </c>
      <c r="M57" s="12">
        <v>160</v>
      </c>
      <c r="N57" s="66">
        <v>0</v>
      </c>
      <c r="O57" s="15"/>
      <c r="P57" s="68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117.88</v>
      </c>
      <c r="I58" s="15">
        <v>588.19000000000005</v>
      </c>
      <c r="J58" s="11">
        <v>117.81</v>
      </c>
      <c r="K58" s="15">
        <v>573.55999999999995</v>
      </c>
      <c r="L58" s="67">
        <v>0</v>
      </c>
      <c r="M58" s="67" t="s">
        <v>79</v>
      </c>
      <c r="N58" s="48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195.3</v>
      </c>
      <c r="I59" s="15">
        <v>386</v>
      </c>
      <c r="J59" s="11">
        <v>195.25</v>
      </c>
      <c r="K59" s="15">
        <v>380</v>
      </c>
      <c r="L59" s="12">
        <v>20</v>
      </c>
      <c r="M59" s="12">
        <v>190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5783.2114999999994</v>
      </c>
      <c r="J60" s="11"/>
      <c r="K60" s="25">
        <f t="shared" ref="K60" si="3">SUM(K50:K59)</f>
        <v>5761.1749999999993</v>
      </c>
      <c r="L60" s="12"/>
      <c r="M60" s="12"/>
      <c r="N60" s="12"/>
      <c r="O60" s="14"/>
    </row>
    <row r="61" spans="1:22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28586.247499999998</v>
      </c>
      <c r="J61" s="11"/>
      <c r="K61" s="25">
        <f t="shared" ref="K61" si="6">K60+K47</f>
        <v>28459.016899999999</v>
      </c>
      <c r="L61" s="12"/>
      <c r="M61" s="12"/>
      <c r="N61" s="12"/>
      <c r="O61" s="14"/>
    </row>
    <row r="62" spans="1:22" s="6" customFormat="1" ht="15.75">
      <c r="A62" s="70"/>
      <c r="B62" s="100" t="s">
        <v>68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33"/>
      <c r="N62" s="33"/>
      <c r="O62" s="34"/>
    </row>
    <row r="63" spans="1:22" s="6" customFormat="1" ht="15" customHeight="1">
      <c r="A63" s="83" t="s">
        <v>77</v>
      </c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</row>
    <row r="64" spans="1:22" s="6" customFormat="1" ht="22.5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</row>
    <row r="65" spans="1:15" s="6" customFormat="1" ht="15" hidden="1" customHeight="1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2015-08-03T07:46:33Z</cp:lastPrinted>
  <dcterms:created xsi:type="dcterms:W3CDTF">2000-07-15T07:26:51Z</dcterms:created>
  <dcterms:modified xsi:type="dcterms:W3CDTF">2015-08-03T07:46:40Z</dcterms:modified>
</cp:coreProperties>
</file>