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15"/>
  <c r="H54" l="1"/>
  <c r="H37"/>
  <c r="H36"/>
  <c r="H52"/>
  <c r="H33"/>
  <c r="H15"/>
  <c r="H14"/>
  <c r="H11"/>
  <c r="J33"/>
  <c r="J11"/>
  <c r="J52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<sst xmlns="http://schemas.openxmlformats.org/spreadsheetml/2006/main" count="130" uniqueCount="91">
  <si>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</si>
  <si>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</si>
  <si>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</si>
  <si>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</si>
  <si>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</si>
  <si>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</si>
  <si>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</si>
  <si>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</si>
  <si>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</si>
  <si>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</si>
  <si>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</si>
  <si>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</si>
  <si>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</si>
  <si>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</si>
  <si>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</si>
  <si>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</si>
  <si>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</si>
  <si>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</si>
  <si>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</si>
  <si>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</si>
  <si>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</si>
  <si>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</si>
  <si>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</si>
  <si>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</si>
  <si>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</si>
  <si>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</si>
  <si>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</si>
  <si>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</si>
  <si>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</si>
  <si>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</si>
  <si>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</si>
  <si>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</si>
  <si>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</si>
  <si>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</si>
  <si>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</si>
  <si>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</si>
  <si>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</si>
  <si>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</si>
  <si>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</si>
  <si>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</si>
  <si>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</si>
  <si>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</si>
  <si>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</si>
  <si>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</si>
  <si>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</si>
  <si>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</si>
  <si>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</si>
  <si>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</si>
  <si>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</si>
  <si>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</si>
  <si>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</si>
  <si>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</si>
  <si>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</si>
  <si>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</si>
  <si>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</si>
  <si>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</si>
  <si>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</si>
  <si>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</si>
  <si>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</si>
  <si>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</si>
  <si>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</si>
  <si>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</si>
  <si>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</si>
  <si>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</si>
  <si>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</si>
  <si>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</si>
  <si>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</si>
  <si>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</si>
  <si>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</si>
  <si>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</si>
  <si>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</si>
  <si>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</si>
  <si>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</si>
  <si>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</si>
  <si>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</si>
  <si>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</si>
  <si>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</si>
  <si>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</si>
  <si>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</si>
  <si>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</si>
  <si>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</si>
  <si>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</si>
  <si>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</si>
  <si>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</si>
  <si>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</si>
  <si>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</si>
  <si>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3' canal water discharge</t>
  </si>
  <si>
    <t xml:space="preserve"> TELANGANA MEDIUM IRRIGATION PROJECTS (BASIN WISE) 
DAILY WATER LEVELS on 07.10.2015.</t>
  </si>
  <si>
    <t>Yesterday Water level i.e., on 06.10.2015</t>
  </si>
  <si>
    <t>Today's Water level i.e., on 07.10.2015</t>
  </si>
  <si>
    <t>Surplus
Canal discharge 40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</si>
</sst>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49" activePane="bottomLeft" state="frozen"/>
      <selection pane="bottomLeft" activeCell="O52" sqref="O52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5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92" t="s">
        <v>87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29" s="19" customFormat="1" ht="72.7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29" s="19" customFormat="1" ht="9" customHeight="1">
      <c r="A3" s="83" t="s">
        <v>41</v>
      </c>
      <c r="B3" s="81" t="s">
        <v>0</v>
      </c>
      <c r="C3" s="83" t="s">
        <v>73</v>
      </c>
      <c r="D3" s="83" t="s">
        <v>72</v>
      </c>
      <c r="E3" s="83" t="s">
        <v>71</v>
      </c>
      <c r="F3" s="83" t="s">
        <v>1</v>
      </c>
      <c r="G3" s="83"/>
      <c r="H3" s="87" t="s">
        <v>88</v>
      </c>
      <c r="I3" s="88"/>
      <c r="J3" s="87" t="s">
        <v>89</v>
      </c>
      <c r="K3" s="88"/>
      <c r="L3" s="84" t="s">
        <v>49</v>
      </c>
      <c r="M3" s="84" t="s">
        <v>69</v>
      </c>
      <c r="N3" s="84" t="s">
        <v>70</v>
      </c>
      <c r="O3" s="84" t="s">
        <v>50</v>
      </c>
      <c r="P3" s="84" t="s">
        <v>67</v>
      </c>
    </row>
    <row r="4" spans="1:29" s="19" customFormat="1" ht="60.75" customHeight="1">
      <c r="A4" s="83"/>
      <c r="B4" s="81"/>
      <c r="C4" s="83"/>
      <c r="D4" s="83"/>
      <c r="E4" s="83"/>
      <c r="F4" s="83"/>
      <c r="G4" s="83"/>
      <c r="H4" s="89"/>
      <c r="I4" s="90"/>
      <c r="J4" s="89"/>
      <c r="K4" s="90"/>
      <c r="L4" s="85"/>
      <c r="M4" s="85"/>
      <c r="N4" s="85"/>
      <c r="O4" s="85"/>
      <c r="P4" s="85"/>
    </row>
    <row r="5" spans="1:29" s="19" customFormat="1" ht="48.75" customHeight="1">
      <c r="A5" s="83"/>
      <c r="B5" s="81"/>
      <c r="C5" s="83"/>
      <c r="D5" s="83"/>
      <c r="E5" s="83"/>
      <c r="F5" s="76" t="s">
        <v>2</v>
      </c>
      <c r="G5" s="76" t="s">
        <v>68</v>
      </c>
      <c r="H5" s="76" t="s">
        <v>2</v>
      </c>
      <c r="I5" s="76" t="s">
        <v>68</v>
      </c>
      <c r="J5" s="11" t="s">
        <v>2</v>
      </c>
      <c r="K5" s="76" t="s">
        <v>68</v>
      </c>
      <c r="L5" s="86"/>
      <c r="M5" s="86"/>
      <c r="N5" s="86"/>
      <c r="O5" s="86"/>
      <c r="P5" s="85"/>
    </row>
    <row r="6" spans="1:29" s="20" customFormat="1" ht="34.5" customHeight="1">
      <c r="A6" s="83"/>
      <c r="B6" s="81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6"/>
    </row>
    <row r="7" spans="1:29" s="19" customFormat="1" ht="26.25">
      <c r="A7" s="76">
        <v>1</v>
      </c>
      <c r="B7" s="77">
        <f>+A7+1</f>
        <v>2</v>
      </c>
      <c r="C7" s="77">
        <v>3</v>
      </c>
      <c r="D7" s="76">
        <v>4</v>
      </c>
      <c r="E7" s="76">
        <v>5</v>
      </c>
      <c r="F7" s="76">
        <v>6</v>
      </c>
      <c r="G7" s="76">
        <v>7</v>
      </c>
      <c r="H7" s="21">
        <v>8</v>
      </c>
      <c r="I7" s="21">
        <v>9</v>
      </c>
      <c r="J7" s="76">
        <v>10</v>
      </c>
      <c r="K7" s="76">
        <v>11</v>
      </c>
      <c r="L7" s="21">
        <v>12</v>
      </c>
      <c r="M7" s="21">
        <v>13</v>
      </c>
      <c r="N7" s="76">
        <v>14</v>
      </c>
      <c r="O7" s="76">
        <v>15</v>
      </c>
      <c r="P7" s="21">
        <v>16</v>
      </c>
      <c r="Q7" s="44">
        <v>16</v>
      </c>
      <c r="R7" s="76">
        <v>17</v>
      </c>
      <c r="S7" s="76"/>
    </row>
    <row r="8" spans="1:29" ht="23.25" customHeight="1">
      <c r="A8" s="82" t="s">
        <v>56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</row>
    <row r="9" spans="1:29" ht="24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</row>
    <row r="10" spans="1:29" ht="63.75" customHeight="1">
      <c r="A10" s="14"/>
      <c r="B10" s="77" t="s">
        <v>30</v>
      </c>
      <c r="C10" s="77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2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9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9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49" t="s">
        <v>76</v>
      </c>
    </row>
    <row r="13" spans="1:29" ht="63.75" customHeight="1">
      <c r="A13" s="14"/>
      <c r="B13" s="77" t="s">
        <v>31</v>
      </c>
      <c r="C13" s="77"/>
      <c r="D13" s="39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9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9">
        <v>3900</v>
      </c>
      <c r="E15" s="14">
        <v>439.98</v>
      </c>
      <c r="F15" s="11">
        <v>446.22</v>
      </c>
      <c r="G15" s="15">
        <v>1820</v>
      </c>
      <c r="H15" s="11">
        <f>1447.16*0.3048</f>
        <v>441.09436800000003</v>
      </c>
      <c r="I15" s="15">
        <v>115.401</v>
      </c>
      <c r="J15" s="11">
        <f>1447.08*0.3048</f>
        <v>441.06998399999998</v>
      </c>
      <c r="K15" s="15">
        <v>111.971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9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7" t="s">
        <v>32</v>
      </c>
      <c r="C17" s="13"/>
      <c r="D17" s="39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9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0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9">
        <v>1830</v>
      </c>
      <c r="E19" s="14">
        <v>347.47500000000002</v>
      </c>
      <c r="F19" s="11">
        <v>360.57</v>
      </c>
      <c r="G19" s="15">
        <v>1485</v>
      </c>
      <c r="H19" s="11">
        <v>355.94499999999999</v>
      </c>
      <c r="I19" s="15">
        <v>390.29599999999999</v>
      </c>
      <c r="J19" s="11">
        <v>355.94</v>
      </c>
      <c r="K19" s="15">
        <v>390.29</v>
      </c>
      <c r="L19" s="15">
        <v>0</v>
      </c>
      <c r="M19" s="15">
        <v>0</v>
      </c>
      <c r="N19" s="12">
        <v>1000</v>
      </c>
      <c r="O19" s="33">
        <v>0</v>
      </c>
      <c r="P19" s="50" t="s">
        <v>75</v>
      </c>
      <c r="Q19" s="19" t="s">
        <v>27</v>
      </c>
      <c r="V19" s="2">
        <v>355.94499999999999</v>
      </c>
      <c r="W19" s="51">
        <v>390.29599999999999</v>
      </c>
      <c r="X19" s="3">
        <v>97.03</v>
      </c>
      <c r="Y19" s="4">
        <v>0</v>
      </c>
      <c r="Z19" s="1">
        <v>0</v>
      </c>
    </row>
    <row r="20" spans="1:26" s="53" customFormat="1" ht="63.75" customHeight="1">
      <c r="A20" s="14">
        <f>+A19+1</f>
        <v>8</v>
      </c>
      <c r="B20" s="22" t="s">
        <v>53</v>
      </c>
      <c r="C20" s="13">
        <v>24500</v>
      </c>
      <c r="D20" s="39">
        <v>2970</v>
      </c>
      <c r="E20" s="15">
        <v>226.3</v>
      </c>
      <c r="F20" s="11">
        <v>239.5</v>
      </c>
      <c r="G20" s="15">
        <v>2890</v>
      </c>
      <c r="H20" s="38">
        <v>237.6</v>
      </c>
      <c r="I20" s="47">
        <v>2148</v>
      </c>
      <c r="J20" s="38">
        <v>237.6</v>
      </c>
      <c r="K20" s="47">
        <v>2148</v>
      </c>
      <c r="L20" s="15">
        <v>150</v>
      </c>
      <c r="M20" s="15">
        <v>150</v>
      </c>
      <c r="N20" s="14">
        <v>15000</v>
      </c>
      <c r="O20" s="33">
        <v>0</v>
      </c>
      <c r="P20" s="30"/>
      <c r="Q20" s="19"/>
      <c r="R20" s="1"/>
      <c r="S20" s="1"/>
      <c r="T20" s="1"/>
      <c r="U20" s="1"/>
      <c r="V20" s="2"/>
      <c r="W20" s="3"/>
      <c r="X20" s="3"/>
      <c r="Y20" s="5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9">
        <v>1200</v>
      </c>
      <c r="E21" s="14">
        <v>317.25</v>
      </c>
      <c r="F21" s="11">
        <v>326.3</v>
      </c>
      <c r="G21" s="15">
        <v>370</v>
      </c>
      <c r="H21" s="11">
        <v>326.3</v>
      </c>
      <c r="I21" s="15">
        <v>370.45499999999998</v>
      </c>
      <c r="J21" s="11">
        <v>326.3</v>
      </c>
      <c r="K21" s="15">
        <v>370</v>
      </c>
      <c r="L21" s="37">
        <v>35</v>
      </c>
      <c r="M21" s="15">
        <v>40</v>
      </c>
      <c r="N21" s="14">
        <v>2500</v>
      </c>
      <c r="O21" s="33">
        <v>0</v>
      </c>
      <c r="P21" s="98" t="s">
        <v>90</v>
      </c>
      <c r="Q21" s="19"/>
      <c r="V21" s="2"/>
      <c r="W21" s="51"/>
      <c r="X21" s="3"/>
      <c r="Y21" s="4"/>
    </row>
    <row r="22" spans="1:26" s="53" customFormat="1" ht="63.75" customHeight="1">
      <c r="A22" s="14">
        <v>10</v>
      </c>
      <c r="B22" s="22" t="s">
        <v>29</v>
      </c>
      <c r="C22" s="13">
        <v>11000</v>
      </c>
      <c r="D22" s="39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>
        <v>0</v>
      </c>
      <c r="P22" s="30"/>
      <c r="Q22" s="19"/>
      <c r="R22" s="1"/>
      <c r="S22" s="1"/>
      <c r="T22" s="1"/>
      <c r="U22" s="1"/>
      <c r="V22" s="2"/>
      <c r="W22" s="3"/>
      <c r="X22" s="3"/>
      <c r="Y22" s="54"/>
    </row>
    <row r="23" spans="1:26" ht="63.75" customHeight="1">
      <c r="A23" s="14">
        <v>11</v>
      </c>
      <c r="B23" s="22" t="s">
        <v>54</v>
      </c>
      <c r="C23" s="13">
        <v>14000</v>
      </c>
      <c r="D23" s="39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9">
        <v>889</v>
      </c>
      <c r="E24" s="15">
        <v>270.5</v>
      </c>
      <c r="F24" s="11">
        <v>277.5</v>
      </c>
      <c r="G24" s="15">
        <v>571.22</v>
      </c>
      <c r="H24" s="11">
        <v>277.35000000000002</v>
      </c>
      <c r="I24" s="15">
        <v>550.79999999999995</v>
      </c>
      <c r="J24" s="11">
        <v>277.35000000000002</v>
      </c>
      <c r="K24" s="15">
        <v>550.79999999999995</v>
      </c>
      <c r="L24" s="15">
        <v>0</v>
      </c>
      <c r="M24" s="15">
        <v>0</v>
      </c>
      <c r="N24" s="14">
        <v>6900</v>
      </c>
      <c r="O24" s="33">
        <v>0</v>
      </c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9">
        <v>830</v>
      </c>
      <c r="E25" s="15">
        <v>148</v>
      </c>
      <c r="F25" s="11">
        <v>155.5</v>
      </c>
      <c r="G25" s="15">
        <v>567</v>
      </c>
      <c r="H25" s="48">
        <v>154.69999999999999</v>
      </c>
      <c r="I25" s="47">
        <v>474</v>
      </c>
      <c r="J25" s="48">
        <v>154.69999999999999</v>
      </c>
      <c r="K25" s="47">
        <v>474</v>
      </c>
      <c r="L25" s="15">
        <v>0</v>
      </c>
      <c r="M25" s="15">
        <v>0</v>
      </c>
      <c r="N25" s="14">
        <v>2000</v>
      </c>
      <c r="O25" s="15">
        <v>0</v>
      </c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9">
        <v>10393</v>
      </c>
      <c r="E26" s="15"/>
      <c r="F26" s="11">
        <v>243</v>
      </c>
      <c r="G26" s="15">
        <v>10393</v>
      </c>
      <c r="H26" s="38">
        <v>239</v>
      </c>
      <c r="I26" s="15">
        <v>6740</v>
      </c>
      <c r="J26" s="38">
        <v>239</v>
      </c>
      <c r="K26" s="15">
        <v>6740</v>
      </c>
      <c r="L26" s="39">
        <v>0</v>
      </c>
      <c r="M26" s="39">
        <v>0</v>
      </c>
      <c r="N26" s="14">
        <v>9500</v>
      </c>
      <c r="O26" s="33">
        <v>0</v>
      </c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9">
        <v>1930</v>
      </c>
      <c r="E27" s="15"/>
      <c r="F27" s="11">
        <v>165</v>
      </c>
      <c r="G27" s="15">
        <v>134</v>
      </c>
      <c r="H27" s="40" t="s">
        <v>52</v>
      </c>
      <c r="I27" s="41" t="s">
        <v>52</v>
      </c>
      <c r="J27" s="40" t="s">
        <v>52</v>
      </c>
      <c r="K27" s="41" t="s">
        <v>52</v>
      </c>
      <c r="L27" s="41" t="s">
        <v>52</v>
      </c>
      <c r="M27" s="41" t="s">
        <v>52</v>
      </c>
      <c r="N27" s="55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9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6">
        <v>0</v>
      </c>
      <c r="M28" s="57">
        <v>0</v>
      </c>
      <c r="N28" s="12">
        <v>1000</v>
      </c>
      <c r="O28" s="33">
        <v>4.8</v>
      </c>
      <c r="P28" s="58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9">
        <v>620</v>
      </c>
      <c r="E29" s="15">
        <v>144</v>
      </c>
      <c r="F29" s="11">
        <v>151.5</v>
      </c>
      <c r="G29" s="15">
        <v>408</v>
      </c>
      <c r="H29" s="46">
        <v>151.4</v>
      </c>
      <c r="I29" s="47">
        <v>398</v>
      </c>
      <c r="J29" s="46">
        <v>151.4</v>
      </c>
      <c r="K29" s="47">
        <v>398</v>
      </c>
      <c r="L29" s="56">
        <v>0</v>
      </c>
      <c r="M29" s="56">
        <v>50</v>
      </c>
      <c r="N29" s="14">
        <v>2000</v>
      </c>
      <c r="O29" s="33">
        <v>0</v>
      </c>
      <c r="P29" s="30"/>
      <c r="Q29" s="19"/>
    </row>
    <row r="30" spans="1:26" ht="63.75" customHeight="1">
      <c r="A30" s="14"/>
      <c r="B30" s="77" t="s">
        <v>33</v>
      </c>
      <c r="C30" s="13"/>
      <c r="D30" s="39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9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83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9">
        <v>600</v>
      </c>
      <c r="E32" s="14">
        <v>151.18</v>
      </c>
      <c r="F32" s="11">
        <v>159.41</v>
      </c>
      <c r="G32" s="15">
        <v>406.62</v>
      </c>
      <c r="H32" s="11">
        <v>157.94999999999999</v>
      </c>
      <c r="I32" s="15">
        <v>279.75</v>
      </c>
      <c r="J32" s="11">
        <v>157.9</v>
      </c>
      <c r="K32" s="15">
        <v>276.02699999999999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9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7" t="s">
        <v>36</v>
      </c>
      <c r="C34" s="13"/>
      <c r="D34" s="39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9">
        <v>640</v>
      </c>
      <c r="E35" s="14">
        <v>107</v>
      </c>
      <c r="F35" s="11">
        <v>115.25</v>
      </c>
      <c r="G35" s="15">
        <v>367</v>
      </c>
      <c r="H35" s="11">
        <v>112.8</v>
      </c>
      <c r="I35" s="15">
        <v>192.91800000000001</v>
      </c>
      <c r="J35" s="11">
        <v>112.8</v>
      </c>
      <c r="K35" s="15">
        <v>192.91800000000001</v>
      </c>
      <c r="L35" s="15">
        <v>0</v>
      </c>
      <c r="M35" s="15">
        <v>0</v>
      </c>
      <c r="N35" s="14">
        <v>5000</v>
      </c>
      <c r="O35" s="33">
        <v>0</v>
      </c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9">
        <v>2610</v>
      </c>
      <c r="E36" s="14">
        <v>86.77</v>
      </c>
      <c r="F36" s="11">
        <v>97.23</v>
      </c>
      <c r="G36" s="15">
        <v>2135</v>
      </c>
      <c r="H36" s="11">
        <f>(8*2.54)/100+(32*0.3048)+E36</f>
        <v>96.726799999999997</v>
      </c>
      <c r="I36" s="15">
        <v>1766.33</v>
      </c>
      <c r="J36" s="11">
        <f>(7*2.54)/100+(32*0.3048)+E36</f>
        <v>96.701399999999992</v>
      </c>
      <c r="K36" s="15">
        <v>1749.04</v>
      </c>
      <c r="L36" s="15">
        <v>0</v>
      </c>
      <c r="M36" s="15">
        <v>100</v>
      </c>
      <c r="N36" s="14">
        <v>8700</v>
      </c>
      <c r="O36" s="12">
        <v>0</v>
      </c>
      <c r="P36" s="30"/>
      <c r="V36" s="59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9">
        <v>5180</v>
      </c>
      <c r="E37" s="14">
        <v>192.33</v>
      </c>
      <c r="F37" s="11">
        <v>203</v>
      </c>
      <c r="G37" s="15">
        <v>2912</v>
      </c>
      <c r="H37" s="11">
        <f>(0*2.54)/100+(25*0.3048)+E37</f>
        <v>199.95000000000002</v>
      </c>
      <c r="I37" s="15">
        <v>1061</v>
      </c>
      <c r="J37" s="11">
        <f>(11*2.54)/100+(24*0.3048)+E37</f>
        <v>199.92460000000003</v>
      </c>
      <c r="K37" s="15">
        <v>1055</v>
      </c>
      <c r="L37" s="15">
        <v>0</v>
      </c>
      <c r="M37" s="15">
        <v>80</v>
      </c>
      <c r="N37" s="14">
        <v>5180</v>
      </c>
      <c r="O37" s="12">
        <v>0</v>
      </c>
      <c r="P37" s="30"/>
    </row>
    <row r="38" spans="1:26" ht="63.75" customHeight="1">
      <c r="A38" s="14"/>
      <c r="B38" s="22"/>
      <c r="C38" s="13"/>
      <c r="D38" s="39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64"/>
      <c r="B39" s="65" t="s">
        <v>34</v>
      </c>
      <c r="C39" s="66"/>
      <c r="D39" s="67"/>
      <c r="E39" s="64"/>
      <c r="F39" s="68"/>
      <c r="G39" s="69"/>
      <c r="H39" s="68"/>
      <c r="I39" s="69"/>
      <c r="J39" s="68"/>
      <c r="K39" s="69"/>
      <c r="L39" s="69"/>
      <c r="M39" s="69"/>
      <c r="N39" s="64"/>
      <c r="O39" s="70"/>
      <c r="P39" s="71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9">
        <v>2171</v>
      </c>
      <c r="E40" s="14">
        <v>74.42</v>
      </c>
      <c r="F40" s="11">
        <v>81.239999999999995</v>
      </c>
      <c r="G40" s="15">
        <v>558</v>
      </c>
      <c r="H40" s="11">
        <v>81.239999999999995</v>
      </c>
      <c r="I40" s="15">
        <v>558</v>
      </c>
      <c r="J40" s="11">
        <v>81.239999999999995</v>
      </c>
      <c r="K40" s="15">
        <v>558</v>
      </c>
      <c r="L40" s="15">
        <v>0</v>
      </c>
      <c r="M40" s="15">
        <v>30</v>
      </c>
      <c r="N40" s="14">
        <v>2360</v>
      </c>
      <c r="O40" s="33">
        <v>0</v>
      </c>
      <c r="P40" s="29" t="s">
        <v>85</v>
      </c>
      <c r="Q40" s="14"/>
      <c r="R40" s="14"/>
      <c r="S40" s="14"/>
      <c r="T40" s="14" t="s">
        <v>83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9">
        <v>4270</v>
      </c>
      <c r="E41" s="61">
        <v>70</v>
      </c>
      <c r="F41" s="11">
        <v>74</v>
      </c>
      <c r="G41" s="15">
        <v>730</v>
      </c>
      <c r="H41" s="11">
        <v>73</v>
      </c>
      <c r="I41" s="15">
        <v>548.33000000000004</v>
      </c>
      <c r="J41" s="11">
        <v>73.05</v>
      </c>
      <c r="K41" s="15">
        <v>555.25</v>
      </c>
      <c r="L41" s="15">
        <v>250</v>
      </c>
      <c r="M41" s="15">
        <v>250</v>
      </c>
      <c r="N41" s="14">
        <v>24700</v>
      </c>
      <c r="O41" s="12">
        <v>0</v>
      </c>
      <c r="P41" s="78" t="s">
        <v>82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9">
        <v>367</v>
      </c>
      <c r="E42" s="14">
        <v>105.45</v>
      </c>
      <c r="F42" s="11">
        <v>116.7</v>
      </c>
      <c r="G42" s="15">
        <v>87.96</v>
      </c>
      <c r="H42" s="11">
        <v>107</v>
      </c>
      <c r="I42" s="15">
        <v>0</v>
      </c>
      <c r="J42" s="11">
        <v>105.45</v>
      </c>
      <c r="K42" s="15">
        <v>0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9">
        <v>2047</v>
      </c>
      <c r="E43" s="14" t="s">
        <v>52</v>
      </c>
      <c r="F43" s="11" t="s">
        <v>52</v>
      </c>
      <c r="G43" s="15" t="s">
        <v>52</v>
      </c>
      <c r="H43" s="76"/>
      <c r="I43" s="15"/>
      <c r="J43" s="76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9">
        <v>2177</v>
      </c>
      <c r="E44" s="14"/>
      <c r="F44" s="11">
        <v>132.5</v>
      </c>
      <c r="G44" s="15">
        <v>1260</v>
      </c>
      <c r="H44" s="76">
        <v>124.5</v>
      </c>
      <c r="I44" s="15">
        <v>682.4</v>
      </c>
      <c r="J44" s="76">
        <v>124.5</v>
      </c>
      <c r="K44" s="15">
        <v>682.4</v>
      </c>
      <c r="L44" s="14"/>
      <c r="M44" s="14"/>
      <c r="N44" s="14">
        <v>5000</v>
      </c>
      <c r="O44" s="62"/>
      <c r="P44" s="7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9">
        <v>8140</v>
      </c>
      <c r="E45" s="14">
        <v>121.61</v>
      </c>
      <c r="F45" s="11">
        <v>124.05</v>
      </c>
      <c r="G45" s="15">
        <v>8400</v>
      </c>
      <c r="H45" s="11">
        <v>123.93</v>
      </c>
      <c r="I45" s="15">
        <v>8280</v>
      </c>
      <c r="J45" s="11">
        <v>123.93</v>
      </c>
      <c r="K45" s="15">
        <v>8280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3" t="s">
        <v>58</v>
      </c>
      <c r="B46" s="83"/>
      <c r="C46" s="21">
        <f t="shared" ref="C46" si="0">SUM(C11:C45)</f>
        <v>349775</v>
      </c>
      <c r="D46" s="21"/>
      <c r="E46" s="21"/>
      <c r="F46" s="76"/>
      <c r="G46" s="21">
        <f t="shared" ref="G46" si="1">SUM(G11:G45)</f>
        <v>46385.63</v>
      </c>
      <c r="H46" s="11"/>
      <c r="I46" s="21">
        <f>SUM(I11:I45)</f>
        <v>29029.347000000002</v>
      </c>
      <c r="J46" s="11"/>
      <c r="K46" s="21">
        <f>SUM(K11:K45)</f>
        <v>29005.363000000001</v>
      </c>
      <c r="L46" s="21">
        <f>SUM(L11:L45)</f>
        <v>435</v>
      </c>
      <c r="M46" s="21">
        <f>SUM(M11:M45)</f>
        <v>745</v>
      </c>
      <c r="N46" s="21">
        <f>SUM(N18:N45)</f>
        <v>124340</v>
      </c>
      <c r="O46" s="21"/>
      <c r="P46" s="76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s="6" customFormat="1" ht="39" customHeight="1">
      <c r="A47" s="81" t="s">
        <v>57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7" t="s">
        <v>35</v>
      </c>
      <c r="C48" s="77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3"/>
      <c r="O48" s="12"/>
      <c r="P48" s="14"/>
      <c r="Q48" s="30"/>
      <c r="R48" s="30"/>
      <c r="S48" s="30"/>
      <c r="T48" s="30"/>
      <c r="U48" s="30"/>
      <c r="V48" s="30"/>
      <c r="W48" s="30"/>
      <c r="X48" s="73">
        <f>(4*0.3048)+E49</f>
        <v>308.75920000000002</v>
      </c>
      <c r="Y48" s="30"/>
      <c r="Z48" s="73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9">
        <v>9400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1">
        <v>310.27999999999997</v>
      </c>
      <c r="K49" s="14"/>
      <c r="L49" s="12"/>
      <c r="M49" s="12"/>
      <c r="N49" s="12">
        <v>8000</v>
      </c>
      <c r="O49" s="12"/>
      <c r="P49" s="49" t="s">
        <v>86</v>
      </c>
      <c r="Q49" s="30"/>
      <c r="R49" s="30"/>
      <c r="S49" s="30"/>
      <c r="T49" s="30"/>
      <c r="U49" s="30"/>
      <c r="V49" s="30"/>
      <c r="W49" s="30"/>
      <c r="X49" s="30"/>
      <c r="Y49" s="74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9">
        <v>3500</v>
      </c>
      <c r="E50" s="14">
        <v>385.64800000000002</v>
      </c>
      <c r="F50" s="11">
        <v>396.54500000000002</v>
      </c>
      <c r="G50" s="15">
        <v>2467</v>
      </c>
      <c r="H50" s="11">
        <v>386.495</v>
      </c>
      <c r="I50" s="60">
        <v>44.061</v>
      </c>
      <c r="J50" s="11">
        <v>386.46499999999997</v>
      </c>
      <c r="K50" s="60">
        <v>42.654499999999999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6"/>
      <c r="B51" s="77" t="s">
        <v>6</v>
      </c>
      <c r="C51" s="13"/>
      <c r="D51" s="39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9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6"/>
      <c r="B53" s="77" t="s">
        <v>55</v>
      </c>
      <c r="C53" s="21"/>
      <c r="D53" s="39"/>
      <c r="E53" s="21"/>
      <c r="F53" s="11"/>
      <c r="G53" s="11"/>
      <c r="H53" s="76"/>
      <c r="I53" s="14"/>
      <c r="J53" s="76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9">
        <v>2600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2531.89</v>
      </c>
      <c r="J54" s="11">
        <f>(26*0.3048)+(7*2.54)/100+E54</f>
        <v>251.90260000000001</v>
      </c>
      <c r="K54" s="15">
        <v>2515.48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7" t="s">
        <v>34</v>
      </c>
      <c r="C55" s="13"/>
      <c r="D55" s="39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9">
        <v>3700</v>
      </c>
      <c r="E56" s="14">
        <v>90.28</v>
      </c>
      <c r="F56" s="11">
        <v>95.86</v>
      </c>
      <c r="G56" s="15">
        <v>2537</v>
      </c>
      <c r="H56" s="11">
        <v>95.64</v>
      </c>
      <c r="I56" s="14">
        <v>2381</v>
      </c>
      <c r="J56" s="11">
        <v>95.58</v>
      </c>
      <c r="K56" s="14">
        <v>2349</v>
      </c>
      <c r="L56" s="12">
        <v>0</v>
      </c>
      <c r="M56" s="12">
        <v>0</v>
      </c>
      <c r="N56" s="14">
        <v>20350</v>
      </c>
      <c r="O56" s="33">
        <v>0</v>
      </c>
      <c r="P56" s="78" t="s">
        <v>78</v>
      </c>
      <c r="Q56" s="76">
        <v>516</v>
      </c>
      <c r="R56" s="72"/>
      <c r="S56" s="30"/>
      <c r="T56" s="72">
        <v>95.61</v>
      </c>
      <c r="U56" s="72">
        <v>2364</v>
      </c>
      <c r="V56" s="72">
        <v>320</v>
      </c>
      <c r="W56" s="77">
        <v>0</v>
      </c>
      <c r="X56" s="77" t="s">
        <v>84</v>
      </c>
      <c r="Y56" s="77"/>
      <c r="Z56" s="72"/>
    </row>
    <row r="57" spans="1:26" ht="63.75" customHeight="1">
      <c r="A57" s="14">
        <v>6</v>
      </c>
      <c r="B57" s="22" t="s">
        <v>21</v>
      </c>
      <c r="C57" s="13">
        <v>7354</v>
      </c>
      <c r="D57" s="39">
        <v>1000</v>
      </c>
      <c r="E57" s="14">
        <v>113.39</v>
      </c>
      <c r="F57" s="11">
        <v>118.26</v>
      </c>
      <c r="G57" s="15">
        <v>665</v>
      </c>
      <c r="H57" s="11">
        <v>117.896</v>
      </c>
      <c r="I57" s="15">
        <v>591.12</v>
      </c>
      <c r="J57" s="11">
        <v>117.85</v>
      </c>
      <c r="K57" s="15">
        <v>582.29999999999995</v>
      </c>
      <c r="L57" s="15">
        <v>0</v>
      </c>
      <c r="M57" s="15">
        <v>101.6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9">
        <v>5180</v>
      </c>
      <c r="E58" s="14">
        <v>190.62</v>
      </c>
      <c r="F58" s="11">
        <v>195.38</v>
      </c>
      <c r="G58" s="15">
        <v>397</v>
      </c>
      <c r="H58" s="11">
        <v>195.3</v>
      </c>
      <c r="I58" s="15">
        <v>386</v>
      </c>
      <c r="J58" s="11">
        <v>195.3</v>
      </c>
      <c r="K58" s="15">
        <v>386</v>
      </c>
      <c r="L58" s="12">
        <v>180</v>
      </c>
      <c r="M58" s="12">
        <v>160</v>
      </c>
      <c r="N58" s="14">
        <v>7200</v>
      </c>
      <c r="O58" s="15">
        <v>0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6"/>
      <c r="B59" s="77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6392.951</v>
      </c>
      <c r="J59" s="11"/>
      <c r="K59" s="21">
        <f t="shared" si="4"/>
        <v>6334.3145000000004</v>
      </c>
      <c r="L59" s="21">
        <f t="shared" ref="L59:M59" si="5">SUM(L49:L58)</f>
        <v>180</v>
      </c>
      <c r="M59" s="21">
        <f t="shared" si="5"/>
        <v>361.6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6"/>
      <c r="B60" s="77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35422.298000000003</v>
      </c>
      <c r="J60" s="11"/>
      <c r="K60" s="21">
        <f t="shared" si="8"/>
        <v>35339.677500000005</v>
      </c>
      <c r="L60" s="21">
        <f t="shared" ref="L60:M60" si="9">L59+L46</f>
        <v>615</v>
      </c>
      <c r="M60" s="21">
        <f t="shared" si="9"/>
        <v>1106.5999999999999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8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26" s="6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1:26" s="6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5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5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5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5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5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5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5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5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5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5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5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5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5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5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5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5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5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5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5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5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5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5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5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5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5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5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5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5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5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5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5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5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5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5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5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5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5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5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5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5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5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5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5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5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5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5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5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5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5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5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5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5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5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5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5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5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5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5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5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5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5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5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5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5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5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5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5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5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5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5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5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5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5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5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5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5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5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5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5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5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5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5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5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5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5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5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5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5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5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5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5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5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5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5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5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5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5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5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5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5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5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5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5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5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5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5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5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5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5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5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5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5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5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5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5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5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5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5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5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5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5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5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5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5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5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5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5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5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5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5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5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5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5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5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5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5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5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5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5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5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5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5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5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5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5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5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5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5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5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5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5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5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5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5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5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5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5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5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5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5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5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5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5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5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5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5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5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5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5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5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5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5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5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5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5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5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5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5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5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5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5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5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5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5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5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5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5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5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5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5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5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5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5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5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5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5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5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5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5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5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5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5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5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5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5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5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5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5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5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5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5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5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5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5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5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5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5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5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5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5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5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5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5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5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5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5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5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5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5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5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5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5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5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5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5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5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5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5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5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5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5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5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5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5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5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5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5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5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5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5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5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5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5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5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5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5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5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5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5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5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5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5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5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5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5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5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5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5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5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5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5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5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5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5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5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5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5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5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5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5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5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5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5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5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5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5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5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5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5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5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5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5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5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5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5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5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5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5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5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5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5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5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5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5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5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5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5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5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5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5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5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5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5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5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5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5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5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5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5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5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5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5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5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5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5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5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5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5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5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5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5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5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5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5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5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5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5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5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5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5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5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5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5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5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5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5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5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5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5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5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5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5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5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5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5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5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5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5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5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5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5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5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5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5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5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5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5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5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5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5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5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5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5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5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5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5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5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5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5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5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5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5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5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5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5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5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5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5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5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5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5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5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5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5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5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5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5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5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5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5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5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5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5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5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5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5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5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5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5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5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5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5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5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5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5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5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5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5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5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5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5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5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5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5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5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5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5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5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5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5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5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5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5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5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5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5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5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5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5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5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5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5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5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5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5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5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5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5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5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5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5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5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5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5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5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5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5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5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5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5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5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5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5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5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5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5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5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5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5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5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5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5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5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5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5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5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5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5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5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5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5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5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5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5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5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5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5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5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5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5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5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5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5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5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5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5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5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5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5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5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5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5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5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5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5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5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5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5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5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5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5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5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5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5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5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5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5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5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5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5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5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5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5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5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5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5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5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5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5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5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5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5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5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5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5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5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5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5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5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5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5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5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5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5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5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5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5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5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5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5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5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5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5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5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5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5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5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5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5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5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5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5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5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5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5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5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5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5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5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5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5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5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5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5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5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5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5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5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5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5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5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5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5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5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5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5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5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5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5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5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5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5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5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5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5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5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5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5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5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5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5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5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5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5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5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5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5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5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5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5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5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5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5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5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5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5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5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5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5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5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5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5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5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5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5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5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5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5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5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5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5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5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5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5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5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5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5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5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5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5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5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5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5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5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5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5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5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5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5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5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5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5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5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5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5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5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5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5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5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5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5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5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5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5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5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5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5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5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5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5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5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5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5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5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5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5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5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5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5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5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5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5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5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5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5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5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5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5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5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5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5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5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5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5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5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5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5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5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5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5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5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5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5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5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5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5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5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5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5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5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5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5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5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5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5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5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5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5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5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5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5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5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5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5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5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5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5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5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5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5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5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5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5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5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5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5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5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5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5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5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5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5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5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5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5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5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5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5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5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5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5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5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5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5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5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5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5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5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5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5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5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5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5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5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5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5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5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5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5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5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5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5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5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5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5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5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5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5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5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5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5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5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5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5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5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5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5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5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5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5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5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5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5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5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5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5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5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5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5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5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5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5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5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5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5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5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5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5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5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5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5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5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5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5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5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5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5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5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5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5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5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5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5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5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5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5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5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5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5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5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5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5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5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5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5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5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5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5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5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5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5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5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5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5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5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5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5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5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5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5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5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5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5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5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5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5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5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5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5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5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5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5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5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5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5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5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5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5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5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5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5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5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5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5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5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5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5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5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5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5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5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5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5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5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5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5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5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5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5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5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5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5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5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5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5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5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5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5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5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5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5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5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5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5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5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5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5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5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5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5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5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5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5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5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5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5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5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5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5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5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5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5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5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5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5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5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5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5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5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5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5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5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5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5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5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5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5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5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5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5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5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5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5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5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5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5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5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5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5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5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5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5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5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5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5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5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5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5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5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5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5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5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5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5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5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5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5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5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5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5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5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5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5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5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5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5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5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5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5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5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5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5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5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5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5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5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5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5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5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5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5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5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5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5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5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5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5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5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5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5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5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5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5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5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5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5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5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5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5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5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5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5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5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5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5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5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5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5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5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5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5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5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5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5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5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5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5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5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5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5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5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5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5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5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5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5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5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5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5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5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5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5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5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5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5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5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5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5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5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5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5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5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5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5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5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5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5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5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5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5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5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5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5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5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5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5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5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5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5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1:P2"/>
    <mergeCell ref="N3:N5"/>
    <mergeCell ref="C3:C5"/>
    <mergeCell ref="P3:P6"/>
    <mergeCell ref="O3:O5"/>
    <mergeCell ref="F3:G4"/>
    <mergeCell ref="M3:M5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2015-10-07T06:45:56Z</cp:lastPrinted>
  <dcterms:created xsi:type="dcterms:W3CDTF">2000-07-15T07:26:51Z</dcterms:created>
  <dcterms:modified xsi:type="dcterms:W3CDTF">2015-10-07T06:45:57Z</dcterms:modified>
</cp:coreProperties>
</file>