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49"/>
  <c r="H37"/>
  <c r="H36"/>
  <c r="H35"/>
  <c r="H52"/>
  <c r="H33"/>
  <c r="H15"/>
  <c r="H14"/>
  <c r="H11"/>
  <c r="J33"/>
  <c r="J37"/>
  <c r="J36"/>
  <c r="J54"/>
  <c r="J35" l="1"/>
  <c r="W56"/>
  <c r="W54"/>
  <c r="Y48"/>
  <c r="W48"/>
  <c r="J49"/>
  <c r="J15" l="1"/>
  <c r="U36" l="1"/>
  <c r="J52" l="1"/>
  <c r="I46" l="1"/>
  <c r="J11" l="1"/>
  <c r="J14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<sst xmlns="http://schemas.openxmlformats.org/spreadsheetml/2006/main" count="106" uniqueCount="83">
  <si>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</si>
  <si>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</si>
  <si>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</si>
  <si>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</si>
  <si>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</si>
  <si>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</si>
  <si>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</si>
  <si>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</si>
  <si>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</si>
  <si>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</si>
  <si>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</si>
  <si>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</si>
  <si>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</si>
  <si>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</si>
  <si>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</si>
  <si>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</si>
  <si>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</si>
  <si>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</si>
  <si>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</si>
  <si>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</si>
  <si>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</si>
  <si>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</si>
  <si>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</si>
  <si>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</si>
  <si>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</si>
  <si>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</si>
  <si>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</si>
  <si>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</si>
  <si>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</si>
  <si>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</si>
  <si>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</si>
  <si>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</si>
  <si>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</si>
  <si>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</si>
  <si>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</si>
  <si>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</si>
  <si>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</si>
  <si>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</si>
  <si>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</si>
  <si>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</si>
  <si>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</si>
  <si>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</si>
  <si>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</si>
  <si>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</si>
  <si>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</si>
  <si>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</si>
  <si>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</si>
  <si>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</si>
  <si>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</si>
  <si>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</si>
  <si>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</si>
  <si>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</si>
  <si>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</si>
  <si>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</si>
  <si>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</si>
  <si>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</si>
  <si>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</si>
  <si>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</si>
  <si>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</si>
  <si>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</si>
  <si>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</si>
  <si>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</si>
  <si>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</si>
  <si>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</si>
  <si>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</si>
  <si>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</si>
  <si>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</si>
  <si>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</si>
  <si>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</si>
  <si>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</si>
  <si>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</si>
  <si>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</si>
  <si>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</si>
  <si>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</si>
  <si>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</si>
  <si>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</si>
  <si>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</si>
  <si>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</si>
  <si>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</si>
  <si>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</si>
  <si>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</si>
  <si>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09-08-2015</t>
  </si>
  <si>
    <t>Water Level on 08.08.2015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</si>
</sst>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8" activePane="bottomLeft" state="frozen"/>
      <selection pane="bottomLeft" activeCell="H54" sqref="H54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3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28" s="23" customFormat="1" ht="4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3" spans="1:28" s="23" customFormat="1" ht="9" customHeight="1">
      <c r="A3" s="82" t="s">
        <v>47</v>
      </c>
      <c r="B3" s="94" t="s">
        <v>0</v>
      </c>
      <c r="C3" s="79" t="s">
        <v>39</v>
      </c>
      <c r="D3" s="82" t="s">
        <v>28</v>
      </c>
      <c r="E3" s="82" t="s">
        <v>1</v>
      </c>
      <c r="F3" s="82"/>
      <c r="G3" s="79" t="s">
        <v>41</v>
      </c>
      <c r="H3" s="95" t="s">
        <v>82</v>
      </c>
      <c r="I3" s="96"/>
      <c r="J3" s="99" t="s">
        <v>29</v>
      </c>
      <c r="K3" s="99"/>
      <c r="L3" s="79" t="s">
        <v>56</v>
      </c>
      <c r="M3" s="79" t="s">
        <v>55</v>
      </c>
      <c r="N3" s="79" t="s">
        <v>58</v>
      </c>
      <c r="O3" s="79" t="s">
        <v>46</v>
      </c>
    </row>
    <row r="4" spans="1:28" s="23" customFormat="1" ht="74.25" customHeight="1">
      <c r="A4" s="82"/>
      <c r="B4" s="94"/>
      <c r="C4" s="80"/>
      <c r="D4" s="82"/>
      <c r="E4" s="82"/>
      <c r="F4" s="82"/>
      <c r="G4" s="80"/>
      <c r="H4" s="97"/>
      <c r="I4" s="98"/>
      <c r="J4" s="99"/>
      <c r="K4" s="99"/>
      <c r="L4" s="80"/>
      <c r="M4" s="80"/>
      <c r="N4" s="80"/>
      <c r="O4" s="80"/>
    </row>
    <row r="5" spans="1:28" s="23" customFormat="1" ht="66.75" customHeight="1">
      <c r="A5" s="82"/>
      <c r="B5" s="94"/>
      <c r="C5" s="80"/>
      <c r="D5" s="82"/>
      <c r="E5" s="70" t="s">
        <v>2</v>
      </c>
      <c r="F5" s="70" t="s">
        <v>27</v>
      </c>
      <c r="G5" s="81"/>
      <c r="H5" s="11" t="s">
        <v>2</v>
      </c>
      <c r="I5" s="47" t="s">
        <v>63</v>
      </c>
      <c r="J5" s="11" t="s">
        <v>2</v>
      </c>
      <c r="K5" s="44" t="s">
        <v>63</v>
      </c>
      <c r="L5" s="81"/>
      <c r="M5" s="81"/>
      <c r="N5" s="81"/>
      <c r="O5" s="81"/>
    </row>
    <row r="6" spans="1:28" s="24" customFormat="1" ht="20.25" customHeight="1">
      <c r="A6" s="82"/>
      <c r="B6" s="94"/>
      <c r="C6" s="81"/>
      <c r="D6" s="82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3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6">
        <v>67.683999999999997</v>
      </c>
      <c r="J14" s="11">
        <f>1254.5*0.3048</f>
        <v>382.3716</v>
      </c>
      <c r="K14" s="46">
        <v>67.683999999999997</v>
      </c>
      <c r="L14" s="15">
        <v>0</v>
      </c>
      <c r="M14" s="15">
        <v>0</v>
      </c>
      <c r="N14" s="48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1447.16*0.3048</f>
        <v>441.09436800000003</v>
      </c>
      <c r="I15" s="59">
        <v>115.401</v>
      </c>
      <c r="J15" s="11">
        <f>1447.16*0.3048</f>
        <v>441.09436800000003</v>
      </c>
      <c r="K15" s="59">
        <v>115.401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2">
        <v>0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353.416</v>
      </c>
      <c r="I19" s="46">
        <v>138.77000000000001</v>
      </c>
      <c r="J19" s="61">
        <v>353.416</v>
      </c>
      <c r="K19" s="46">
        <v>138.77000000000001</v>
      </c>
      <c r="L19" s="15">
        <v>0</v>
      </c>
      <c r="M19" s="15">
        <v>0</v>
      </c>
      <c r="N19" s="48">
        <v>1.4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233.5</v>
      </c>
      <c r="K20" s="15">
        <v>1022</v>
      </c>
      <c r="L20" s="15">
        <v>0</v>
      </c>
      <c r="M20" s="15">
        <v>0</v>
      </c>
      <c r="N20" s="48">
        <v>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322.64999999999998</v>
      </c>
      <c r="I21" s="15">
        <v>187</v>
      </c>
      <c r="J21" s="11">
        <v>322.64999999999998</v>
      </c>
      <c r="K21" s="15">
        <v>187</v>
      </c>
      <c r="L21" s="46">
        <v>0</v>
      </c>
      <c r="M21" s="15">
        <v>0</v>
      </c>
      <c r="N21" s="48">
        <v>0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147.19999999999999</v>
      </c>
      <c r="K22" s="15">
        <v>729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48">
        <v>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</v>
      </c>
      <c r="J24" s="11">
        <v>277</v>
      </c>
      <c r="K24" s="15">
        <v>505.77100000000002</v>
      </c>
      <c r="L24" s="15">
        <v>0</v>
      </c>
      <c r="M24" s="15">
        <v>0</v>
      </c>
      <c r="N24" s="48">
        <v>0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48">
        <v>12.6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6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45">
        <v>0</v>
      </c>
      <c r="M28" s="45">
        <v>0</v>
      </c>
      <c r="N28" s="48">
        <v>3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151.1</v>
      </c>
      <c r="K29" s="15">
        <v>367</v>
      </c>
      <c r="L29" s="37">
        <v>400</v>
      </c>
      <c r="M29" s="37">
        <v>40</v>
      </c>
      <c r="N29" s="48">
        <v>3.6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</v>
      </c>
      <c r="I32" s="46">
        <v>283.47199999999998</v>
      </c>
      <c r="J32" s="11">
        <v>157.94999999999999</v>
      </c>
      <c r="K32" s="46">
        <v>279.75</v>
      </c>
      <c r="L32" s="15">
        <v>0</v>
      </c>
      <c r="M32" s="15">
        <v>45</v>
      </c>
      <c r="N32" s="48">
        <v>4</v>
      </c>
      <c r="O32" s="63"/>
      <c r="R32" s="1" t="e">
        <f>IF(#REF!="Full",1,0)</f>
        <v>#REF!</v>
      </c>
    </row>
    <row r="33" spans="1:25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1455.08*0.3048</f>
        <v>443.50838399999998</v>
      </c>
      <c r="I33" s="15">
        <v>76.12</v>
      </c>
      <c r="J33" s="11">
        <f>1455.08*0.3048</f>
        <v>443.50838399999998</v>
      </c>
      <c r="K33" s="15">
        <v>76.12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(0*2.54)/100+(17*0.3048)+D35</f>
        <v>112.1816</v>
      </c>
      <c r="K35" s="15">
        <v>185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(7*2.54)/100+(32*0.3048)+D36</f>
        <v>96.701399999999992</v>
      </c>
      <c r="I36" s="15">
        <v>1749</v>
      </c>
      <c r="J36" s="11">
        <f>(7*2.54)/100+(32*0.3048)+D36</f>
        <v>96.701399999999992</v>
      </c>
      <c r="K36" s="15">
        <v>1749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5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(7*2.54)/100+(19*0.3048)+D37</f>
        <v>198.29900000000001</v>
      </c>
      <c r="I37" s="15">
        <v>500</v>
      </c>
      <c r="J37" s="11">
        <f>(7*2.54)/100+(19*0.3048)+D37</f>
        <v>198.29900000000001</v>
      </c>
      <c r="K37" s="15">
        <v>500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 t="s">
        <v>78</v>
      </c>
    </row>
    <row r="39" spans="1:25" ht="38.1" customHeight="1">
      <c r="A39" s="50"/>
      <c r="B39" s="51" t="s">
        <v>37</v>
      </c>
      <c r="C39" s="52"/>
      <c r="D39" s="50"/>
      <c r="E39" s="53"/>
      <c r="F39" s="54"/>
      <c r="G39" s="54"/>
      <c r="H39" s="53"/>
      <c r="I39" s="54"/>
      <c r="J39" s="53"/>
      <c r="K39" s="54"/>
      <c r="L39" s="54"/>
      <c r="M39" s="54"/>
      <c r="N39" s="55"/>
      <c r="O39" s="50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80.534999999999997</v>
      </c>
      <c r="I40" s="15">
        <v>467.03500000000003</v>
      </c>
      <c r="J40" s="11">
        <v>80.534999999999997</v>
      </c>
      <c r="K40" s="15">
        <v>467.03500000000003</v>
      </c>
      <c r="L40" s="15">
        <v>0</v>
      </c>
      <c r="M40" s="15">
        <v>10</v>
      </c>
      <c r="N40" s="48">
        <v>0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4">
        <v>70</v>
      </c>
      <c r="E41" s="11">
        <v>74</v>
      </c>
      <c r="F41" s="15">
        <v>730</v>
      </c>
      <c r="G41" s="15">
        <v>240000</v>
      </c>
      <c r="H41" s="11">
        <v>73.739999999999995</v>
      </c>
      <c r="I41" s="14">
        <v>684.4</v>
      </c>
      <c r="J41" s="11">
        <v>73.72</v>
      </c>
      <c r="K41" s="14">
        <v>676.7</v>
      </c>
      <c r="L41" s="15">
        <v>250</v>
      </c>
      <c r="M41" s="15">
        <v>300</v>
      </c>
      <c r="N41" s="12">
        <v>0</v>
      </c>
      <c r="O41" s="14"/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105.45</v>
      </c>
      <c r="I42" s="14">
        <v>7.0449999999999999</v>
      </c>
      <c r="J42" s="70">
        <v>105.45</v>
      </c>
      <c r="K42" s="14">
        <v>7.0449999999999999</v>
      </c>
      <c r="L42" s="12">
        <v>0</v>
      </c>
      <c r="M42" s="15">
        <v>0</v>
      </c>
      <c r="N42" s="12">
        <v>0</v>
      </c>
      <c r="O42" s="65" t="s">
        <v>76</v>
      </c>
      <c r="R42" s="1"/>
    </row>
    <row r="43" spans="1:25" s="6" customFormat="1" ht="72" customHeight="1">
      <c r="A43" s="14">
        <v>27</v>
      </c>
      <c r="B43" s="26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70"/>
      <c r="K43" s="14"/>
      <c r="L43" s="15" t="s">
        <v>60</v>
      </c>
      <c r="M43" s="15" t="s">
        <v>60</v>
      </c>
      <c r="N43" s="15" t="s">
        <v>60</v>
      </c>
      <c r="O43" s="62" t="s">
        <v>71</v>
      </c>
      <c r="R43" s="1"/>
    </row>
    <row r="44" spans="1:25" s="6" customFormat="1" ht="54" customHeight="1">
      <c r="A44" s="14">
        <v>28</v>
      </c>
      <c r="B44" s="26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70">
        <v>124.5</v>
      </c>
      <c r="K44" s="14"/>
      <c r="L44" s="82" t="s">
        <v>72</v>
      </c>
      <c r="M44" s="82"/>
      <c r="N44" s="82"/>
      <c r="O44" s="82"/>
      <c r="R44" s="1"/>
    </row>
    <row r="45" spans="1:25" s="6" customFormat="1" ht="46.5" customHeight="1">
      <c r="A45" s="14">
        <v>29</v>
      </c>
      <c r="B45" s="26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121.21</v>
      </c>
      <c r="I45" s="15">
        <v>6050</v>
      </c>
      <c r="J45" s="11">
        <v>121.18</v>
      </c>
      <c r="K45" s="15">
        <v>6025</v>
      </c>
      <c r="L45" s="12">
        <v>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2" t="s">
        <v>69</v>
      </c>
      <c r="B46" s="82"/>
      <c r="C46" s="25">
        <f t="shared" ref="C46:G46" si="0">SUM(C11:C45)</f>
        <v>349582</v>
      </c>
      <c r="D46" s="25">
        <f t="shared" si="0"/>
        <v>6233.8550000000005</v>
      </c>
      <c r="E46" s="70"/>
      <c r="F46" s="25">
        <f t="shared" si="0"/>
        <v>46987.084999999999</v>
      </c>
      <c r="G46" s="25">
        <f t="shared" si="0"/>
        <v>1998181</v>
      </c>
      <c r="H46" s="11"/>
      <c r="I46" s="25">
        <f>SUM(I11:I45)</f>
        <v>22630.794000000002</v>
      </c>
      <c r="J46" s="11"/>
      <c r="K46" s="25">
        <f>SUM(K11:K45)</f>
        <v>22594.373</v>
      </c>
      <c r="L46" s="25"/>
      <c r="M46" s="25"/>
      <c r="N46" s="25"/>
      <c r="O46" s="70"/>
      <c r="R46" s="5"/>
    </row>
    <row r="47" spans="1:25" s="6" customFormat="1" ht="64.5" customHeight="1">
      <c r="A47" s="85" t="s">
        <v>67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7"/>
      <c r="R47" s="1"/>
    </row>
    <row r="48" spans="1:25" s="6" customFormat="1" ht="38.1" customHeight="1">
      <c r="A48" s="14"/>
      <c r="B48" s="71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8">
        <f>(4*0.3048)+D49</f>
        <v>308.75920000000002</v>
      </c>
      <c r="Y48" s="68">
        <f>1*0.3048+D49</f>
        <v>307.84480000000002</v>
      </c>
    </row>
    <row r="49" spans="1:24" s="6" customFormat="1" ht="68.25" customHeight="1">
      <c r="A49" s="14">
        <v>1</v>
      </c>
      <c r="B49" s="26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E49-8*0.3048</f>
        <v>307.84159999999997</v>
      </c>
      <c r="I49" s="14"/>
      <c r="J49" s="11">
        <f>E49-8*0.3048</f>
        <v>307.84159999999997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</row>
    <row r="50" spans="1:24" s="6" customFormat="1" ht="51" customHeight="1">
      <c r="A50" s="14">
        <v>2</v>
      </c>
      <c r="B50" s="26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61">
        <v>38.435000000000002</v>
      </c>
      <c r="J50" s="11">
        <v>386.37360000000001</v>
      </c>
      <c r="K50" s="61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70"/>
      <c r="B51" s="71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6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1669.7*0.3048</f>
        <v>508.92456000000004</v>
      </c>
      <c r="I52" s="15">
        <v>433.41</v>
      </c>
      <c r="J52" s="11">
        <f>1669.7*0.3048</f>
        <v>508.92456000000004</v>
      </c>
      <c r="K52" s="15">
        <v>433.41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9"/>
      <c r="W52" s="29"/>
      <c r="X52" s="29"/>
    </row>
    <row r="53" spans="1:24" s="6" customFormat="1" ht="38.1" customHeight="1">
      <c r="A53" s="70"/>
      <c r="B53" s="71" t="s">
        <v>65</v>
      </c>
      <c r="C53" s="25"/>
      <c r="D53" s="25"/>
      <c r="E53" s="11"/>
      <c r="F53" s="11"/>
      <c r="G53" s="11"/>
      <c r="H53" s="70"/>
      <c r="I53" s="14"/>
      <c r="J53" s="70"/>
      <c r="K53" s="14"/>
      <c r="L53" s="12"/>
      <c r="M53" s="12"/>
      <c r="N53" s="12"/>
      <c r="O53" s="14"/>
      <c r="V53" s="27"/>
      <c r="W53" s="27"/>
      <c r="X53" s="27"/>
    </row>
    <row r="54" spans="1:24" ht="38.1" customHeight="1">
      <c r="A54" s="14">
        <v>4</v>
      </c>
      <c r="B54" s="26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(23*0.3048)+(2*2.54)/100+D54</f>
        <v>250.86120000000003</v>
      </c>
      <c r="I54" s="15">
        <v>1916.12</v>
      </c>
      <c r="J54" s="11">
        <f>(23*0.3048)+(2*2.54)/100+D54</f>
        <v>250.86120000000003</v>
      </c>
      <c r="K54" s="15">
        <v>1916.12</v>
      </c>
      <c r="L54" s="12">
        <v>0</v>
      </c>
      <c r="M54" s="12">
        <v>100</v>
      </c>
      <c r="N54" s="12">
        <v>0</v>
      </c>
      <c r="O54" s="14"/>
      <c r="R54" s="1" t="e">
        <f>IF(#REF!="Full",1,0)</f>
        <v>#REF!</v>
      </c>
      <c r="V54" s="29"/>
      <c r="W54" s="29">
        <f>(23*0.3048)+(10*2.54)</f>
        <v>32.410399999999996</v>
      </c>
      <c r="X54" s="29"/>
    </row>
    <row r="55" spans="1:24" ht="38.1" customHeight="1">
      <c r="A55" s="14"/>
      <c r="B55" s="71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9"/>
      <c r="W55" s="29"/>
      <c r="X55" s="29"/>
    </row>
    <row r="56" spans="1:24" s="5" customFormat="1" ht="45" customHeight="1">
      <c r="A56" s="14">
        <v>5</v>
      </c>
      <c r="B56" s="26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95.18</v>
      </c>
      <c r="I56" s="14">
        <v>2106.25</v>
      </c>
      <c r="J56" s="11">
        <v>95.13</v>
      </c>
      <c r="K56" s="14">
        <v>2077.21</v>
      </c>
      <c r="L56" s="12">
        <v>0</v>
      </c>
      <c r="M56" s="12">
        <v>178</v>
      </c>
      <c r="N56" s="66">
        <v>0</v>
      </c>
      <c r="O56" s="15"/>
      <c r="P56" s="70">
        <v>516</v>
      </c>
      <c r="R56" s="1" t="e">
        <f>IF(#REF!="Full",1,0)</f>
        <v>#REF!</v>
      </c>
      <c r="V56" s="69"/>
      <c r="W56" s="69">
        <f>0.3048*23.833</f>
        <v>7.2642983999999995</v>
      </c>
      <c r="X56" s="69"/>
    </row>
    <row r="57" spans="1:24" ht="49.5" customHeight="1">
      <c r="A57" s="14">
        <v>6</v>
      </c>
      <c r="B57" s="26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117.65</v>
      </c>
      <c r="I57" s="15">
        <v>544.29</v>
      </c>
      <c r="J57" s="11">
        <v>117.62</v>
      </c>
      <c r="K57" s="15">
        <v>538.77</v>
      </c>
      <c r="L57" s="67">
        <v>0</v>
      </c>
      <c r="M57" s="67">
        <v>63.79</v>
      </c>
      <c r="N57" s="48">
        <v>0</v>
      </c>
      <c r="O57" s="14"/>
      <c r="R57" s="1" t="e">
        <f>IF(#REF!="Full",1,0)</f>
        <v>#REF!</v>
      </c>
      <c r="V57" s="29"/>
      <c r="W57" s="29"/>
      <c r="X57" s="29"/>
    </row>
    <row r="58" spans="1:24" s="6" customFormat="1" ht="57" customHeight="1">
      <c r="A58" s="14">
        <v>7</v>
      </c>
      <c r="B58" s="26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</v>
      </c>
      <c r="I58" s="15">
        <v>343</v>
      </c>
      <c r="J58" s="11">
        <v>194.97</v>
      </c>
      <c r="K58" s="15">
        <v>340</v>
      </c>
      <c r="L58" s="12">
        <v>20</v>
      </c>
      <c r="M58" s="12">
        <v>125</v>
      </c>
      <c r="N58" s="48">
        <v>0</v>
      </c>
      <c r="O58" s="14"/>
      <c r="R58" s="1" t="e">
        <f>IF(#REF!="Full",1,0)</f>
        <v>#REF!</v>
      </c>
      <c r="U58" s="49">
        <f>16*0.3048+D58</f>
        <v>195.49680000000001</v>
      </c>
    </row>
    <row r="59" spans="1:24" s="6" customFormat="1" ht="38.1" customHeight="1">
      <c r="A59" s="70"/>
      <c r="B59" s="71" t="s">
        <v>3</v>
      </c>
      <c r="C59" s="25">
        <f t="shared" ref="C59:F59" si="1">SUM(C49:C58)</f>
        <v>87419</v>
      </c>
      <c r="D59" s="25">
        <f t="shared" si="1"/>
        <v>1838.768</v>
      </c>
      <c r="E59" s="25"/>
      <c r="F59" s="25">
        <f t="shared" si="1"/>
        <v>10777</v>
      </c>
      <c r="G59" s="25"/>
      <c r="H59" s="11"/>
      <c r="I59" s="25">
        <f t="shared" ref="I59" si="2">SUM(I49:I58)</f>
        <v>5381.5050000000001</v>
      </c>
      <c r="J59" s="11"/>
      <c r="K59" s="25">
        <f t="shared" ref="K59" si="3">SUM(K49:K58)</f>
        <v>5343.9449999999997</v>
      </c>
      <c r="L59" s="12"/>
      <c r="M59" s="12"/>
      <c r="N59" s="12"/>
      <c r="O59" s="14"/>
    </row>
    <row r="60" spans="1:24" s="6" customFormat="1" ht="38.1" customHeight="1">
      <c r="A60" s="70"/>
      <c r="B60" s="71" t="s">
        <v>70</v>
      </c>
      <c r="C60" s="25">
        <f t="shared" ref="C60:F60" si="4">C59+C46</f>
        <v>437001</v>
      </c>
      <c r="D60" s="25">
        <f t="shared" si="4"/>
        <v>8072.6230000000005</v>
      </c>
      <c r="E60" s="25"/>
      <c r="F60" s="25">
        <f t="shared" si="4"/>
        <v>57764.084999999999</v>
      </c>
      <c r="G60" s="25"/>
      <c r="H60" s="11"/>
      <c r="I60" s="25">
        <f t="shared" ref="I60" si="5">I59+I46</f>
        <v>28012.299000000003</v>
      </c>
      <c r="J60" s="11"/>
      <c r="K60" s="25">
        <f t="shared" ref="K60" si="6">K59+K46</f>
        <v>27938.317999999999</v>
      </c>
      <c r="L60" s="12"/>
      <c r="M60" s="12"/>
      <c r="N60" s="12"/>
      <c r="O60" s="14"/>
    </row>
    <row r="61" spans="1:24" s="6" customFormat="1" ht="15.75">
      <c r="A61" s="72"/>
      <c r="B61" s="100" t="s">
        <v>68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33"/>
      <c r="N61" s="33"/>
      <c r="O61" s="34"/>
    </row>
    <row r="62" spans="1:24" s="6" customFormat="1" ht="15" customHeight="1">
      <c r="A62" s="83" t="s">
        <v>77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</row>
    <row r="63" spans="1:24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</row>
    <row r="64" spans="1:24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2:12" s="6" customFormat="1">
      <c r="B65" s="27"/>
      <c r="C65" s="7"/>
      <c r="E65" s="19"/>
      <c r="H65" s="20"/>
      <c r="I65" s="30"/>
      <c r="J65" s="40"/>
      <c r="K65" s="41"/>
      <c r="L65" s="30"/>
    </row>
    <row r="66" spans="2:12" s="6" customFormat="1" ht="26.25">
      <c r="B66" s="28"/>
      <c r="C66" s="9"/>
      <c r="E66" s="8"/>
      <c r="F66" s="8"/>
      <c r="G66" s="8"/>
      <c r="H66" s="21"/>
      <c r="I66" s="31"/>
      <c r="J66" s="40"/>
      <c r="K66" s="41"/>
      <c r="L66" s="31"/>
    </row>
    <row r="67" spans="2:12" s="6" customFormat="1">
      <c r="B67" s="27"/>
      <c r="C67" s="7"/>
      <c r="E67" s="19"/>
      <c r="H67" s="20"/>
      <c r="I67" s="30"/>
      <c r="J67" s="40"/>
      <c r="K67" s="41"/>
      <c r="L67" s="30"/>
    </row>
    <row r="68" spans="2:12" s="6" customFormat="1">
      <c r="B68" s="27"/>
      <c r="C68" s="7"/>
      <c r="E68" s="19"/>
      <c r="H68" s="20"/>
      <c r="I68" s="30"/>
      <c r="J68" s="40"/>
      <c r="K68" s="41"/>
      <c r="L68" s="30"/>
    </row>
    <row r="69" spans="2:12" s="6" customFormat="1">
      <c r="B69" s="27"/>
      <c r="C69" s="7"/>
      <c r="E69" s="19"/>
      <c r="H69" s="20"/>
      <c r="I69" s="30"/>
      <c r="J69" s="40"/>
      <c r="K69" s="41"/>
      <c r="L69" s="30"/>
    </row>
    <row r="70" spans="2:12" s="6" customFormat="1">
      <c r="B70" s="27"/>
      <c r="C70" s="7"/>
      <c r="E70" s="19"/>
      <c r="H70" s="20"/>
      <c r="I70" s="30"/>
      <c r="J70" s="40"/>
      <c r="K70" s="41"/>
      <c r="L70" s="30"/>
    </row>
    <row r="71" spans="2:12" s="6" customFormat="1">
      <c r="B71" s="27"/>
      <c r="C71" s="7"/>
      <c r="E71" s="19"/>
      <c r="H71" s="20"/>
      <c r="I71" s="30"/>
      <c r="J71" s="40"/>
      <c r="K71" s="41"/>
      <c r="L71" s="30"/>
    </row>
    <row r="72" spans="2:12" s="6" customFormat="1">
      <c r="B72" s="27"/>
      <c r="C72" s="7"/>
      <c r="E72" s="19"/>
      <c r="H72" s="20"/>
      <c r="I72" s="30"/>
      <c r="J72" s="40"/>
      <c r="K72" s="41"/>
      <c r="L72" s="30"/>
    </row>
    <row r="73" spans="2:12" s="6" customFormat="1">
      <c r="B73" s="27"/>
      <c r="C73" s="7"/>
      <c r="E73" s="19"/>
      <c r="H73" s="20"/>
      <c r="I73" s="30"/>
      <c r="J73" s="40"/>
      <c r="K73" s="41"/>
      <c r="L73" s="30"/>
    </row>
    <row r="74" spans="2:12" s="6" customFormat="1">
      <c r="B74" s="27"/>
      <c r="C74" s="7"/>
      <c r="E74" s="19"/>
      <c r="H74" s="20"/>
      <c r="I74" s="30"/>
      <c r="J74" s="40"/>
      <c r="K74" s="41"/>
      <c r="L74" s="30"/>
    </row>
    <row r="75" spans="2:12" s="6" customFormat="1">
      <c r="B75" s="27"/>
      <c r="C75" s="7"/>
      <c r="E75" s="19"/>
      <c r="H75" s="20"/>
      <c r="I75" s="30"/>
      <c r="J75" s="40"/>
      <c r="K75" s="41"/>
      <c r="L75" s="30"/>
    </row>
    <row r="76" spans="2:12" s="6" customFormat="1">
      <c r="B76" s="27"/>
      <c r="C76" s="7"/>
      <c r="E76" s="19"/>
      <c r="H76" s="20"/>
      <c r="I76" s="30"/>
      <c r="J76" s="40"/>
      <c r="K76" s="41"/>
      <c r="L76" s="30"/>
    </row>
    <row r="77" spans="2:12" s="6" customFormat="1">
      <c r="B77" s="27"/>
      <c r="C77" s="7"/>
      <c r="E77" s="19"/>
      <c r="H77" s="20"/>
      <c r="I77" s="30"/>
      <c r="J77" s="40"/>
      <c r="K77" s="41"/>
      <c r="L77" s="30"/>
    </row>
    <row r="78" spans="2:12" s="6" customFormat="1">
      <c r="B78" s="27"/>
      <c r="C78" s="7"/>
      <c r="E78" s="19"/>
      <c r="H78" s="20"/>
      <c r="I78" s="30"/>
      <c r="J78" s="40"/>
      <c r="K78" s="41"/>
      <c r="L78" s="30"/>
    </row>
    <row r="79" spans="2:12" s="6" customFormat="1">
      <c r="B79" s="27"/>
      <c r="C79" s="7"/>
      <c r="E79" s="19"/>
      <c r="H79" s="20"/>
      <c r="I79" s="30"/>
      <c r="J79" s="40"/>
      <c r="K79" s="41"/>
      <c r="L79" s="30"/>
    </row>
    <row r="80" spans="2:12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>
      <c r="A1134" s="6"/>
      <c r="B1134" s="27"/>
      <c r="C1134" s="7"/>
      <c r="D1134" s="6"/>
      <c r="E1134" s="19"/>
      <c r="F1134" s="6"/>
      <c r="G1134" s="6"/>
      <c r="H1134" s="20"/>
      <c r="I1134" s="30"/>
      <c r="J1134" s="40"/>
      <c r="K1134" s="41"/>
      <c r="L1134" s="30"/>
      <c r="O1134" s="6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2015-08-11T06:24:34Z</cp:lastPrinted>
  <dcterms:created xsi:type="dcterms:W3CDTF">2000-07-15T07:26:51Z</dcterms:created>
  <dcterms:modified xsi:type="dcterms:W3CDTF">2015-08-11T07:20:14Z</dcterms:modified>
</cp:coreProperties>
</file>