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49" i="3"/>
  <c r="J37"/>
  <c r="J36"/>
  <c r="J54"/>
  <c r="H37"/>
  <c r="H36"/>
  <c r="H54"/>
  <c r="H52"/>
  <c r="H15"/>
  <c r="H11"/>
  <c r="J49"/>
  <c r="J52" l="1"/>
  <c r="J15" l="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<sst xmlns="http://schemas.openxmlformats.org/spreadsheetml/2006/main" count="133" uniqueCount="90">
  <si>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</si>
  <si>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</si>
  <si>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</si>
  <si>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</si>
  <si>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</si>
  <si>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</si>
  <si>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</si>
  <si>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</si>
  <si>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</si>
  <si>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</si>
  <si>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</si>
  <si>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</si>
  <si>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</si>
  <si>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</si>
  <si>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</si>
  <si>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</si>
  <si>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</si>
  <si>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</si>
  <si>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</si>
  <si>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</si>
  <si>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</si>
  <si>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</si>
  <si>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</si>
  <si>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</si>
  <si>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</si>
  <si>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</si>
  <si>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</si>
  <si>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</si>
  <si>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</si>
  <si>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</si>
  <si>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</si>
  <si>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</si>
  <si>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</si>
  <si>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</si>
  <si>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</si>
  <si>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</si>
  <si>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</si>
  <si>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</si>
  <si>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</si>
  <si>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</si>
  <si>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</si>
  <si>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</si>
  <si>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</si>
  <si>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</si>
  <si>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</si>
  <si>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</si>
  <si>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</si>
  <si>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</si>
  <si>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</si>
  <si>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</si>
  <si>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</si>
  <si>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</si>
  <si>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</si>
  <si>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</si>
  <si>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</si>
  <si>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</si>
  <si>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</si>
  <si>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</si>
  <si>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</si>
  <si>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</si>
  <si>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</si>
  <si>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</si>
  <si>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</si>
  <si>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</si>
  <si>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</si>
  <si>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</si>
  <si>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</si>
  <si>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</si>
  <si>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</si>
  <si>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</si>
  <si>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</si>
  <si>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</si>
  <si>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</si>
  <si>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</si>
  <si>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</si>
  <si>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</si>
  <si>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</si>
  <si>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</si>
  <si>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</si>
  <si>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</si>
  <si>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</si>
  <si>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</si>
  <si>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</si>
  <si>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</si>
  <si>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</si>
  <si>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100 cusecs</t>
  </si>
  <si>
    <t xml:space="preserve"> Water level i.e., on 10.12.2015</t>
  </si>
  <si>
    <t>Canal discharge 50 cusecs</t>
  </si>
  <si>
    <t xml:space="preserve"> TELANGANA MEDIUM IRRIGATION PROJECTS (BASIN WISE) 
DAILY WATER LEVELS on 11.12.2015</t>
  </si>
  <si>
    <t xml:space="preserve"> Water level i.e., on 11.12.2015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</si>
</sst>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8" activePane="bottomLeft" state="frozen"/>
      <selection pane="bottomLeft" activeCell="H50" sqref="H5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4" t="s">
        <v>88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7" s="16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7" s="16" customFormat="1" ht="9" customHeight="1">
      <c r="A3" s="75" t="s">
        <v>40</v>
      </c>
      <c r="B3" s="73" t="s">
        <v>0</v>
      </c>
      <c r="C3" s="75" t="s">
        <v>71</v>
      </c>
      <c r="D3" s="75" t="s">
        <v>70</v>
      </c>
      <c r="E3" s="75" t="s">
        <v>69</v>
      </c>
      <c r="F3" s="75" t="s">
        <v>1</v>
      </c>
      <c r="G3" s="75"/>
      <c r="H3" s="79" t="s">
        <v>86</v>
      </c>
      <c r="I3" s="80"/>
      <c r="J3" s="79" t="s">
        <v>89</v>
      </c>
      <c r="K3" s="80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/>
      <c r="P4" s="77"/>
    </row>
    <row r="5" spans="1:17" s="16" customFormat="1" ht="48.75" customHeight="1">
      <c r="A5" s="75"/>
      <c r="B5" s="73"/>
      <c r="C5" s="75"/>
      <c r="D5" s="75"/>
      <c r="E5" s="75"/>
      <c r="F5" s="64" t="s">
        <v>2</v>
      </c>
      <c r="G5" s="64" t="s">
        <v>66</v>
      </c>
      <c r="H5" s="8" t="s">
        <v>2</v>
      </c>
      <c r="I5" s="64" t="s">
        <v>66</v>
      </c>
      <c r="J5" s="8" t="s">
        <v>2</v>
      </c>
      <c r="K5" s="64" t="s">
        <v>66</v>
      </c>
      <c r="L5" s="78"/>
      <c r="M5" s="78"/>
      <c r="N5" s="78"/>
      <c r="O5" s="78"/>
      <c r="P5" s="77"/>
    </row>
    <row r="6" spans="1:17" s="17" customFormat="1" ht="34.5" customHeight="1">
      <c r="A6" s="75"/>
      <c r="B6" s="7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4">
        <v>1</v>
      </c>
      <c r="B7" s="63">
        <f>+A7+1</f>
        <v>2</v>
      </c>
      <c r="C7" s="63">
        <v>3</v>
      </c>
      <c r="D7" s="64">
        <v>4</v>
      </c>
      <c r="E7" s="63">
        <v>5</v>
      </c>
      <c r="F7" s="63">
        <v>6</v>
      </c>
      <c r="G7" s="64">
        <v>7</v>
      </c>
      <c r="H7" s="63">
        <v>8</v>
      </c>
      <c r="I7" s="63">
        <v>9</v>
      </c>
      <c r="J7" s="64">
        <v>10</v>
      </c>
      <c r="K7" s="63">
        <v>11</v>
      </c>
      <c r="L7" s="63">
        <v>12</v>
      </c>
      <c r="M7" s="64">
        <v>13</v>
      </c>
      <c r="N7" s="63">
        <v>14</v>
      </c>
      <c r="O7" s="63">
        <v>15</v>
      </c>
      <c r="P7" s="64">
        <v>16</v>
      </c>
      <c r="Q7" s="63">
        <f t="shared" ref="Q7" si="0">+P7+1</f>
        <v>17</v>
      </c>
    </row>
    <row r="8" spans="1:17" ht="23.25" customHeight="1">
      <c r="A8" s="74" t="s">
        <v>55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7" ht="63.75" customHeight="1">
      <c r="A10" s="11"/>
      <c r="B10" s="63" t="s">
        <v>29</v>
      </c>
      <c r="C10" s="6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4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8" t="s">
        <v>73</v>
      </c>
    </row>
    <row r="13" spans="1:17" ht="51" customHeight="1">
      <c r="A13" s="11"/>
      <c r="B13" s="63" t="s">
        <v>30</v>
      </c>
      <c r="C13" s="6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8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2">
        <f>1445.91*0.3048</f>
        <v>440.71336800000006</v>
      </c>
      <c r="I15" s="12">
        <v>67.992999999999995</v>
      </c>
      <c r="J15" s="52">
        <f>1445.91*0.3048</f>
        <v>440.71336800000006</v>
      </c>
      <c r="K15" s="12">
        <v>67.992999999999995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3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283.55</v>
      </c>
      <c r="I18" s="12">
        <v>633.92100000000005</v>
      </c>
      <c r="J18" s="8">
        <v>283.5</v>
      </c>
      <c r="K18" s="12">
        <v>625.45899999999995</v>
      </c>
      <c r="L18" s="12">
        <v>0</v>
      </c>
      <c r="M18" s="12">
        <v>100</v>
      </c>
      <c r="N18" s="11">
        <v>18000</v>
      </c>
      <c r="O18" s="9">
        <v>0</v>
      </c>
      <c r="P18" s="46" t="s">
        <v>85</v>
      </c>
      <c r="Q18" s="16"/>
    </row>
    <row r="19" spans="1:17" s="6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355.274</v>
      </c>
      <c r="I19" s="12">
        <v>304.45400000000001</v>
      </c>
      <c r="J19" s="8">
        <v>355.274</v>
      </c>
      <c r="K19" s="12">
        <v>304.45400000000001</v>
      </c>
      <c r="L19" s="12">
        <v>0</v>
      </c>
      <c r="M19" s="12">
        <v>14</v>
      </c>
      <c r="N19" s="9">
        <v>1000</v>
      </c>
      <c r="O19" s="45">
        <v>0</v>
      </c>
      <c r="P19" s="47" t="s">
        <v>84</v>
      </c>
      <c r="Q19" s="16"/>
    </row>
    <row r="20" spans="1:17" s="6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3">
        <v>236.35</v>
      </c>
      <c r="I20" s="48">
        <v>1740</v>
      </c>
      <c r="J20" s="53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62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322.05</v>
      </c>
      <c r="I21" s="12">
        <v>162.822</v>
      </c>
      <c r="J21" s="8">
        <v>322</v>
      </c>
      <c r="K21" s="12">
        <v>160.84800000000001</v>
      </c>
      <c r="L21" s="33">
        <v>0</v>
      </c>
      <c r="M21" s="12">
        <v>40</v>
      </c>
      <c r="N21" s="11">
        <v>2500</v>
      </c>
      <c r="O21" s="45">
        <v>0</v>
      </c>
      <c r="P21" s="46"/>
      <c r="Q21" s="16"/>
    </row>
    <row r="22" spans="1:17" s="60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6"/>
      <c r="Q22" s="16"/>
    </row>
    <row r="23" spans="1:17" s="6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275.7</v>
      </c>
      <c r="I24" s="12">
        <v>360.93299999999999</v>
      </c>
      <c r="J24" s="8">
        <v>275.7</v>
      </c>
      <c r="K24" s="12">
        <v>360.93299999999999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6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2">
        <v>154.5</v>
      </c>
      <c r="I25" s="48">
        <v>451</v>
      </c>
      <c r="J25" s="52">
        <v>154.5</v>
      </c>
      <c r="K25" s="48">
        <v>451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60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3">
        <v>238.9</v>
      </c>
      <c r="I26" s="12">
        <v>6659</v>
      </c>
      <c r="J26" s="53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6" t="s">
        <v>87</v>
      </c>
      <c r="Q26" s="16"/>
    </row>
    <row r="27" spans="1:17" s="60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6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0">
        <v>0</v>
      </c>
      <c r="M28" s="48">
        <v>0</v>
      </c>
      <c r="N28" s="9">
        <v>1000</v>
      </c>
      <c r="O28" s="45">
        <v>0</v>
      </c>
      <c r="P28" s="51" t="s">
        <v>59</v>
      </c>
      <c r="Q28" s="16"/>
    </row>
    <row r="29" spans="1:17" s="60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6">
        <v>150.6</v>
      </c>
      <c r="I29" s="48">
        <v>321</v>
      </c>
      <c r="J29" s="66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3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348.38</v>
      </c>
      <c r="I31" s="12">
        <v>56.033000000000001</v>
      </c>
      <c r="J31" s="8">
        <v>348.38</v>
      </c>
      <c r="K31" s="12">
        <v>56.033000000000001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8" t="s">
        <v>77</v>
      </c>
    </row>
    <row r="34" spans="1:21" ht="63.75" customHeight="1">
      <c r="A34" s="11"/>
      <c r="B34" s="63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</v>
      </c>
      <c r="I35" s="12">
        <v>130.87</v>
      </c>
      <c r="J35" s="8">
        <v>111.6</v>
      </c>
      <c r="K35" s="12">
        <v>130.87</v>
      </c>
      <c r="L35" s="12">
        <v>0</v>
      </c>
      <c r="M35" s="12">
        <v>15</v>
      </c>
      <c r="N35" s="11">
        <v>5000</v>
      </c>
      <c r="O35" s="45">
        <v>0</v>
      </c>
      <c r="P35" s="46"/>
      <c r="Q35" s="1"/>
    </row>
    <row r="36" spans="1:21" s="6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(10*2.54)/100+(26*0.3048)+E36</f>
        <v>94.948799999999991</v>
      </c>
      <c r="I36" s="12">
        <v>808.58</v>
      </c>
      <c r="J36" s="8">
        <f>(9*2.54)/100+(26*0.3048)+E36</f>
        <v>94.923400000000001</v>
      </c>
      <c r="K36" s="12">
        <v>800.27</v>
      </c>
      <c r="L36" s="12">
        <v>0</v>
      </c>
      <c r="M36" s="12">
        <v>50</v>
      </c>
      <c r="N36" s="11">
        <v>8700</v>
      </c>
      <c r="O36" s="9">
        <v>0</v>
      </c>
      <c r="P36" s="46"/>
      <c r="Q36" s="1"/>
    </row>
    <row r="37" spans="1:21" s="6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(10*2.54)/100+(18*0.3048)+E37</f>
        <v>198.07040000000001</v>
      </c>
      <c r="I37" s="12">
        <v>448</v>
      </c>
      <c r="J37" s="8">
        <f>(9*2.54)/100+(18*0.3048)+E37</f>
        <v>198.04500000000002</v>
      </c>
      <c r="K37" s="12">
        <v>432</v>
      </c>
      <c r="L37" s="12">
        <v>0</v>
      </c>
      <c r="M37" s="12">
        <v>40</v>
      </c>
      <c r="N37" s="11">
        <v>5180</v>
      </c>
      <c r="O37" s="9">
        <v>0</v>
      </c>
      <c r="P37" s="46"/>
      <c r="Q37" s="1"/>
      <c r="U37" s="67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1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78.89</v>
      </c>
      <c r="I40" s="12">
        <v>298.31299999999999</v>
      </c>
      <c r="J40" s="8">
        <v>78.89</v>
      </c>
      <c r="K40" s="12">
        <v>298.31299999999999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6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73.39</v>
      </c>
      <c r="I41" s="12">
        <v>614.02</v>
      </c>
      <c r="J41" s="8">
        <v>73.39</v>
      </c>
      <c r="K41" s="12">
        <v>614.02</v>
      </c>
      <c r="L41" s="12">
        <v>55</v>
      </c>
      <c r="M41" s="12">
        <v>55</v>
      </c>
      <c r="N41" s="11">
        <v>24700</v>
      </c>
      <c r="O41" s="9">
        <v>0</v>
      </c>
      <c r="P41" s="65"/>
      <c r="Q41" s="11"/>
    </row>
    <row r="42" spans="1:21" s="6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4"/>
      <c r="I43" s="12"/>
      <c r="J43" s="64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5"/>
      <c r="P44" s="56" t="s">
        <v>78</v>
      </c>
      <c r="Q44" s="11"/>
    </row>
    <row r="45" spans="1:21" s="6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122.89</v>
      </c>
      <c r="I45" s="12">
        <v>7346</v>
      </c>
      <c r="J45" s="8">
        <v>122.89</v>
      </c>
      <c r="K45" s="12">
        <v>7346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5" t="s">
        <v>57</v>
      </c>
      <c r="B46" s="75"/>
      <c r="C46" s="18">
        <f t="shared" ref="C46" si="1">SUM(C11:C45)</f>
        <v>349775</v>
      </c>
      <c r="D46" s="18"/>
      <c r="E46" s="18"/>
      <c r="F46" s="64"/>
      <c r="G46" s="18">
        <f t="shared" ref="G46" si="2">SUM(G11:G45)</f>
        <v>46385.63</v>
      </c>
      <c r="H46" s="8"/>
      <c r="I46" s="18">
        <f>SUM(I11:I45)</f>
        <v>23717.254199999999</v>
      </c>
      <c r="J46" s="8"/>
      <c r="K46" s="18">
        <f>SUM(K11:K45)</f>
        <v>23682.5082</v>
      </c>
      <c r="L46" s="18">
        <f>SUM(L11:L45)</f>
        <v>155</v>
      </c>
      <c r="M46" s="18">
        <f>SUM(M11:M45)</f>
        <v>514</v>
      </c>
      <c r="N46" s="18">
        <f>SUM(N18:N45)</f>
        <v>124340</v>
      </c>
      <c r="O46" s="18"/>
      <c r="P46" s="64"/>
      <c r="Q46" s="44"/>
    </row>
    <row r="47" spans="1:21" s="3" customFormat="1" ht="39" customHeight="1">
      <c r="A47" s="73" t="s">
        <v>56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27"/>
    </row>
    <row r="48" spans="1:21" s="3" customFormat="1" ht="63.75" customHeight="1">
      <c r="A48" s="11"/>
      <c r="B48" s="63" t="s">
        <v>34</v>
      </c>
      <c r="C48" s="63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>
        <f>E49+0.3048*5</f>
        <v>309.06400000000002</v>
      </c>
      <c r="K49" s="11"/>
      <c r="L49" s="9"/>
      <c r="M49" s="12"/>
      <c r="N49" s="9">
        <v>8000</v>
      </c>
      <c r="O49" s="12"/>
      <c r="P49" s="58" t="s">
        <v>83</v>
      </c>
      <c r="Q49" s="27"/>
    </row>
    <row r="50" spans="1:17" s="7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52">
        <v>32.808999999999997</v>
      </c>
      <c r="J50" s="8">
        <v>386.25170000000003</v>
      </c>
      <c r="K50" s="52">
        <v>32.808999999999997</v>
      </c>
      <c r="L50" s="9" t="s">
        <v>61</v>
      </c>
      <c r="M50" s="9">
        <v>0</v>
      </c>
      <c r="N50" s="11" t="s">
        <v>63</v>
      </c>
      <c r="O50" s="9"/>
      <c r="P50" s="58"/>
      <c r="Q50" s="27"/>
    </row>
    <row r="51" spans="1:17" ht="63.75" customHeight="1">
      <c r="A51" s="64"/>
      <c r="B51" s="6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412.31</v>
      </c>
      <c r="J52" s="8">
        <f>1669.15*0.3048</f>
        <v>508.75692000000004</v>
      </c>
      <c r="K52" s="12">
        <v>412.31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4"/>
      <c r="B53" s="63" t="s">
        <v>54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9"/>
      <c r="P53" s="27"/>
      <c r="Q53" s="27"/>
    </row>
    <row r="54" spans="1:17" s="6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(20*0.3048)+(2*2.54)/100+E54</f>
        <v>249.94680000000002</v>
      </c>
      <c r="I54" s="12">
        <v>1471.69</v>
      </c>
      <c r="J54" s="8">
        <f>(20*0.3048)+(1*2.54)/100+E54</f>
        <v>249.92140000000001</v>
      </c>
      <c r="K54" s="12">
        <v>1460.12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3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9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92.59</v>
      </c>
      <c r="I56" s="12">
        <v>946</v>
      </c>
      <c r="J56" s="8">
        <v>92.56</v>
      </c>
      <c r="K56" s="12">
        <v>937</v>
      </c>
      <c r="L56" s="45">
        <v>0</v>
      </c>
      <c r="M56" s="45">
        <v>67</v>
      </c>
      <c r="N56" s="11">
        <v>17390</v>
      </c>
      <c r="O56" s="45">
        <v>0</v>
      </c>
      <c r="P56" s="65"/>
      <c r="Q56" s="64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52">
        <v>115.405</v>
      </c>
      <c r="I57" s="12">
        <v>214.32</v>
      </c>
      <c r="J57" s="52">
        <v>115.4</v>
      </c>
      <c r="K57" s="12">
        <v>213.88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7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4"/>
      <c r="B59" s="6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3113.3590000000004</v>
      </c>
      <c r="J59" s="8"/>
      <c r="K59" s="18">
        <f t="shared" ref="K59" si="6">SUM(K49:K58)</f>
        <v>3092.3490000000002</v>
      </c>
      <c r="L59" s="18">
        <f t="shared" ref="L59:M59" si="7">SUM(L49:L58)</f>
        <v>0</v>
      </c>
      <c r="M59" s="18">
        <f t="shared" si="7"/>
        <v>117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4"/>
      <c r="B60" s="63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26830.6132</v>
      </c>
      <c r="J60" s="8"/>
      <c r="K60" s="18">
        <f t="shared" si="10"/>
        <v>26774.857199999999</v>
      </c>
      <c r="L60" s="18">
        <f t="shared" ref="L60:M60" si="11">L59+L46</f>
        <v>155</v>
      </c>
      <c r="M60" s="18">
        <f t="shared" si="11"/>
        <v>631</v>
      </c>
      <c r="N60" s="18">
        <f>N59+N46</f>
        <v>182473</v>
      </c>
      <c r="O60" s="9"/>
      <c r="P60" s="11"/>
      <c r="Q60" s="27"/>
    </row>
    <row r="61" spans="1:17" s="3" customFormat="1" ht="23.25">
      <c r="A61" s="59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  <c r="Q61" s="27"/>
    </row>
    <row r="62" spans="1:17" s="3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1:17" s="3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17" s="3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2015-12-11T06:44:23Z</cp:lastPrinted>
  <dcterms:created xsi:type="dcterms:W3CDTF">2000-07-15T07:26:51Z</dcterms:created>
  <dcterms:modified xsi:type="dcterms:W3CDTF">2015-12-11T08:17:36Z</dcterms:modified>
</cp:coreProperties>
</file>