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54"/>
  <c r="J11"/>
  <c r="J14"/>
  <c r="J15"/>
  <c r="J35"/>
  <c r="J37"/>
  <c r="J36"/>
  <c r="H49"/>
  <c r="H54"/>
  <c r="H37"/>
  <c r="H36"/>
  <c r="H35"/>
  <c r="H52"/>
  <c r="H33"/>
  <c r="I29"/>
  <c r="H15"/>
  <c r="H14"/>
  <c r="H11"/>
  <c r="J33"/>
  <c r="K29" l="1"/>
  <c r="J49" l="1"/>
  <c r="X50" l="1"/>
  <c r="X49"/>
  <c r="T49" l="1"/>
  <c r="S49"/>
  <c r="W19" l="1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<sst xmlns="http://schemas.openxmlformats.org/spreadsheetml/2006/main" count="116" uniqueCount="90">
  <si>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</si>
  <si>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</si>
  <si>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</si>
  <si>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</si>
  <si>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</si>
  <si>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</si>
  <si>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</si>
  <si>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</si>
  <si>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</si>
  <si>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</si>
  <si>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</si>
  <si>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</si>
  <si>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</si>
  <si>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</si>
  <si>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</si>
  <si>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</si>
  <si>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</si>
  <si>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</si>
  <si>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</si>
  <si>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</si>
  <si>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</si>
  <si>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</si>
  <si>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</si>
  <si>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</si>
  <si>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</si>
  <si>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</si>
  <si>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</si>
  <si>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</si>
  <si>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</si>
  <si>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</si>
  <si>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</si>
  <si>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</si>
  <si>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</si>
  <si>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</si>
  <si>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</si>
  <si>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</si>
  <si>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</si>
  <si>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</si>
  <si>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</si>
  <si>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</si>
  <si>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</si>
  <si>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</si>
  <si>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</si>
  <si>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</si>
  <si>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</si>
  <si>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</si>
  <si>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</si>
  <si>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</si>
  <si>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</si>
  <si>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</si>
  <si>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</si>
  <si>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</si>
  <si>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</si>
  <si>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</si>
  <si>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</si>
  <si>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</si>
  <si>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</si>
  <si>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</si>
  <si>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</si>
  <si>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</si>
  <si>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</si>
  <si>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</si>
  <si>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</si>
  <si>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</si>
  <si>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</si>
  <si>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</si>
  <si>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</si>
  <si>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</si>
  <si>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</si>
  <si>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</si>
  <si>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</si>
  <si>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</si>
  <si>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</si>
  <si>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</si>
  <si>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</si>
  <si>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</si>
  <si>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</si>
  <si>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</si>
  <si>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</si>
  <si>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</si>
  <si>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</si>
  <si>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</si>
  <si>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</si>
  <si>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>7200 acres transplantation</t>
  </si>
  <si>
    <t>3500 acres transplantation</t>
  </si>
  <si>
    <t>Transplantation ayacut Nil.Water not reached to Sill level.</t>
  </si>
  <si>
    <t>Transplantation ayacut Nil</t>
  </si>
  <si>
    <t xml:space="preserve"> TELANGANA MEDIUM IRRIGATION PROJECTS (BASIN WISE) 
WATER LEVELS as on Dt : 14-09-2015</t>
  </si>
  <si>
    <t>Water Level on 13.09.2015</t>
  </si>
  <si>
    <t>2 gates opened 19500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</si>
</sst>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164" fontId="8" fillId="0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22" activePane="bottomLeft" state="frozen"/>
      <selection pane="bottomLeft" activeCell="J24" sqref="J24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6" customWidth="1"/>
    <col min="11" max="11" width="19.7109375" style="77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81" t="s">
        <v>87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8" s="19" customFormat="1" ht="45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28" s="19" customFormat="1" ht="9" customHeight="1">
      <c r="A3" s="90" t="s">
        <v>47</v>
      </c>
      <c r="B3" s="102" t="s">
        <v>0</v>
      </c>
      <c r="C3" s="87" t="s">
        <v>39</v>
      </c>
      <c r="D3" s="90" t="s">
        <v>28</v>
      </c>
      <c r="E3" s="90" t="s">
        <v>1</v>
      </c>
      <c r="F3" s="90"/>
      <c r="G3" s="87" t="s">
        <v>41</v>
      </c>
      <c r="H3" s="103" t="s">
        <v>88</v>
      </c>
      <c r="I3" s="104"/>
      <c r="J3" s="107" t="s">
        <v>29</v>
      </c>
      <c r="K3" s="107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19" customFormat="1" ht="74.25" customHeight="1">
      <c r="A4" s="90"/>
      <c r="B4" s="102"/>
      <c r="C4" s="88"/>
      <c r="D4" s="90"/>
      <c r="E4" s="90"/>
      <c r="F4" s="90"/>
      <c r="G4" s="88"/>
      <c r="H4" s="105"/>
      <c r="I4" s="106"/>
      <c r="J4" s="107"/>
      <c r="K4" s="107"/>
      <c r="L4" s="88"/>
      <c r="M4" s="88"/>
      <c r="N4" s="88"/>
      <c r="O4" s="88"/>
    </row>
    <row r="5" spans="1:28" s="19" customFormat="1" ht="66.75" customHeight="1">
      <c r="A5" s="90"/>
      <c r="B5" s="102"/>
      <c r="C5" s="88"/>
      <c r="D5" s="90"/>
      <c r="E5" s="78" t="s">
        <v>2</v>
      </c>
      <c r="F5" s="78" t="s">
        <v>27</v>
      </c>
      <c r="G5" s="89"/>
      <c r="H5" s="11" t="s">
        <v>2</v>
      </c>
      <c r="I5" s="33" t="s">
        <v>63</v>
      </c>
      <c r="J5" s="11" t="s">
        <v>2</v>
      </c>
      <c r="K5" s="70" t="s">
        <v>63</v>
      </c>
      <c r="L5" s="89"/>
      <c r="M5" s="89"/>
      <c r="N5" s="89"/>
      <c r="O5" s="89"/>
    </row>
    <row r="6" spans="1:28" s="20" customFormat="1" ht="20.25" customHeight="1">
      <c r="A6" s="90"/>
      <c r="B6" s="102"/>
      <c r="C6" s="89"/>
      <c r="D6" s="90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8">
        <v>1</v>
      </c>
      <c r="B7" s="79">
        <f>+A7+1</f>
        <v>2</v>
      </c>
      <c r="C7" s="78">
        <v>5</v>
      </c>
      <c r="D7" s="78">
        <v>6</v>
      </c>
      <c r="E7" s="78">
        <v>7</v>
      </c>
      <c r="F7" s="78">
        <f>+E7+1</f>
        <v>8</v>
      </c>
      <c r="G7" s="78">
        <v>9</v>
      </c>
      <c r="H7" s="78">
        <v>10</v>
      </c>
      <c r="I7" s="78">
        <v>11</v>
      </c>
      <c r="J7" s="21">
        <v>12</v>
      </c>
      <c r="K7" s="21">
        <v>13</v>
      </c>
      <c r="L7" s="78">
        <v>14</v>
      </c>
      <c r="M7" s="78">
        <v>15</v>
      </c>
      <c r="N7" s="78">
        <v>16</v>
      </c>
      <c r="O7" s="78">
        <v>17</v>
      </c>
      <c r="P7" s="78">
        <v>16</v>
      </c>
      <c r="Q7" s="78">
        <v>17</v>
      </c>
      <c r="R7" s="78">
        <v>18</v>
      </c>
    </row>
    <row r="8" spans="1:28" ht="23.25" customHeight="1">
      <c r="A8" s="96" t="s">
        <v>66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8"/>
    </row>
    <row r="9" spans="1:28" ht="47.25" customHeight="1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1"/>
    </row>
    <row r="10" spans="1:28" ht="39.950000000000003" customHeight="1">
      <c r="A10" s="14"/>
      <c r="B10" s="7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1485*0.3048</f>
        <v>452.62800000000004</v>
      </c>
      <c r="I11" s="52">
        <v>348.15199999999999</v>
      </c>
      <c r="J11" s="11">
        <f>1489.7*0.3048</f>
        <v>454.06056000000001</v>
      </c>
      <c r="K11" s="52">
        <v>376.99299999999999</v>
      </c>
      <c r="L11" s="15">
        <v>333</v>
      </c>
      <c r="M11" s="15">
        <v>0</v>
      </c>
      <c r="N11" s="12">
        <v>50</v>
      </c>
      <c r="O11" s="14" t="s">
        <v>86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85</v>
      </c>
      <c r="R12" s="1" t="e">
        <f>IF(#REF!="Full",1,0)</f>
        <v>#REF!</v>
      </c>
    </row>
    <row r="13" spans="1:28" ht="37.5" customHeight="1">
      <c r="A13" s="14"/>
      <c r="B13" s="7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3">
        <v>115.401</v>
      </c>
      <c r="J15" s="11">
        <f>1447.16*0.3048</f>
        <v>441.09436800000003</v>
      </c>
      <c r="K15" s="53">
        <v>115.401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285.55</v>
      </c>
      <c r="I18" s="52">
        <v>1015.054</v>
      </c>
      <c r="J18" s="11">
        <v>285.60000000000002</v>
      </c>
      <c r="K18" s="52">
        <v>1025.3969999999999</v>
      </c>
      <c r="L18" s="15">
        <v>119.77</v>
      </c>
      <c r="M18" s="15">
        <v>0</v>
      </c>
      <c r="N18" s="12">
        <v>8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355.15300000000002</v>
      </c>
      <c r="I19" s="52">
        <v>290.084</v>
      </c>
      <c r="J19" s="55">
        <v>355.15300000000002</v>
      </c>
      <c r="K19" s="52">
        <v>290.084</v>
      </c>
      <c r="L19" s="15">
        <v>0</v>
      </c>
      <c r="M19" s="15">
        <v>0</v>
      </c>
      <c r="N19" s="34">
        <v>9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75">
        <v>233.9</v>
      </c>
      <c r="I20" s="68">
        <v>1107</v>
      </c>
      <c r="J20" s="75">
        <v>233.9</v>
      </c>
      <c r="K20" s="68">
        <v>1107</v>
      </c>
      <c r="L20" s="15">
        <v>0</v>
      </c>
      <c r="M20" s="15">
        <v>0</v>
      </c>
      <c r="N20" s="34">
        <v>6</v>
      </c>
      <c r="O20" s="57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</v>
      </c>
      <c r="I21" s="15">
        <v>211</v>
      </c>
      <c r="J21" s="11">
        <v>323.3</v>
      </c>
      <c r="K21" s="15">
        <v>211</v>
      </c>
      <c r="L21" s="52">
        <v>0</v>
      </c>
      <c r="M21" s="15">
        <v>24.85</v>
      </c>
      <c r="N21" s="34">
        <v>0</v>
      </c>
      <c r="O21" s="14"/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0</v>
      </c>
      <c r="O23" s="54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277.25</v>
      </c>
      <c r="I24" s="52">
        <v>534.678</v>
      </c>
      <c r="J24" s="11">
        <v>277.25</v>
      </c>
      <c r="K24" s="52">
        <v>534.678</v>
      </c>
      <c r="L24" s="15">
        <v>0</v>
      </c>
      <c r="M24" s="15">
        <v>0</v>
      </c>
      <c r="N24" s="34">
        <v>24.2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71">
        <v>153.9</v>
      </c>
      <c r="I25" s="69">
        <v>382</v>
      </c>
      <c r="J25" s="71">
        <v>153.9</v>
      </c>
      <c r="K25" s="69">
        <v>382</v>
      </c>
      <c r="L25" s="15">
        <v>0</v>
      </c>
      <c r="M25" s="15">
        <v>0</v>
      </c>
      <c r="N25" s="34">
        <v>0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72">
        <v>239.4</v>
      </c>
      <c r="I26" s="15">
        <v>7079</v>
      </c>
      <c r="J26" s="72">
        <v>239.4</v>
      </c>
      <c r="K26" s="15">
        <v>7079</v>
      </c>
      <c r="L26" s="61">
        <v>0</v>
      </c>
      <c r="M26" s="15">
        <v>0</v>
      </c>
      <c r="N26" s="34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73" t="s">
        <v>60</v>
      </c>
      <c r="I27" s="62" t="s">
        <v>60</v>
      </c>
      <c r="J27" s="73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4">
        <v>200</v>
      </c>
      <c r="M28" s="65">
        <v>200</v>
      </c>
      <c r="N28" s="34">
        <v>24.4</v>
      </c>
      <c r="O28" s="63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4">
        <v>151</v>
      </c>
      <c r="I29" s="69">
        <f>358</f>
        <v>358</v>
      </c>
      <c r="J29" s="74">
        <v>151</v>
      </c>
      <c r="K29" s="69">
        <f>358</f>
        <v>358</v>
      </c>
      <c r="L29" s="66">
        <v>70</v>
      </c>
      <c r="M29" s="66">
        <v>50</v>
      </c>
      <c r="N29" s="34">
        <v>12.6</v>
      </c>
      <c r="O29" s="14"/>
      <c r="P29" s="19"/>
    </row>
    <row r="30" spans="1:24" ht="38.1" customHeight="1">
      <c r="A30" s="14"/>
      <c r="B30" s="7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2">
        <v>49.926000000000002</v>
      </c>
      <c r="J31" s="11">
        <v>348.23</v>
      </c>
      <c r="K31" s="52">
        <v>49.926000000000002</v>
      </c>
      <c r="L31" s="15">
        <v>0</v>
      </c>
      <c r="M31" s="15">
        <v>0</v>
      </c>
      <c r="N31" s="12">
        <v>10</v>
      </c>
      <c r="O31" s="14" t="s">
        <v>86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157.19999999999999</v>
      </c>
      <c r="I32" s="52">
        <v>228.7</v>
      </c>
      <c r="J32" s="11">
        <v>157.25</v>
      </c>
      <c r="K32" s="52">
        <v>231.83500000000001</v>
      </c>
      <c r="L32" s="15">
        <v>35</v>
      </c>
      <c r="M32" s="15">
        <v>0</v>
      </c>
      <c r="N32" s="15">
        <v>0</v>
      </c>
      <c r="O32" s="14" t="s">
        <v>84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2">
        <v>0</v>
      </c>
      <c r="O33" s="14" t="s">
        <v>86</v>
      </c>
      <c r="R33" s="1" t="e">
        <f>IF(#REF!="Full",1,0)</f>
        <v>#REF!</v>
      </c>
    </row>
    <row r="34" spans="1:25" ht="60" customHeight="1">
      <c r="A34" s="14"/>
      <c r="B34" s="7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34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(5*2.54)/100+(32*0.3048)+D36</f>
        <v>96.650599999999997</v>
      </c>
      <c r="I36" s="15">
        <v>1714.46</v>
      </c>
      <c r="J36" s="11">
        <f>(10*2.54)/100+(32*0.3048)+D36</f>
        <v>96.777599999999993</v>
      </c>
      <c r="K36" s="15">
        <v>1800.91</v>
      </c>
      <c r="L36" s="15">
        <v>0</v>
      </c>
      <c r="M36" s="15">
        <v>0</v>
      </c>
      <c r="N36" s="12">
        <v>17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(1*2.54)/100+(21*0.3048)+D37</f>
        <v>198.75620000000001</v>
      </c>
      <c r="I37" s="15">
        <v>729</v>
      </c>
      <c r="J37" s="11">
        <f>(0*2.54)/100+(23*0.3048)+D37</f>
        <v>199.34040000000002</v>
      </c>
      <c r="K37" s="15">
        <v>827</v>
      </c>
      <c r="L37" s="15">
        <v>200</v>
      </c>
      <c r="M37" s="15">
        <v>0</v>
      </c>
      <c r="N37" s="12">
        <v>25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77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81.19</v>
      </c>
      <c r="I40" s="15">
        <v>551.07000000000005</v>
      </c>
      <c r="J40" s="55">
        <v>81.19</v>
      </c>
      <c r="K40" s="15">
        <v>551.07000000000005</v>
      </c>
      <c r="L40" s="15">
        <v>0</v>
      </c>
      <c r="M40" s="15">
        <v>30</v>
      </c>
      <c r="N40" s="34">
        <v>0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73.25</v>
      </c>
      <c r="I41" s="14">
        <v>589.83000000000004</v>
      </c>
      <c r="J41" s="11">
        <v>73.099999999999994</v>
      </c>
      <c r="K41" s="14">
        <v>563.91</v>
      </c>
      <c r="L41" s="15">
        <v>2850</v>
      </c>
      <c r="M41" s="15">
        <v>250</v>
      </c>
      <c r="N41" s="12">
        <v>0</v>
      </c>
      <c r="O41" s="14" t="s">
        <v>89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111.2</v>
      </c>
      <c r="I42" s="15">
        <v>40</v>
      </c>
      <c r="J42" s="11">
        <v>111.1</v>
      </c>
      <c r="K42" s="15">
        <v>39</v>
      </c>
      <c r="L42" s="15">
        <v>0</v>
      </c>
      <c r="M42" s="15">
        <v>0</v>
      </c>
      <c r="N42" s="34">
        <v>12.4</v>
      </c>
      <c r="O42" s="50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8"/>
      <c r="I43" s="14"/>
      <c r="J43" s="78"/>
      <c r="K43" s="14"/>
      <c r="L43" s="15" t="s">
        <v>60</v>
      </c>
      <c r="M43" s="15" t="s">
        <v>60</v>
      </c>
      <c r="N43" s="15" t="s">
        <v>60</v>
      </c>
      <c r="O43" s="44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8">
        <v>124.5</v>
      </c>
      <c r="I44" s="14"/>
      <c r="J44" s="78">
        <v>124.5</v>
      </c>
      <c r="K44" s="14"/>
      <c r="L44" s="90" t="s">
        <v>72</v>
      </c>
      <c r="M44" s="90"/>
      <c r="N44" s="90"/>
      <c r="O44" s="90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122.95</v>
      </c>
      <c r="I45" s="15">
        <v>7412</v>
      </c>
      <c r="J45" s="11">
        <v>123.04</v>
      </c>
      <c r="K45" s="15">
        <v>7477</v>
      </c>
      <c r="L45" s="12">
        <v>753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90" t="s">
        <v>69</v>
      </c>
      <c r="B46" s="90"/>
      <c r="C46" s="21">
        <f t="shared" ref="C46:G46" si="0">SUM(C11:C45)</f>
        <v>349582</v>
      </c>
      <c r="D46" s="21">
        <f t="shared" si="0"/>
        <v>6233.8550000000005</v>
      </c>
      <c r="E46" s="78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25771.791000000001</v>
      </c>
      <c r="J46" s="11"/>
      <c r="K46" s="21">
        <f>SUM(K11:K45)</f>
        <v>26036.639999999999</v>
      </c>
      <c r="L46" s="21"/>
      <c r="M46" s="21"/>
      <c r="N46" s="21"/>
      <c r="O46" s="78"/>
      <c r="R46" s="5"/>
    </row>
    <row r="47" spans="1:25" s="6" customFormat="1" ht="64.5" customHeight="1">
      <c r="A47" s="93" t="s">
        <v>67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R47" s="1"/>
    </row>
    <row r="48" spans="1:25" s="6" customFormat="1" ht="38.1" customHeight="1">
      <c r="A48" s="14"/>
      <c r="B48" s="79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5">
        <v>37.028500000000001</v>
      </c>
      <c r="J50" s="11">
        <v>386.34314000000001</v>
      </c>
      <c r="K50" s="55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8"/>
      <c r="B51" s="79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86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8"/>
      <c r="B53" s="79" t="s">
        <v>65</v>
      </c>
      <c r="C53" s="21"/>
      <c r="D53" s="21"/>
      <c r="E53" s="11"/>
      <c r="F53" s="11"/>
      <c r="G53" s="11"/>
      <c r="H53" s="78"/>
      <c r="I53" s="14"/>
      <c r="J53" s="78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(24*0.3048)+(6*2.54)/100+D54</f>
        <v>251.26760000000002</v>
      </c>
      <c r="I54" s="15">
        <v>2138.06</v>
      </c>
      <c r="J54" s="11">
        <f>(25*0.3048)+(0*2.54)/100+D54</f>
        <v>251.42000000000002</v>
      </c>
      <c r="K54" s="15">
        <v>2224.0100000000002</v>
      </c>
      <c r="L54" s="12">
        <v>470</v>
      </c>
      <c r="M54" s="12">
        <v>0</v>
      </c>
      <c r="N54" s="34">
        <v>25.8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9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94.64</v>
      </c>
      <c r="I56" s="14">
        <v>1817</v>
      </c>
      <c r="J56" s="11">
        <v>94.87</v>
      </c>
      <c r="K56" s="14">
        <v>1936</v>
      </c>
      <c r="L56" s="12">
        <v>960</v>
      </c>
      <c r="M56" s="12">
        <v>0</v>
      </c>
      <c r="N56" s="34">
        <v>27.5</v>
      </c>
      <c r="O56" s="14" t="s">
        <v>82</v>
      </c>
      <c r="P56" s="78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117.35</v>
      </c>
      <c r="I57" s="15">
        <v>489.14</v>
      </c>
      <c r="J57" s="11">
        <v>117.54600000000001</v>
      </c>
      <c r="K57" s="15">
        <v>524.96</v>
      </c>
      <c r="L57" s="15">
        <v>445.02</v>
      </c>
      <c r="M57" s="15">
        <v>30.44</v>
      </c>
      <c r="N57" s="34">
        <v>30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</v>
      </c>
      <c r="I58" s="15">
        <v>386</v>
      </c>
      <c r="J58" s="11">
        <v>195.38</v>
      </c>
      <c r="K58" s="15">
        <v>397</v>
      </c>
      <c r="L58" s="12">
        <v>150</v>
      </c>
      <c r="M58" s="12">
        <v>10</v>
      </c>
      <c r="N58" s="15">
        <v>19.399999999999999</v>
      </c>
      <c r="O58" s="14" t="s">
        <v>83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8"/>
      <c r="B59" s="79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5322.1185000000005</v>
      </c>
      <c r="J59" s="11"/>
      <c r="K59" s="21">
        <f t="shared" ref="K59" si="3">SUM(K49:K58)</f>
        <v>5573.8885</v>
      </c>
      <c r="L59" s="12"/>
      <c r="M59" s="12"/>
      <c r="N59" s="12"/>
      <c r="O59" s="14"/>
    </row>
    <row r="60" spans="1:24" s="6" customFormat="1" ht="38.1" customHeight="1">
      <c r="A60" s="78"/>
      <c r="B60" s="79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31093.909500000002</v>
      </c>
      <c r="J60" s="11"/>
      <c r="K60" s="21">
        <f t="shared" ref="K60" si="6">K59+K46</f>
        <v>31610.5285</v>
      </c>
      <c r="L60" s="12"/>
      <c r="M60" s="12"/>
      <c r="N60" s="12"/>
      <c r="O60" s="14"/>
    </row>
    <row r="61" spans="1:24" s="6" customFormat="1" ht="15.75">
      <c r="A61" s="80"/>
      <c r="B61" s="108" t="s">
        <v>68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29"/>
      <c r="N61" s="29"/>
      <c r="O61" s="30"/>
    </row>
    <row r="62" spans="1:24" s="6" customFormat="1" ht="15" customHeight="1">
      <c r="A62" s="91" t="s">
        <v>76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</row>
    <row r="63" spans="1:24" s="6" customFormat="1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</row>
    <row r="64" spans="1:24" s="6" customFormat="1" ht="15" hidden="1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2015-09-14T06:58:21Z</cp:lastPrinted>
  <dcterms:created xsi:type="dcterms:W3CDTF">2000-07-15T07:26:51Z</dcterms:created>
  <dcterms:modified xsi:type="dcterms:W3CDTF">2015-09-14T06:58:22Z</dcterms:modified>
</cp:coreProperties>
</file>