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J37"/>
  <c r="J36"/>
  <c r="J54"/>
  <c r="J15" l="1"/>
  <c r="H37"/>
  <c r="H36"/>
  <c r="H54"/>
  <c r="H49"/>
  <c r="H52"/>
  <c r="H15"/>
  <c r="H11"/>
  <c r="J49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<sst xmlns="http://schemas.openxmlformats.org/spreadsheetml/2006/main" count="133" uniqueCount="90">
  <si>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</si>
  <si>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</si>
  <si>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</si>
  <si>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</si>
  <si>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</si>
  <si>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</si>
  <si>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</si>
  <si>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</si>
  <si>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</si>
  <si>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</si>
  <si>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</si>
  <si>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</si>
  <si>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</si>
  <si>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</si>
  <si>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</si>
  <si>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</si>
  <si>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</si>
  <si>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</si>
  <si>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</si>
  <si>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</si>
  <si>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</si>
  <si>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</si>
  <si>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</si>
  <si>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</si>
  <si>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</si>
  <si>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</si>
  <si>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</si>
  <si>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</si>
  <si>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</si>
  <si>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</si>
  <si>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</si>
  <si>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</si>
  <si>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</si>
  <si>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</si>
  <si>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</si>
  <si>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</si>
  <si>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</si>
  <si>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</si>
  <si>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</si>
  <si>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</si>
  <si>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</si>
  <si>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</si>
  <si>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</si>
  <si>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</si>
  <si>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</si>
  <si>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</si>
  <si>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</si>
  <si>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</si>
  <si>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</si>
  <si>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</si>
  <si>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</si>
  <si>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</si>
  <si>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</si>
  <si>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</si>
  <si>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</si>
  <si>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</si>
  <si>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</si>
  <si>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</si>
  <si>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</si>
  <si>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</si>
  <si>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</si>
  <si>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</si>
  <si>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</si>
  <si>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</si>
  <si>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</si>
  <si>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</si>
  <si>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</si>
  <si>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</si>
  <si>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</si>
  <si>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</si>
  <si>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</si>
  <si>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</si>
  <si>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</si>
  <si>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</si>
  <si>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</si>
  <si>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</si>
  <si>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</si>
  <si>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</si>
  <si>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</si>
  <si>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</si>
  <si>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</si>
  <si>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</si>
  <si>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</si>
  <si>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</si>
  <si>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</si>
  <si>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</si>
  <si>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14.12.2015</t>
  </si>
  <si>
    <t xml:space="preserve"> TELANGANA MEDIUM IRRIGATION PROJECTS (BASIN WISE) 
DAILY WATER LEVELS on 15.12.2015</t>
  </si>
  <si>
    <t xml:space="preserve"> Water level i.e., on 15.12.2015</t>
  </si>
  <si>
    <t>Canal discharge 100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</si>
</sst>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6" activePane="bottomLeft" state="frozen"/>
      <selection pane="bottomLeft" activeCell="K17" sqref="K1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7" t="s">
        <v>87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7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86</v>
      </c>
      <c r="I3" s="73"/>
      <c r="J3" s="72" t="s">
        <v>88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7" s="16" customFormat="1" ht="48.75" customHeight="1">
      <c r="A5" s="68"/>
      <c r="B5" s="66"/>
      <c r="C5" s="68"/>
      <c r="D5" s="68"/>
      <c r="E5" s="6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1">
        <v>16</v>
      </c>
      <c r="Q7" s="60">
        <f t="shared" ref="Q7" si="0">+P7+1</f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1485.5*0.3048</f>
        <v>452.78040000000004</v>
      </c>
      <c r="I11" s="33">
        <v>368.75299999999999</v>
      </c>
      <c r="J11" s="8">
        <f>1485.4*0.3048</f>
        <v>452.74992000000003</v>
      </c>
      <c r="K11" s="33">
        <v>354.63299999999998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1445.75*0.3048</f>
        <v>440.66460000000001</v>
      </c>
      <c r="I15" s="12">
        <v>62.304000000000002</v>
      </c>
      <c r="J15" s="8">
        <f>1445.75*0.3048</f>
        <v>440.66460000000001</v>
      </c>
      <c r="K15" s="12">
        <v>62.304000000000002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283.35000000000002</v>
      </c>
      <c r="I18" s="12">
        <v>601.25900000000001</v>
      </c>
      <c r="J18" s="8">
        <v>283.3</v>
      </c>
      <c r="K18" s="12">
        <v>593.19299999999998</v>
      </c>
      <c r="L18" s="12">
        <v>0</v>
      </c>
      <c r="M18" s="12">
        <v>100</v>
      </c>
      <c r="N18" s="11">
        <v>18000</v>
      </c>
      <c r="O18" s="9">
        <v>0</v>
      </c>
      <c r="P18" s="48" t="s">
        <v>89</v>
      </c>
      <c r="Q18" s="16"/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355.24400000000003</v>
      </c>
      <c r="I19" s="12">
        <v>300.8</v>
      </c>
      <c r="J19" s="8">
        <v>355.24400000000003</v>
      </c>
      <c r="K19" s="12">
        <v>300.8</v>
      </c>
      <c r="L19" s="12">
        <v>0</v>
      </c>
      <c r="M19" s="12">
        <v>14</v>
      </c>
      <c r="N19" s="9">
        <v>1000</v>
      </c>
      <c r="O19" s="45">
        <v>0</v>
      </c>
      <c r="P19" s="49" t="s">
        <v>84</v>
      </c>
      <c r="Q19" s="16"/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236.3</v>
      </c>
      <c r="I20" s="51">
        <v>1725</v>
      </c>
      <c r="J20" s="50">
        <v>236.3</v>
      </c>
      <c r="K20" s="51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3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321.85000000000002</v>
      </c>
      <c r="I21" s="12">
        <v>156.935</v>
      </c>
      <c r="J21" s="8">
        <v>321.8</v>
      </c>
      <c r="K21" s="12">
        <v>155.21799999999999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275.64999999999998</v>
      </c>
      <c r="I24" s="12">
        <v>355.99</v>
      </c>
      <c r="J24" s="8">
        <v>275.60000000000002</v>
      </c>
      <c r="K24" s="12">
        <v>351.09199999999998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1">
        <v>451</v>
      </c>
      <c r="J25" s="46">
        <v>154.5</v>
      </c>
      <c r="K25" s="51">
        <v>451</v>
      </c>
      <c r="L25" s="12">
        <v>0</v>
      </c>
      <c r="M25" s="12">
        <v>0</v>
      </c>
      <c r="N25" s="11">
        <v>2000</v>
      </c>
      <c r="O25" s="12">
        <v>0</v>
      </c>
      <c r="P25" s="48"/>
      <c r="Q25" s="16"/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238.9</v>
      </c>
      <c r="I26" s="12">
        <v>6659</v>
      </c>
      <c r="J26" s="50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1">
        <v>0</v>
      </c>
      <c r="N28" s="9">
        <v>1000</v>
      </c>
      <c r="O28" s="45">
        <v>0</v>
      </c>
      <c r="P28" s="54" t="s">
        <v>59</v>
      </c>
      <c r="Q28" s="16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1">
        <v>321</v>
      </c>
      <c r="J29" s="55">
        <v>150.6</v>
      </c>
      <c r="K29" s="51">
        <v>321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348.23</v>
      </c>
      <c r="K31" s="12">
        <v>49.926000000000002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</v>
      </c>
      <c r="I35" s="12">
        <v>130.87</v>
      </c>
      <c r="J35" s="8">
        <v>111.55</v>
      </c>
      <c r="K35" s="12">
        <v>128.51</v>
      </c>
      <c r="L35" s="12">
        <v>0</v>
      </c>
      <c r="M35" s="12">
        <v>15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(6*2.54)/100+(26*0.3048)+E36</f>
        <v>94.847200000000001</v>
      </c>
      <c r="I36" s="12">
        <v>775.34</v>
      </c>
      <c r="J36" s="8">
        <f>(5*2.54)/100+(26*0.3048)+E36</f>
        <v>94.821799999999996</v>
      </c>
      <c r="K36" s="12">
        <v>767.03</v>
      </c>
      <c r="L36" s="12">
        <v>0</v>
      </c>
      <c r="M36" s="12">
        <v>50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(6*2.54)/100+(18*0.3048)+E37</f>
        <v>197.96880000000002</v>
      </c>
      <c r="I37" s="12">
        <v>411</v>
      </c>
      <c r="J37" s="8">
        <f>(5*2.54)/100+(18*0.3048)+E37</f>
        <v>197.94340000000003</v>
      </c>
      <c r="K37" s="12">
        <v>405</v>
      </c>
      <c r="L37" s="12">
        <v>0</v>
      </c>
      <c r="M37" s="12">
        <v>40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78.790000000000006</v>
      </c>
      <c r="I40" s="12">
        <v>290.37</v>
      </c>
      <c r="J40" s="8">
        <v>78.790000000000006</v>
      </c>
      <c r="K40" s="12">
        <v>290.37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73.44</v>
      </c>
      <c r="I41" s="12">
        <v>622.66999999999996</v>
      </c>
      <c r="J41" s="8">
        <v>73.45</v>
      </c>
      <c r="K41" s="12">
        <v>624.41</v>
      </c>
      <c r="L41" s="12">
        <v>73</v>
      </c>
      <c r="M41" s="12">
        <v>53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122.83</v>
      </c>
      <c r="I45" s="12">
        <v>7300</v>
      </c>
      <c r="J45" s="8">
        <v>122.83</v>
      </c>
      <c r="K45" s="12">
        <v>7300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8" t="s">
        <v>57</v>
      </c>
      <c r="B46" s="68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23515.4192</v>
      </c>
      <c r="J46" s="8"/>
      <c r="K46" s="18">
        <f>SUM(K11:K45)</f>
        <v>23471.688200000001</v>
      </c>
      <c r="L46" s="18">
        <f>SUM(L11:L45)</f>
        <v>173</v>
      </c>
      <c r="M46" s="18">
        <f>SUM(M11:M45)</f>
        <v>517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7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>
        <f>E49+0.3048*5</f>
        <v>309.06400000000002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1669.05*0.3048</f>
        <v>508.72644000000003</v>
      </c>
      <c r="I52" s="12">
        <v>408.47</v>
      </c>
      <c r="J52" s="8">
        <f>1669.05*0.3048</f>
        <v>508.72644000000003</v>
      </c>
      <c r="K52" s="12">
        <v>408.47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(19*0.3048)+(10*2.54)/100+E54</f>
        <v>249.84520000000001</v>
      </c>
      <c r="I54" s="12">
        <v>1426.7</v>
      </c>
      <c r="J54" s="8">
        <f>(19*0.3048)+(9*2.54)/100+E54</f>
        <v>249.81980000000001</v>
      </c>
      <c r="K54" s="12">
        <v>1415.77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92.56</v>
      </c>
      <c r="I56" s="12">
        <v>937</v>
      </c>
      <c r="J56" s="8">
        <v>92.54</v>
      </c>
      <c r="K56" s="12">
        <v>929</v>
      </c>
      <c r="L56" s="45">
        <v>0</v>
      </c>
      <c r="M56" s="45">
        <v>0</v>
      </c>
      <c r="N56" s="11">
        <v>17390</v>
      </c>
      <c r="O56" s="45">
        <v>0</v>
      </c>
      <c r="P56" s="62"/>
      <c r="Q56" s="61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115.401</v>
      </c>
      <c r="I57" s="12">
        <v>212.56</v>
      </c>
      <c r="J57" s="46">
        <v>115.39700000000001</v>
      </c>
      <c r="K57" s="12">
        <v>212.12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1"/>
      <c r="B59" s="60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3053.7690000000002</v>
      </c>
      <c r="J59" s="8"/>
      <c r="K59" s="18">
        <f t="shared" ref="K59" si="6">SUM(K49:K58)</f>
        <v>3034.3989999999999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0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26569.188200000001</v>
      </c>
      <c r="J60" s="8"/>
      <c r="K60" s="18">
        <f t="shared" si="10"/>
        <v>26506.087200000002</v>
      </c>
      <c r="L60" s="18">
        <f t="shared" ref="L60:M60" si="11">L59+L46</f>
        <v>173</v>
      </c>
      <c r="M60" s="18">
        <f t="shared" si="11"/>
        <v>567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  <c r="Q61" s="27"/>
    </row>
    <row r="62" spans="1:17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7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7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2015-12-15T06:32:40Z</cp:lastPrinted>
  <dcterms:created xsi:type="dcterms:W3CDTF">2000-07-15T07:26:51Z</dcterms:created>
  <dcterms:modified xsi:type="dcterms:W3CDTF">2015-12-15T06:33:33Z</dcterms:modified>
</cp:coreProperties>
</file>