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H37"/>
  <c r="H36"/>
  <c r="H54"/>
  <c r="H49"/>
  <c r="H52"/>
  <c r="H15"/>
  <c r="H11"/>
  <c r="J52"/>
  <c r="J11"/>
  <c r="J15" l="1"/>
  <c r="J49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<sst xmlns="http://schemas.openxmlformats.org/spreadsheetml/2006/main" count="133" uniqueCount="90">
  <si>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</si>
  <si>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</si>
  <si>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</si>
  <si>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</si>
  <si>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</si>
  <si>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</si>
  <si>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</si>
  <si>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</si>
  <si>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</si>
  <si>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</si>
  <si>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</si>
  <si>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</si>
  <si>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</si>
  <si>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</si>
  <si>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</si>
  <si>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</si>
  <si>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</si>
  <si>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</si>
  <si>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</si>
  <si>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</si>
  <si>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</si>
  <si>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</si>
  <si>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</si>
  <si>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</si>
  <si>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</si>
  <si>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</si>
  <si>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</si>
  <si>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</si>
  <si>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</si>
  <si>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</si>
  <si>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</si>
  <si>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</si>
  <si>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</si>
  <si>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</si>
  <si>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</si>
  <si>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</si>
  <si>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</si>
  <si>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</si>
  <si>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</si>
  <si>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</si>
  <si>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</si>
  <si>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</si>
  <si>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</si>
  <si>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</si>
  <si>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</si>
  <si>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</si>
  <si>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</si>
  <si>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</si>
  <si>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</si>
  <si>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</si>
  <si>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</si>
  <si>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</si>
  <si>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</si>
  <si>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</si>
  <si>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</si>
  <si>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</si>
  <si>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</si>
  <si>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</si>
  <si>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</si>
  <si>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</si>
  <si>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</si>
  <si>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</si>
  <si>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</si>
  <si>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</si>
  <si>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</si>
  <si>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</si>
  <si>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</si>
  <si>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</si>
  <si>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</si>
  <si>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</si>
  <si>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</si>
  <si>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</si>
  <si>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</si>
  <si>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</si>
  <si>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</si>
  <si>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</si>
  <si>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</si>
  <si>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</si>
  <si>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</si>
  <si>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</si>
  <si>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</si>
  <si>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</si>
  <si>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</si>
  <si>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</si>
  <si>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</si>
  <si>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</si>
  <si>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Water level i.e., on 15.12.2015</t>
  </si>
  <si>
    <t>Canal discharge 100 cusecs</t>
  </si>
  <si>
    <t xml:space="preserve"> TELANGANA MEDIUM IRRIGATION PROJECTS (BASIN WISE) 
DAILY WATER LEVELS on 16.12.2015</t>
  </si>
  <si>
    <t xml:space="preserve"> Water level i.e., on 16.12.2015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</si>
</sst>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S28" sqref="S28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64" t="s">
        <v>88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17" s="16" customFormat="1" ht="72.75" customHeigh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17" s="16" customFormat="1" ht="9" customHeight="1">
      <c r="A3" s="73" t="s">
        <v>40</v>
      </c>
      <c r="B3" s="80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4" t="s">
        <v>86</v>
      </c>
      <c r="I3" s="75"/>
      <c r="J3" s="74" t="s">
        <v>89</v>
      </c>
      <c r="K3" s="75"/>
      <c r="L3" s="70" t="s">
        <v>48</v>
      </c>
      <c r="M3" s="70" t="s">
        <v>67</v>
      </c>
      <c r="N3" s="70" t="s">
        <v>68</v>
      </c>
      <c r="O3" s="70" t="s">
        <v>49</v>
      </c>
      <c r="P3" s="70" t="s">
        <v>65</v>
      </c>
    </row>
    <row r="4" spans="1:17" s="16" customFormat="1" ht="60.75" customHeight="1">
      <c r="A4" s="73"/>
      <c r="B4" s="80"/>
      <c r="C4" s="73"/>
      <c r="D4" s="73"/>
      <c r="E4" s="73"/>
      <c r="F4" s="73"/>
      <c r="G4" s="73"/>
      <c r="H4" s="76"/>
      <c r="I4" s="77"/>
      <c r="J4" s="76"/>
      <c r="K4" s="77"/>
      <c r="L4" s="71"/>
      <c r="M4" s="71"/>
      <c r="N4" s="71"/>
      <c r="O4" s="71"/>
      <c r="P4" s="71"/>
    </row>
    <row r="5" spans="1:17" s="16" customFormat="1" ht="48.75" customHeight="1">
      <c r="A5" s="73"/>
      <c r="B5" s="80"/>
      <c r="C5" s="73"/>
      <c r="D5" s="73"/>
      <c r="E5" s="73"/>
      <c r="F5" s="62" t="s">
        <v>2</v>
      </c>
      <c r="G5" s="62" t="s">
        <v>66</v>
      </c>
      <c r="H5" s="8" t="s">
        <v>2</v>
      </c>
      <c r="I5" s="62" t="s">
        <v>66</v>
      </c>
      <c r="J5" s="8" t="s">
        <v>2</v>
      </c>
      <c r="K5" s="62" t="s">
        <v>66</v>
      </c>
      <c r="L5" s="72"/>
      <c r="M5" s="72"/>
      <c r="N5" s="72"/>
      <c r="O5" s="72"/>
      <c r="P5" s="71"/>
    </row>
    <row r="6" spans="1:17" s="17" customFormat="1" ht="34.5" customHeight="1">
      <c r="A6" s="73"/>
      <c r="B6" s="8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2"/>
    </row>
    <row r="7" spans="1:17" s="16" customFormat="1" ht="26.25">
      <c r="A7" s="62">
        <v>1</v>
      </c>
      <c r="B7" s="61">
        <f>+A7+1</f>
        <v>2</v>
      </c>
      <c r="C7" s="61">
        <v>3</v>
      </c>
      <c r="D7" s="62">
        <v>4</v>
      </c>
      <c r="E7" s="61">
        <v>5</v>
      </c>
      <c r="F7" s="61">
        <v>6</v>
      </c>
      <c r="G7" s="62">
        <v>7</v>
      </c>
      <c r="H7" s="61">
        <v>8</v>
      </c>
      <c r="I7" s="61">
        <v>9</v>
      </c>
      <c r="J7" s="62">
        <v>10</v>
      </c>
      <c r="K7" s="61">
        <v>11</v>
      </c>
      <c r="L7" s="61">
        <v>12</v>
      </c>
      <c r="M7" s="62">
        <v>13</v>
      </c>
      <c r="N7" s="61">
        <v>14</v>
      </c>
      <c r="O7" s="61">
        <v>15</v>
      </c>
      <c r="P7" s="62">
        <v>16</v>
      </c>
      <c r="Q7" s="61">
        <f t="shared" ref="Q7" si="0">+P7+1</f>
        <v>17</v>
      </c>
    </row>
    <row r="8" spans="1:17" ht="23.25" customHeight="1">
      <c r="A8" s="81" t="s">
        <v>55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</row>
    <row r="9" spans="1:17" ht="24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2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1485.4*0.3048</f>
        <v>452.74992000000003</v>
      </c>
      <c r="I11" s="33">
        <v>354.63299999999998</v>
      </c>
      <c r="J11" s="8">
        <f>1485.4*0.3048</f>
        <v>452.74992000000003</v>
      </c>
      <c r="K11" s="33">
        <v>354.63299999999998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1445.75*0.3048</f>
        <v>440.66460000000001</v>
      </c>
      <c r="I15" s="12">
        <v>62.304000000000002</v>
      </c>
      <c r="J15" s="8">
        <f>1445.75*0.3048</f>
        <v>440.66460000000001</v>
      </c>
      <c r="K15" s="12">
        <v>62.304000000000002</v>
      </c>
      <c r="L15" s="12">
        <v>0</v>
      </c>
      <c r="M15" s="12">
        <v>0</v>
      </c>
      <c r="N15" s="11" t="s">
        <v>63</v>
      </c>
      <c r="O15" s="12">
        <v>0</v>
      </c>
      <c r="P15" s="27"/>
    </row>
    <row r="16" spans="1:17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0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283.3</v>
      </c>
      <c r="I18" s="12">
        <v>593.19299999999998</v>
      </c>
      <c r="J18" s="8">
        <v>283.3</v>
      </c>
      <c r="K18" s="12">
        <v>593.19299999999998</v>
      </c>
      <c r="L18" s="12">
        <v>0</v>
      </c>
      <c r="M18" s="12">
        <v>100</v>
      </c>
      <c r="N18" s="11">
        <v>18000</v>
      </c>
      <c r="O18" s="9">
        <v>0</v>
      </c>
      <c r="P18" s="48" t="s">
        <v>87</v>
      </c>
      <c r="Q18" s="16"/>
    </row>
    <row r="19" spans="1:17" s="60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355.24400000000003</v>
      </c>
      <c r="I19" s="12">
        <v>300.8</v>
      </c>
      <c r="J19" s="8">
        <v>355.24400000000003</v>
      </c>
      <c r="K19" s="12">
        <v>300.8</v>
      </c>
      <c r="L19" s="12">
        <v>0</v>
      </c>
      <c r="M19" s="12">
        <v>14</v>
      </c>
      <c r="N19" s="9">
        <v>1000</v>
      </c>
      <c r="O19" s="45">
        <v>0</v>
      </c>
      <c r="P19" s="49" t="s">
        <v>84</v>
      </c>
      <c r="Q19" s="16"/>
    </row>
    <row r="20" spans="1:17" s="60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0">
        <v>236.3</v>
      </c>
      <c r="I20" s="51">
        <v>1725</v>
      </c>
      <c r="J20" s="50">
        <v>236.3</v>
      </c>
      <c r="K20" s="51">
        <v>1725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60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321.8</v>
      </c>
      <c r="I21" s="12">
        <v>155.21799999999999</v>
      </c>
      <c r="J21" s="8">
        <v>321.75</v>
      </c>
      <c r="K21" s="12">
        <v>153.50200000000001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60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60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0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275.60000000000002</v>
      </c>
      <c r="I24" s="12">
        <v>351.09199999999998</v>
      </c>
      <c r="J24" s="8">
        <v>275.60000000000002</v>
      </c>
      <c r="K24" s="12">
        <v>351.09199999999998</v>
      </c>
      <c r="L24" s="12">
        <v>0</v>
      </c>
      <c r="M24" s="12">
        <v>65</v>
      </c>
      <c r="N24" s="11">
        <v>6900</v>
      </c>
      <c r="O24" s="45">
        <v>0</v>
      </c>
      <c r="P24" s="48"/>
      <c r="Q24" s="16"/>
    </row>
    <row r="25" spans="1:17" s="60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154.5</v>
      </c>
      <c r="I25" s="51">
        <v>451</v>
      </c>
      <c r="J25" s="46">
        <v>154.5</v>
      </c>
      <c r="K25" s="51">
        <v>451</v>
      </c>
      <c r="L25" s="12">
        <v>0</v>
      </c>
      <c r="M25" s="12">
        <v>0</v>
      </c>
      <c r="N25" s="11">
        <v>2000</v>
      </c>
      <c r="O25" s="12">
        <v>0</v>
      </c>
      <c r="P25" s="48"/>
      <c r="Q25" s="16"/>
    </row>
    <row r="26" spans="1:17" s="60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0">
        <v>238.9</v>
      </c>
      <c r="I26" s="12">
        <v>6659</v>
      </c>
      <c r="J26" s="50">
        <v>238.9</v>
      </c>
      <c r="K26" s="12">
        <v>6659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60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1" t="s">
        <v>51</v>
      </c>
      <c r="I27" s="51" t="s">
        <v>51</v>
      </c>
      <c r="J27" s="51" t="s">
        <v>51</v>
      </c>
      <c r="K27" s="51" t="s">
        <v>51</v>
      </c>
      <c r="L27" s="51" t="s">
        <v>51</v>
      </c>
      <c r="M27" s="51" t="s">
        <v>51</v>
      </c>
      <c r="N27" s="52" t="s">
        <v>63</v>
      </c>
      <c r="O27" s="9">
        <v>0</v>
      </c>
      <c r="P27" s="18" t="s">
        <v>59</v>
      </c>
      <c r="Q27" s="16"/>
    </row>
    <row r="28" spans="1:17" s="60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3">
        <v>0</v>
      </c>
      <c r="M28" s="51">
        <v>0</v>
      </c>
      <c r="N28" s="9">
        <v>1000</v>
      </c>
      <c r="O28" s="45">
        <v>0</v>
      </c>
      <c r="P28" s="54" t="s">
        <v>59</v>
      </c>
      <c r="Q28" s="16"/>
    </row>
    <row r="29" spans="1:17" s="60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150.6</v>
      </c>
      <c r="I29" s="51">
        <v>321</v>
      </c>
      <c r="J29" s="55">
        <v>150.6</v>
      </c>
      <c r="K29" s="51">
        <v>321</v>
      </c>
      <c r="L29" s="53">
        <v>0</v>
      </c>
      <c r="M29" s="53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348.23</v>
      </c>
      <c r="I31" s="12">
        <v>49.926000000000002</v>
      </c>
      <c r="J31" s="8">
        <v>348.23</v>
      </c>
      <c r="K31" s="12">
        <v>49.926000000000002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</v>
      </c>
      <c r="I32" s="12">
        <v>163.94220000000001</v>
      </c>
      <c r="J32" s="8">
        <v>156</v>
      </c>
      <c r="K32" s="12">
        <v>163.94220000000001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111.55</v>
      </c>
      <c r="I35" s="12">
        <v>128.51</v>
      </c>
      <c r="J35" s="8">
        <v>111.55</v>
      </c>
      <c r="K35" s="12">
        <v>128.51</v>
      </c>
      <c r="L35" s="12">
        <v>0</v>
      </c>
      <c r="M35" s="12">
        <v>15</v>
      </c>
      <c r="N35" s="11">
        <v>5000</v>
      </c>
      <c r="O35" s="45">
        <v>0</v>
      </c>
      <c r="P35" s="48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(5*2.54)/100+(26*0.3048)+E36</f>
        <v>94.821799999999996</v>
      </c>
      <c r="I36" s="12">
        <v>767.03</v>
      </c>
      <c r="J36" s="8">
        <f>(4*2.54)/100+(26*0.3048)+E36</f>
        <v>94.796399999999991</v>
      </c>
      <c r="K36" s="12">
        <v>758.72</v>
      </c>
      <c r="L36" s="12">
        <v>0</v>
      </c>
      <c r="M36" s="12">
        <v>50</v>
      </c>
      <c r="N36" s="11">
        <v>8700</v>
      </c>
      <c r="O36" s="9">
        <v>0</v>
      </c>
      <c r="P36" s="48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(5*2.54)/100+(18*0.3048)+E37</f>
        <v>197.94340000000003</v>
      </c>
      <c r="I37" s="12">
        <v>405</v>
      </c>
      <c r="J37" s="8">
        <f>(4*2.54)/100+(18*0.3048)+E37</f>
        <v>197.91800000000001</v>
      </c>
      <c r="K37" s="12">
        <v>398</v>
      </c>
      <c r="L37" s="12">
        <v>0</v>
      </c>
      <c r="M37" s="12">
        <v>40</v>
      </c>
      <c r="N37" s="11">
        <v>5180</v>
      </c>
      <c r="O37" s="9">
        <v>0</v>
      </c>
      <c r="P37" s="48"/>
      <c r="U37" s="1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78.790000000000006</v>
      </c>
      <c r="I40" s="12">
        <v>290.37</v>
      </c>
      <c r="J40" s="8">
        <v>78.739999999999995</v>
      </c>
      <c r="K40" s="12">
        <v>285.77</v>
      </c>
      <c r="L40" s="12">
        <v>0</v>
      </c>
      <c r="M40" s="12">
        <v>20</v>
      </c>
      <c r="N40" s="11">
        <v>2360</v>
      </c>
      <c r="O40" s="45">
        <v>0</v>
      </c>
      <c r="P40" s="26" t="s">
        <v>81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73.45</v>
      </c>
      <c r="I41" s="12">
        <v>624.41</v>
      </c>
      <c r="J41" s="8">
        <v>73.45</v>
      </c>
      <c r="K41" s="12">
        <v>624.41</v>
      </c>
      <c r="L41" s="12">
        <v>73</v>
      </c>
      <c r="M41" s="12">
        <v>53</v>
      </c>
      <c r="N41" s="11">
        <v>24700</v>
      </c>
      <c r="O41" s="9">
        <v>0</v>
      </c>
      <c r="P41" s="63"/>
      <c r="Q41" s="11"/>
    </row>
    <row r="42" spans="1:21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2"/>
      <c r="I43" s="12"/>
      <c r="J43" s="62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57"/>
      <c r="P44" s="58" t="s">
        <v>78</v>
      </c>
      <c r="Q44" s="11"/>
    </row>
    <row r="45" spans="1:21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122.83</v>
      </c>
      <c r="I45" s="12">
        <v>7300</v>
      </c>
      <c r="J45" s="8">
        <v>122.8</v>
      </c>
      <c r="K45" s="12">
        <v>7270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3" t="s">
        <v>57</v>
      </c>
      <c r="B46" s="73"/>
      <c r="C46" s="18">
        <f t="shared" ref="C46" si="1">SUM(C11:C45)</f>
        <v>349775</v>
      </c>
      <c r="D46" s="18"/>
      <c r="E46" s="18"/>
      <c r="F46" s="62"/>
      <c r="G46" s="18">
        <f t="shared" ref="G46" si="2">SUM(G11:G45)</f>
        <v>46385.63</v>
      </c>
      <c r="H46" s="8"/>
      <c r="I46" s="18">
        <f>SUM(I11:I45)</f>
        <v>23471.688200000001</v>
      </c>
      <c r="J46" s="8"/>
      <c r="K46" s="18">
        <f>SUM(K11:K45)</f>
        <v>23420.0622</v>
      </c>
      <c r="L46" s="18">
        <f>SUM(L11:L45)</f>
        <v>173</v>
      </c>
      <c r="M46" s="18">
        <f>SUM(M11:M45)</f>
        <v>517</v>
      </c>
      <c r="N46" s="18">
        <f>SUM(N18:N45)</f>
        <v>124340</v>
      </c>
      <c r="O46" s="18"/>
      <c r="P46" s="62"/>
      <c r="Q46" s="44"/>
    </row>
    <row r="47" spans="1:21" s="3" customFormat="1" ht="39" customHeight="1">
      <c r="A47" s="80" t="s">
        <v>56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27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f>E49+0.3048*5</f>
        <v>309.06400000000002</v>
      </c>
      <c r="I49" s="11"/>
      <c r="J49" s="8">
        <f>E49+0.3048*5</f>
        <v>309.06400000000002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386.25170000000003</v>
      </c>
      <c r="K50" s="46">
        <v>32.808999999999997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2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1669.05*0.3048</f>
        <v>508.72644000000003</v>
      </c>
      <c r="I52" s="12">
        <v>408.47</v>
      </c>
      <c r="J52" s="8">
        <f>1669.05*0.3048</f>
        <v>508.72644000000003</v>
      </c>
      <c r="K52" s="12">
        <v>408.47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2"/>
      <c r="B53" s="61" t="s">
        <v>54</v>
      </c>
      <c r="C53" s="18"/>
      <c r="D53" s="34"/>
      <c r="E53" s="18"/>
      <c r="F53" s="8"/>
      <c r="G53" s="8"/>
      <c r="H53" s="62"/>
      <c r="I53" s="11"/>
      <c r="J53" s="62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(19*0.3048)+(9*2.54)/100+E54</f>
        <v>249.81980000000001</v>
      </c>
      <c r="I54" s="12">
        <v>1415.77</v>
      </c>
      <c r="J54" s="8">
        <f>(19*0.3048)+(8*2.54)/100+E54</f>
        <v>249.79440000000002</v>
      </c>
      <c r="K54" s="12">
        <v>1404.85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92.54</v>
      </c>
      <c r="I56" s="12">
        <v>929</v>
      </c>
      <c r="J56" s="8">
        <v>92.54</v>
      </c>
      <c r="K56" s="12">
        <v>929</v>
      </c>
      <c r="L56" s="45">
        <v>0</v>
      </c>
      <c r="M56" s="45">
        <v>0</v>
      </c>
      <c r="N56" s="11">
        <v>17390</v>
      </c>
      <c r="O56" s="45">
        <v>0</v>
      </c>
      <c r="P56" s="63"/>
      <c r="Q56" s="62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115.39700000000001</v>
      </c>
      <c r="I57" s="12">
        <v>212.12</v>
      </c>
      <c r="J57" s="46">
        <v>115.39400000000001</v>
      </c>
      <c r="K57" s="12">
        <v>211.68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9"/>
      <c r="Q58" s="27"/>
    </row>
    <row r="59" spans="1:17" s="3" customFormat="1" ht="63.75" customHeight="1">
      <c r="A59" s="62"/>
      <c r="B59" s="61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3034.3989999999999</v>
      </c>
      <c r="J59" s="8"/>
      <c r="K59" s="18">
        <f t="shared" ref="K59" si="6">SUM(K49:K58)</f>
        <v>3023.0389999999998</v>
      </c>
      <c r="L59" s="18">
        <f t="shared" ref="L59:M59" si="7">SUM(L49:L58)</f>
        <v>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2"/>
      <c r="B60" s="61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26506.087200000002</v>
      </c>
      <c r="J60" s="8"/>
      <c r="K60" s="18">
        <f t="shared" si="10"/>
        <v>26443.101200000001</v>
      </c>
      <c r="L60" s="18">
        <f t="shared" ref="L60:M60" si="11">L59+L46</f>
        <v>173</v>
      </c>
      <c r="M60" s="18">
        <f t="shared" si="11"/>
        <v>567</v>
      </c>
      <c r="N60" s="18">
        <f>N59+N46</f>
        <v>182473</v>
      </c>
      <c r="O60" s="9"/>
      <c r="P60" s="11"/>
      <c r="Q60" s="27"/>
    </row>
    <row r="61" spans="1:17" s="3" customFormat="1" ht="23.25">
      <c r="A61" s="63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8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7" s="3" customFormat="1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1:17" s="3" customFormat="1" ht="15" hidden="1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2015-12-16T07:21:53Z</cp:lastPrinted>
  <dcterms:created xsi:type="dcterms:W3CDTF">2000-07-15T07:26:51Z</dcterms:created>
  <dcterms:modified xsi:type="dcterms:W3CDTF">2015-12-16T07:21:58Z</dcterms:modified>
</cp:coreProperties>
</file>