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H37"/>
  <c r="H36"/>
  <c r="H54"/>
  <c r="H52"/>
  <c r="H33"/>
  <c r="H15"/>
  <c r="H14"/>
  <c r="H11"/>
  <c r="J33" l="1"/>
  <c r="J15" l="1"/>
  <c r="J52" l="1"/>
  <c r="J11" l="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<sst xmlns="http://schemas.openxmlformats.org/spreadsheetml/2006/main" count="135" uniqueCount="93">
  <si>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</si>
  <si>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</si>
  <si>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</si>
  <si>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</si>
  <si>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</si>
  <si>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</si>
  <si>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</si>
  <si>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</si>
  <si>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</si>
  <si>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</si>
  <si>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</si>
  <si>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</si>
  <si>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</si>
  <si>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</si>
  <si>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</si>
  <si>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</si>
  <si>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</si>
  <si>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</si>
  <si>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</si>
  <si>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</si>
  <si>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</si>
  <si>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</si>
  <si>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</si>
  <si>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</si>
  <si>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</si>
  <si>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</si>
  <si>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</si>
  <si>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</si>
  <si>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</si>
  <si>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</si>
  <si>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</si>
  <si>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</si>
  <si>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</si>
  <si>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</si>
  <si>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</si>
  <si>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</si>
  <si>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</si>
  <si>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</si>
  <si>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</si>
  <si>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</si>
  <si>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</si>
  <si>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</si>
  <si>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</si>
  <si>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</si>
  <si>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</si>
  <si>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</si>
  <si>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</si>
  <si>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</si>
  <si>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</si>
  <si>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</si>
  <si>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</si>
  <si>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</si>
  <si>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</si>
  <si>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</si>
  <si>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</si>
  <si>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</si>
  <si>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</si>
  <si>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</si>
  <si>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</si>
  <si>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</si>
  <si>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</si>
  <si>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</si>
  <si>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</si>
  <si>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</si>
  <si>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</si>
  <si>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</si>
  <si>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</si>
  <si>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</si>
  <si>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</si>
  <si>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</si>
  <si>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</si>
  <si>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</si>
  <si>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</si>
  <si>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</si>
  <si>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</si>
  <si>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</si>
  <si>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</si>
  <si>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</si>
  <si>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</si>
  <si>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</si>
  <si>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</si>
  <si>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</si>
  <si>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</si>
  <si>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</si>
  <si>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</si>
  <si>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</si>
  <si>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</si>
  <si>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</si>
  <si>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</si>
  <si>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</si>
  <si>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 xml:space="preserve"> TELANGANA MEDIUM IRRIGATION PROJECTS (BASIN WISE) 
DAILY WATER LEVELS on 18.10.2015.</t>
  </si>
  <si>
    <t>Yesterday Water level i.e., on 17.10.2015</t>
  </si>
  <si>
    <t>Today's Water level i.e., on 18.10.2015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</si>
</sst>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K13" sqref="K13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2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80" t="s">
        <v>90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2"/>
    </row>
    <row r="2" spans="1:29" s="19" customFormat="1" ht="72.7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</row>
    <row r="3" spans="1:29" s="19" customFormat="1" ht="9" customHeight="1">
      <c r="A3" s="89" t="s">
        <v>41</v>
      </c>
      <c r="B3" s="92" t="s">
        <v>0</v>
      </c>
      <c r="C3" s="89" t="s">
        <v>73</v>
      </c>
      <c r="D3" s="89" t="s">
        <v>72</v>
      </c>
      <c r="E3" s="89" t="s">
        <v>71</v>
      </c>
      <c r="F3" s="89" t="s">
        <v>1</v>
      </c>
      <c r="G3" s="89"/>
      <c r="H3" s="94" t="s">
        <v>91</v>
      </c>
      <c r="I3" s="95"/>
      <c r="J3" s="94" t="s">
        <v>92</v>
      </c>
      <c r="K3" s="95"/>
      <c r="L3" s="86" t="s">
        <v>49</v>
      </c>
      <c r="M3" s="86" t="s">
        <v>69</v>
      </c>
      <c r="N3" s="86" t="s">
        <v>70</v>
      </c>
      <c r="O3" s="86" t="s">
        <v>50</v>
      </c>
      <c r="P3" s="86" t="s">
        <v>67</v>
      </c>
    </row>
    <row r="4" spans="1:29" s="19" customFormat="1" ht="60.75" customHeight="1">
      <c r="A4" s="89"/>
      <c r="B4" s="92"/>
      <c r="C4" s="89"/>
      <c r="D4" s="89"/>
      <c r="E4" s="89"/>
      <c r="F4" s="89"/>
      <c r="G4" s="89"/>
      <c r="H4" s="96"/>
      <c r="I4" s="97"/>
      <c r="J4" s="96"/>
      <c r="K4" s="97"/>
      <c r="L4" s="87"/>
      <c r="M4" s="87"/>
      <c r="N4" s="87"/>
      <c r="O4" s="87"/>
      <c r="P4" s="87"/>
    </row>
    <row r="5" spans="1:29" s="19" customFormat="1" ht="48.75" customHeight="1">
      <c r="A5" s="89"/>
      <c r="B5" s="92"/>
      <c r="C5" s="89"/>
      <c r="D5" s="89"/>
      <c r="E5" s="89"/>
      <c r="F5" s="77" t="s">
        <v>2</v>
      </c>
      <c r="G5" s="77" t="s">
        <v>68</v>
      </c>
      <c r="H5" s="77" t="s">
        <v>2</v>
      </c>
      <c r="I5" s="77" t="s">
        <v>68</v>
      </c>
      <c r="J5" s="11" t="s">
        <v>2</v>
      </c>
      <c r="K5" s="77" t="s">
        <v>68</v>
      </c>
      <c r="L5" s="88"/>
      <c r="M5" s="88"/>
      <c r="N5" s="88"/>
      <c r="O5" s="88"/>
      <c r="P5" s="87"/>
    </row>
    <row r="6" spans="1:29" s="20" customFormat="1" ht="34.5" customHeight="1">
      <c r="A6" s="89"/>
      <c r="B6" s="92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8"/>
    </row>
    <row r="7" spans="1:29" s="19" customFormat="1" ht="26.25">
      <c r="A7" s="77">
        <v>1</v>
      </c>
      <c r="B7" s="78">
        <f>+A7+1</f>
        <v>2</v>
      </c>
      <c r="C7" s="78">
        <v>3</v>
      </c>
      <c r="D7" s="77">
        <v>4</v>
      </c>
      <c r="E7" s="77">
        <v>5</v>
      </c>
      <c r="F7" s="77">
        <v>6</v>
      </c>
      <c r="G7" s="77">
        <v>7</v>
      </c>
      <c r="H7" s="21">
        <v>8</v>
      </c>
      <c r="I7" s="21">
        <v>9</v>
      </c>
      <c r="J7" s="77">
        <v>10</v>
      </c>
      <c r="K7" s="77">
        <v>11</v>
      </c>
      <c r="L7" s="21">
        <v>12</v>
      </c>
      <c r="M7" s="21">
        <v>13</v>
      </c>
      <c r="N7" s="77">
        <v>14</v>
      </c>
      <c r="O7" s="77">
        <v>15</v>
      </c>
      <c r="P7" s="21">
        <v>16</v>
      </c>
      <c r="Q7" s="41">
        <v>16</v>
      </c>
      <c r="R7" s="77">
        <v>17</v>
      </c>
      <c r="S7" s="77"/>
    </row>
    <row r="8" spans="1:29" ht="23.25" customHeight="1">
      <c r="A8" s="93" t="s">
        <v>56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</row>
    <row r="9" spans="1:29" ht="24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</row>
    <row r="10" spans="1:29" ht="63.75" customHeight="1">
      <c r="A10" s="14"/>
      <c r="B10" s="78" t="s">
        <v>30</v>
      </c>
      <c r="C10" s="78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9"/>
      <c r="O10" s="37"/>
      <c r="P10" s="14"/>
    </row>
    <row r="11" spans="1:29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</row>
    <row r="12" spans="1:29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75" t="s">
        <v>76</v>
      </c>
    </row>
    <row r="13" spans="1:29" ht="51" customHeight="1">
      <c r="A13" s="14"/>
      <c r="B13" s="78" t="s">
        <v>31</v>
      </c>
      <c r="C13" s="78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>
        <v>0</v>
      </c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1446.91*0.3048</f>
        <v>441.01816800000006</v>
      </c>
      <c r="I15" s="15">
        <v>105.232</v>
      </c>
      <c r="J15" s="11">
        <f>1446.91*0.3048</f>
        <v>441.01816800000006</v>
      </c>
      <c r="K15" s="15">
        <v>105.232</v>
      </c>
      <c r="L15" s="15">
        <v>0</v>
      </c>
      <c r="M15" s="15">
        <v>0</v>
      </c>
      <c r="N15" s="14" t="s">
        <v>64</v>
      </c>
      <c r="O15" s="15">
        <v>0</v>
      </c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>
        <v>0</v>
      </c>
      <c r="P16" s="30"/>
    </row>
    <row r="17" spans="1:26" ht="63.75" customHeight="1">
      <c r="A17" s="14"/>
      <c r="B17" s="78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286.25</v>
      </c>
      <c r="I18" s="15">
        <v>1170.2339999999999</v>
      </c>
      <c r="J18" s="11">
        <v>286.25</v>
      </c>
      <c r="K18" s="15">
        <v>1170.2339999999999</v>
      </c>
      <c r="L18" s="15">
        <v>75</v>
      </c>
      <c r="M18" s="15">
        <v>75</v>
      </c>
      <c r="N18" s="14">
        <v>18000</v>
      </c>
      <c r="O18" s="12">
        <v>0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355.85399999999998</v>
      </c>
      <c r="I19" s="15">
        <v>377.72</v>
      </c>
      <c r="J19" s="11">
        <v>355.85399999999998</v>
      </c>
      <c r="K19" s="15">
        <v>377.72</v>
      </c>
      <c r="L19" s="15">
        <v>0</v>
      </c>
      <c r="M19" s="15">
        <v>0</v>
      </c>
      <c r="N19" s="12">
        <v>1000</v>
      </c>
      <c r="O19" s="33">
        <v>0</v>
      </c>
      <c r="P19" s="65" t="s">
        <v>75</v>
      </c>
      <c r="Q19" s="19" t="s">
        <v>27</v>
      </c>
      <c r="V19" s="2">
        <v>355.94499999999999</v>
      </c>
      <c r="W19" s="66">
        <v>390.29599999999999</v>
      </c>
      <c r="X19" s="3">
        <v>97.03</v>
      </c>
      <c r="Y19" s="4">
        <v>0</v>
      </c>
      <c r="Z19" s="1">
        <v>0</v>
      </c>
    </row>
    <row r="20" spans="1:26" s="68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59">
        <v>237.5</v>
      </c>
      <c r="I20" s="60">
        <v>2113</v>
      </c>
      <c r="J20" s="59">
        <v>237.5</v>
      </c>
      <c r="K20" s="60">
        <v>2113</v>
      </c>
      <c r="L20" s="15">
        <v>0</v>
      </c>
      <c r="M20" s="15">
        <v>150</v>
      </c>
      <c r="N20" s="14">
        <v>15000</v>
      </c>
      <c r="O20" s="33">
        <v>0</v>
      </c>
      <c r="P20" s="69" t="s">
        <v>85</v>
      </c>
      <c r="Q20" s="19"/>
      <c r="R20" s="1"/>
      <c r="S20" s="1"/>
      <c r="T20" s="1"/>
      <c r="U20" s="1"/>
      <c r="V20" s="2"/>
      <c r="W20" s="3"/>
      <c r="X20" s="3"/>
      <c r="Y20" s="67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325.64999999999998</v>
      </c>
      <c r="I21" s="15">
        <v>333</v>
      </c>
      <c r="J21" s="11">
        <v>325.60000000000002</v>
      </c>
      <c r="K21" s="15">
        <v>329</v>
      </c>
      <c r="L21" s="37">
        <v>0</v>
      </c>
      <c r="M21" s="15">
        <v>35</v>
      </c>
      <c r="N21" s="14">
        <v>2500</v>
      </c>
      <c r="O21" s="33">
        <v>0</v>
      </c>
      <c r="P21" s="69" t="s">
        <v>87</v>
      </c>
      <c r="Q21" s="19"/>
      <c r="V21" s="2"/>
      <c r="W21" s="66"/>
      <c r="X21" s="3"/>
      <c r="Y21" s="4"/>
    </row>
    <row r="22" spans="1:26" s="68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147.15</v>
      </c>
      <c r="I22" s="15">
        <v>710</v>
      </c>
      <c r="J22" s="11">
        <v>147.15</v>
      </c>
      <c r="K22" s="15">
        <v>710</v>
      </c>
      <c r="L22" s="15">
        <v>0</v>
      </c>
      <c r="M22" s="15">
        <v>90</v>
      </c>
      <c r="N22" s="14">
        <v>6000</v>
      </c>
      <c r="O22" s="12">
        <v>0</v>
      </c>
      <c r="P22" s="69" t="s">
        <v>88</v>
      </c>
      <c r="Q22" s="19"/>
      <c r="R22" s="1"/>
      <c r="S22" s="1"/>
      <c r="T22" s="1"/>
      <c r="U22" s="1"/>
      <c r="V22" s="2"/>
      <c r="W22" s="3"/>
      <c r="X22" s="3"/>
      <c r="Y22" s="70"/>
    </row>
    <row r="23" spans="1:26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14">
        <v>500</v>
      </c>
      <c r="O23" s="33">
        <v>0</v>
      </c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277.3</v>
      </c>
      <c r="K24" s="15">
        <v>544.178</v>
      </c>
      <c r="L24" s="15">
        <v>0</v>
      </c>
      <c r="M24" s="15">
        <v>15</v>
      </c>
      <c r="N24" s="14">
        <v>6900</v>
      </c>
      <c r="O24" s="33">
        <v>0</v>
      </c>
      <c r="P24" s="29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1">
        <v>154.65</v>
      </c>
      <c r="I25" s="60">
        <v>456</v>
      </c>
      <c r="J25" s="61">
        <v>154.65</v>
      </c>
      <c r="K25" s="60">
        <v>456</v>
      </c>
      <c r="L25" s="15">
        <v>0</v>
      </c>
      <c r="M25" s="15">
        <v>9.36</v>
      </c>
      <c r="N25" s="14">
        <v>2000</v>
      </c>
      <c r="O25" s="15">
        <v>0</v>
      </c>
      <c r="P25" s="69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59">
        <v>239</v>
      </c>
      <c r="I26" s="15">
        <v>6740</v>
      </c>
      <c r="J26" s="59">
        <v>239</v>
      </c>
      <c r="K26" s="15">
        <v>6740</v>
      </c>
      <c r="L26" s="38">
        <v>0</v>
      </c>
      <c r="M26" s="38">
        <v>150</v>
      </c>
      <c r="N26" s="14">
        <v>9500</v>
      </c>
      <c r="O26" s="33">
        <v>0</v>
      </c>
      <c r="P26" s="69" t="s">
        <v>85</v>
      </c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2" t="s">
        <v>52</v>
      </c>
      <c r="I27" s="63" t="s">
        <v>52</v>
      </c>
      <c r="J27" s="62" t="s">
        <v>52</v>
      </c>
      <c r="K27" s="63" t="s">
        <v>52</v>
      </c>
      <c r="L27" s="63" t="s">
        <v>52</v>
      </c>
      <c r="M27" s="63" t="s">
        <v>52</v>
      </c>
      <c r="N27" s="71" t="s">
        <v>64</v>
      </c>
      <c r="O27" s="12">
        <v>0</v>
      </c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2">
        <v>0</v>
      </c>
      <c r="M28" s="73">
        <v>0</v>
      </c>
      <c r="N28" s="12">
        <v>1000</v>
      </c>
      <c r="O28" s="33">
        <v>0</v>
      </c>
      <c r="P28" s="74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4">
        <v>151.19999999999999</v>
      </c>
      <c r="I29" s="60">
        <v>377</v>
      </c>
      <c r="J29" s="64">
        <v>151.19999999999999</v>
      </c>
      <c r="K29" s="60">
        <v>377</v>
      </c>
      <c r="L29" s="72">
        <v>0</v>
      </c>
      <c r="M29" s="72">
        <v>55</v>
      </c>
      <c r="N29" s="14">
        <v>2000</v>
      </c>
      <c r="O29" s="33">
        <v>0</v>
      </c>
      <c r="P29" s="69" t="s">
        <v>86</v>
      </c>
      <c r="Q29" s="19"/>
    </row>
    <row r="30" spans="1:26" ht="63.75" customHeight="1">
      <c r="A30" s="14"/>
      <c r="B30" s="78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>
        <v>0</v>
      </c>
      <c r="P31" s="30"/>
      <c r="S31" s="1" t="s">
        <v>82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157.6</v>
      </c>
      <c r="I32" s="15">
        <v>254.904</v>
      </c>
      <c r="J32" s="11">
        <v>157.5</v>
      </c>
      <c r="K32" s="15">
        <v>251.58</v>
      </c>
      <c r="L32" s="15">
        <v>0</v>
      </c>
      <c r="M32" s="15">
        <v>0</v>
      </c>
      <c r="N32" s="14">
        <v>3500</v>
      </c>
      <c r="O32" s="15">
        <v>0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4" t="s">
        <v>64</v>
      </c>
      <c r="O33" s="12">
        <v>0</v>
      </c>
      <c r="P33" s="30"/>
    </row>
    <row r="34" spans="1:26" ht="63.75" customHeight="1">
      <c r="A34" s="14"/>
      <c r="B34" s="78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112.4</v>
      </c>
      <c r="I35" s="15">
        <v>170.583</v>
      </c>
      <c r="J35" s="11">
        <v>112.4</v>
      </c>
      <c r="K35" s="15">
        <v>170.583</v>
      </c>
      <c r="L35" s="15">
        <v>0</v>
      </c>
      <c r="M35" s="15">
        <v>12</v>
      </c>
      <c r="N35" s="14">
        <v>5000</v>
      </c>
      <c r="O35" s="33">
        <v>0</v>
      </c>
      <c r="P35" s="69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(8*2.54)/100+(31*0.3048)+E36</f>
        <v>96.421999999999997</v>
      </c>
      <c r="I36" s="15">
        <v>1564.71</v>
      </c>
      <c r="J36" s="11">
        <f>(7*2.54)/100+(31*0.3048)+E36</f>
        <v>96.396599999999992</v>
      </c>
      <c r="K36" s="15">
        <v>1548.9</v>
      </c>
      <c r="L36" s="15">
        <v>0</v>
      </c>
      <c r="M36" s="15">
        <v>100</v>
      </c>
      <c r="N36" s="14">
        <v>8700</v>
      </c>
      <c r="O36" s="12">
        <v>0</v>
      </c>
      <c r="P36" s="69"/>
      <c r="V36" s="56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(2*2.54)/100+(24*0.3048)+E37</f>
        <v>199.69600000000003</v>
      </c>
      <c r="I37" s="15">
        <v>960</v>
      </c>
      <c r="J37" s="11">
        <f>(0*2.54)/100+(24*0.3048)+E37</f>
        <v>199.64520000000002</v>
      </c>
      <c r="K37" s="15">
        <v>939</v>
      </c>
      <c r="L37" s="15">
        <v>0</v>
      </c>
      <c r="M37" s="15">
        <v>90</v>
      </c>
      <c r="N37" s="14">
        <v>5180</v>
      </c>
      <c r="O37" s="12">
        <v>0</v>
      </c>
      <c r="P37" s="69"/>
    </row>
    <row r="38" spans="1:26" ht="63.7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45"/>
      <c r="O39" s="51"/>
      <c r="P39" s="52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80.989999999999995</v>
      </c>
      <c r="I40" s="15">
        <v>523.92700000000002</v>
      </c>
      <c r="J40" s="11">
        <v>80.989999999999995</v>
      </c>
      <c r="K40" s="15">
        <v>523.92700000000002</v>
      </c>
      <c r="L40" s="15">
        <v>0</v>
      </c>
      <c r="M40" s="15">
        <v>60</v>
      </c>
      <c r="N40" s="14">
        <v>2360</v>
      </c>
      <c r="O40" s="33">
        <v>0</v>
      </c>
      <c r="P40" s="29" t="s">
        <v>84</v>
      </c>
      <c r="Q40" s="14"/>
      <c r="R40" s="14"/>
      <c r="S40" s="14"/>
      <c r="T40" s="14" t="s">
        <v>82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73.45</v>
      </c>
      <c r="I41" s="15">
        <v>624.4</v>
      </c>
      <c r="J41" s="11">
        <v>73.5</v>
      </c>
      <c r="K41" s="15">
        <v>634</v>
      </c>
      <c r="L41" s="15">
        <v>300</v>
      </c>
      <c r="M41" s="15">
        <v>300</v>
      </c>
      <c r="N41" s="14">
        <v>24700</v>
      </c>
      <c r="O41" s="12">
        <v>0</v>
      </c>
      <c r="P41" s="79" t="s">
        <v>81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105.45</v>
      </c>
      <c r="I42" s="15" t="s">
        <v>52</v>
      </c>
      <c r="J42" s="11">
        <v>105.45</v>
      </c>
      <c r="K42" s="15" t="s">
        <v>52</v>
      </c>
      <c r="L42" s="15">
        <v>0</v>
      </c>
      <c r="M42" s="15">
        <v>0</v>
      </c>
      <c r="N42" s="14">
        <v>1000</v>
      </c>
      <c r="O42" s="33">
        <v>0</v>
      </c>
      <c r="P42" s="29" t="s">
        <v>78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77"/>
      <c r="I43" s="15"/>
      <c r="J43" s="77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77">
        <v>124.48</v>
      </c>
      <c r="I44" s="15">
        <v>681.32</v>
      </c>
      <c r="J44" s="77">
        <v>124.47</v>
      </c>
      <c r="K44" s="15">
        <v>680.62</v>
      </c>
      <c r="L44" s="14"/>
      <c r="M44" s="14">
        <v>40.4</v>
      </c>
      <c r="N44" s="14">
        <v>5000</v>
      </c>
      <c r="O44" s="44"/>
      <c r="P44" s="55" t="s">
        <v>79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123.8</v>
      </c>
      <c r="I45" s="15">
        <v>8160</v>
      </c>
      <c r="J45" s="11">
        <v>123.8</v>
      </c>
      <c r="K45" s="15">
        <v>8160</v>
      </c>
      <c r="L45" s="12">
        <v>0</v>
      </c>
      <c r="M45" s="12">
        <v>40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89" t="s">
        <v>58</v>
      </c>
      <c r="B46" s="89"/>
      <c r="C46" s="21">
        <f t="shared" ref="C46" si="0">SUM(C11:C45)</f>
        <v>349775</v>
      </c>
      <c r="D46" s="21"/>
      <c r="E46" s="21"/>
      <c r="F46" s="77"/>
      <c r="G46" s="21">
        <f t="shared" ref="G46" si="1">SUM(G11:G45)</f>
        <v>46385.63</v>
      </c>
      <c r="H46" s="11"/>
      <c r="I46" s="21">
        <f>SUM(I11:I45)</f>
        <v>28300.539000000001</v>
      </c>
      <c r="J46" s="11"/>
      <c r="K46" s="21">
        <f>SUM(K11:K45)</f>
        <v>28265.305</v>
      </c>
      <c r="L46" s="21">
        <f>SUM(L11:L45)</f>
        <v>375</v>
      </c>
      <c r="M46" s="21">
        <f>SUM(M11:M45)</f>
        <v>1221.7600000000002</v>
      </c>
      <c r="N46" s="21">
        <f>SUM(N18:N45)</f>
        <v>124340</v>
      </c>
      <c r="O46" s="21"/>
      <c r="P46" s="77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s="6" customFormat="1" ht="39" customHeight="1">
      <c r="A47" s="92" t="s">
        <v>57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78" t="s">
        <v>35</v>
      </c>
      <c r="C48" s="78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0"/>
      <c r="O48" s="12"/>
      <c r="P48" s="14"/>
      <c r="Q48" s="30"/>
      <c r="R48" s="30"/>
      <c r="S48" s="30"/>
      <c r="T48" s="30"/>
      <c r="U48" s="30"/>
      <c r="V48" s="30"/>
      <c r="W48" s="30"/>
      <c r="X48" s="54">
        <f>(4*0.3048)+E49</f>
        <v>308.75920000000002</v>
      </c>
      <c r="Y48" s="30"/>
      <c r="Z48" s="54">
        <f>1*0.3048+E49</f>
        <v>307.84480000000002</v>
      </c>
    </row>
    <row r="49" spans="1:26" s="6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1">
        <v>307.83999999999997</v>
      </c>
      <c r="I49" s="14"/>
      <c r="J49" s="11">
        <v>307.83999999999997</v>
      </c>
      <c r="K49" s="14"/>
      <c r="L49" s="12"/>
      <c r="M49" s="15"/>
      <c r="N49" s="12">
        <v>8000</v>
      </c>
      <c r="O49" s="15"/>
      <c r="P49" s="75" t="s">
        <v>89</v>
      </c>
      <c r="Q49" s="30"/>
      <c r="R49" s="30"/>
      <c r="S49" s="30"/>
      <c r="T49" s="30"/>
      <c r="U49" s="30"/>
      <c r="V49" s="30"/>
      <c r="W49" s="30"/>
      <c r="X49" s="30"/>
      <c r="Y49" s="76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386.404</v>
      </c>
      <c r="I50" s="57">
        <v>39.841500000000003</v>
      </c>
      <c r="J50" s="11">
        <v>386.404</v>
      </c>
      <c r="K50" s="57">
        <v>39.841500000000003</v>
      </c>
      <c r="L50" s="12" t="s">
        <v>62</v>
      </c>
      <c r="M50" s="12">
        <v>0</v>
      </c>
      <c r="N50" s="14" t="s">
        <v>64</v>
      </c>
      <c r="O50" s="12"/>
      <c r="P50" s="75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77"/>
      <c r="B51" s="78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4" t="s">
        <v>64</v>
      </c>
      <c r="O52" s="12"/>
      <c r="P52" s="14" t="s">
        <v>80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77"/>
      <c r="B53" s="78" t="s">
        <v>55</v>
      </c>
      <c r="C53" s="21"/>
      <c r="D53" s="38"/>
      <c r="E53" s="21"/>
      <c r="F53" s="11"/>
      <c r="G53" s="11"/>
      <c r="H53" s="77"/>
      <c r="I53" s="14"/>
      <c r="J53" s="77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(26*0.3048)+(8*2.54)/100+E54</f>
        <v>251.928</v>
      </c>
      <c r="I54" s="15">
        <v>2531.89</v>
      </c>
      <c r="J54" s="11">
        <f>(26*0.3048)+(7*2.54)/100+E54</f>
        <v>251.90260000000001</v>
      </c>
      <c r="K54" s="15">
        <v>2515.48</v>
      </c>
      <c r="L54" s="12">
        <v>0</v>
      </c>
      <c r="M54" s="12">
        <v>100</v>
      </c>
      <c r="N54" s="14">
        <v>18193</v>
      </c>
      <c r="O54" s="33">
        <v>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78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94.8</v>
      </c>
      <c r="I56" s="14">
        <v>1895</v>
      </c>
      <c r="J56" s="11">
        <v>94.72</v>
      </c>
      <c r="K56" s="14">
        <v>1855</v>
      </c>
      <c r="L56" s="12">
        <v>0</v>
      </c>
      <c r="M56" s="12">
        <v>191</v>
      </c>
      <c r="N56" s="14">
        <v>20350</v>
      </c>
      <c r="O56" s="33">
        <v>0</v>
      </c>
      <c r="P56" s="79"/>
      <c r="Q56" s="77">
        <v>516</v>
      </c>
      <c r="R56" s="53"/>
      <c r="S56" s="30"/>
      <c r="T56" s="53">
        <v>95.61</v>
      </c>
      <c r="U56" s="53">
        <v>2364</v>
      </c>
      <c r="V56" s="53">
        <v>320</v>
      </c>
      <c r="W56" s="78">
        <v>0</v>
      </c>
      <c r="X56" s="78" t="s">
        <v>83</v>
      </c>
      <c r="Y56" s="78"/>
      <c r="Z56" s="53"/>
    </row>
    <row r="57" spans="1:26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117.45</v>
      </c>
      <c r="I57" s="15">
        <v>508.44</v>
      </c>
      <c r="J57" s="11">
        <v>117.41</v>
      </c>
      <c r="K57" s="15">
        <v>500.17</v>
      </c>
      <c r="L57" s="15">
        <v>0</v>
      </c>
      <c r="M57" s="15">
        <v>95.7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194.69</v>
      </c>
      <c r="I58" s="15">
        <v>309</v>
      </c>
      <c r="J58" s="11">
        <v>194.64</v>
      </c>
      <c r="K58" s="15">
        <v>306.5</v>
      </c>
      <c r="L58" s="12">
        <v>0</v>
      </c>
      <c r="M58" s="12">
        <v>180</v>
      </c>
      <c r="N58" s="14">
        <v>7200</v>
      </c>
      <c r="O58" s="15">
        <v>5.2</v>
      </c>
      <c r="P58" s="58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77"/>
      <c r="B59" s="78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5743.0514999999996</v>
      </c>
      <c r="J59" s="11"/>
      <c r="K59" s="21">
        <f t="shared" si="4"/>
        <v>5675.8715000000002</v>
      </c>
      <c r="L59" s="21">
        <f t="shared" ref="L59:M59" si="5">SUM(L49:L58)</f>
        <v>0</v>
      </c>
      <c r="M59" s="21">
        <f t="shared" si="5"/>
        <v>566.70000000000005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77"/>
      <c r="B60" s="78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57162.63</v>
      </c>
      <c r="H60" s="11"/>
      <c r="I60" s="21">
        <f t="shared" ref="I60:K60" si="8">I59+I46</f>
        <v>34043.590499999998</v>
      </c>
      <c r="J60" s="11"/>
      <c r="K60" s="21">
        <f t="shared" si="8"/>
        <v>33941.176500000001</v>
      </c>
      <c r="L60" s="21">
        <f t="shared" ref="L60:M60" si="9">L59+L46</f>
        <v>375</v>
      </c>
      <c r="M60" s="21">
        <f t="shared" si="9"/>
        <v>1788.4600000000003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79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90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</row>
    <row r="63" spans="1:26" s="6" customFormat="1" ht="22.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</row>
    <row r="64" spans="1:26" s="6" customFormat="1" ht="15" hidden="1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2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2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2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2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2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2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2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2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2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2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2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2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2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2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2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2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2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2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2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2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2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2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2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2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2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2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2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2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2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2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2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2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2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2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2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2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2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2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2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2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2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2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2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2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2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2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2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2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2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2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2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2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2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2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2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2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2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2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2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2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2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2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2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2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2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2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2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2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2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2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2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2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2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2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2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2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2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2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2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2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2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2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2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2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2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2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2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2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2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2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2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2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2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2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2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2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2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2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2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2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2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2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2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2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2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2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2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2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2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2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2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2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2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2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2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2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2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2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2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2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2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2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2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2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2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2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2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2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2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2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2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2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2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2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2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2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2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2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2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2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2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2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2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2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2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2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2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2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2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2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2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2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2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2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2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2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2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2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2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2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2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2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2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2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2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2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2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2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2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2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2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2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2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2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2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2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2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2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2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2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2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2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2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2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2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2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2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2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2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2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2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2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2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2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2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2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2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2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2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2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2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2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2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2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2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2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2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2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2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2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2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2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2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2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2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2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2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2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2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2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2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2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2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2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2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2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2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2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2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2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2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2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2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2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2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2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2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2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2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2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2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2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2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2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2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2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2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2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2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2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2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2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2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2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2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2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2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2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2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2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2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2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2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2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2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2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2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2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2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2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2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2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2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2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2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2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2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2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2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2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2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2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2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2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2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2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2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2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2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2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2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2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2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2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2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2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2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2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2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2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2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2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2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2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2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2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2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2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2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2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2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2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2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2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2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2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2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2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2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2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2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2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2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2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2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2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2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2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2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2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2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2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2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2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2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2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2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2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2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2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2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2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2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2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2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2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2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2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2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2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2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2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2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2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2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2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2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2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2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2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2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2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2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2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2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2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2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2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2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2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2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2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2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2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2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2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2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2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2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2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2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2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2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2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2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2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2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2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2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2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2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2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2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2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2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2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2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2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2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2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2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2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2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2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2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2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2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2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2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2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2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2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2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2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2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2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2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2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2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2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2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2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2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2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2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2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2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2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2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2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2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2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2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2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2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2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2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2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2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2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2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2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2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2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2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2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2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2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2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2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2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2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2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2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2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2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2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2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2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2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2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2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2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2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2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2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2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2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2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2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2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2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2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2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2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2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2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2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2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2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2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2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2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2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2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2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2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2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2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2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2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2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2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2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2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2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2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2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2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2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2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2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2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2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2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2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2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2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2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2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2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2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2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2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2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2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2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2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2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2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2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2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2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2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2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2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2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2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2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2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2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2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2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2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2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2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2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2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2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2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2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2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2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2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2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2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2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2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2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2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2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2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2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2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2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2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2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2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2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2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2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2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2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2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2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2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2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2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2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2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2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2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2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2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2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2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2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2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2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2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2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2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2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2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2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2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2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2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2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2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2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2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2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2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2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2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2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2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2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2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2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2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2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2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2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2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2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2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2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2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2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2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2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2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2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2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2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2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2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2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2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2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2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2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2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2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2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2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2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2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2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2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2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2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2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2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2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2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2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2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2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2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2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2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2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2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2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2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2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2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2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2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2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2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2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2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2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2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2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2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2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2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2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2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2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2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2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2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2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2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2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2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2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2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2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2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2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2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2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2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2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2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2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2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2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2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2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2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2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2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2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2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2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2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2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2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2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2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2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2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2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2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2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2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2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2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2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2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2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2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2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2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2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2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2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2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2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2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2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2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2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2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2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2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2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2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2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2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2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2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2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2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2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2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2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2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2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2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2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2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2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2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2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2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2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2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2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2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2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2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2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2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2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2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2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2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2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2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2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2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2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2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2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2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2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2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2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2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2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2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2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2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2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2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2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2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2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2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2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2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2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2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2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2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2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2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2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2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2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2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2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2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2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2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2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2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2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2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2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2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2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2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2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2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2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2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2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2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2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2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2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2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2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2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2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2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2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2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2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2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2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2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2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2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2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2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2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2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2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2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2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2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2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2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2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2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2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2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2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2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2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2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2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2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2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2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2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2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2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2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2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2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2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2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2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2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2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2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2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2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2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2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2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2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2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2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2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2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2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2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2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2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2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2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2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2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2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2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2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2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2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2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2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2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2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2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2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2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2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2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2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2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2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2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2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2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2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2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2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2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2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2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2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2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2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2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2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2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2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2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2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2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2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2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2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2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2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2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2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2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2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2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2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2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2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2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2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2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2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2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2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2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2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2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2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2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2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2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2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2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2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2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2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2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2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2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2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2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2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2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2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2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2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2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2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2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2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2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2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2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2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2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2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2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2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2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2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2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2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2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2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2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2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2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2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2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2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2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2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2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2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2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2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2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2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2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2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2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2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2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2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2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2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2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2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2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2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2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2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2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2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2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2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2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2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2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2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2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2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2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2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2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2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2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2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2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2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2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2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2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2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2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2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2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2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2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2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2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2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2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2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2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2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2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2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2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2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2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2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2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2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2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2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2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2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2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2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2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2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2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2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2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2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2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2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2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2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2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2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2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2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2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2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2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2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2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2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2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2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2015-10-19T07:03:15Z</cp:lastPrinted>
  <dcterms:created xsi:type="dcterms:W3CDTF">2000-07-15T07:26:51Z</dcterms:created>
  <dcterms:modified xsi:type="dcterms:W3CDTF">2015-10-19T07:03:16Z</dcterms:modified>
</cp:coreProperties>
</file>