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mkri/Downloads/Water Levels of projects/2015/"/>
    </mc:Choice>
  </mc:AlternateContent>
  <bookViews>
    <workbookView xWindow="0" yWindow="0" windowWidth="28800" windowHeight="18000" tabRatio="622"/>
  </bookViews>
  <sheets>
    <sheet name="Godavari, Krishna" sheetId="3" r:id="rId1"/>
  </sheets>
  <definedNames>
    <definedName name="_xlnm.Print_Area" localSheetId="0">'Godavari, Krishna'!$A$1:$AF$64</definedName>
    <definedName name="_xlnm.Print_Titles" localSheetId="0">'Godavari, Krishna'!$3:$7</definedName>
  </definedNames>
  <calcPr calcId="162913"/>
  <fileRecoveryPr autoRecover="0"/>
</workbook>
</file>

<file path=xl/calcChain.xml><?xml version="1.0" encoding="utf-8"?>
<calcChain xmlns="http://schemas.openxmlformats.org/spreadsheetml/2006/main">
  <c r="K59" i="3" l="1"/>
  <c r="K60" i="3" s="1"/>
  <c r="K46" i="3"/>
  <c r="Y37" i="3"/>
  <c r="T37" i="3"/>
  <c r="O37" i="3"/>
  <c r="Y36" i="3"/>
  <c r="T36" i="3"/>
  <c r="Y54" i="3"/>
  <c r="T54" i="3"/>
  <c r="T11" i="3"/>
  <c r="Y52" i="3" l="1"/>
  <c r="W59" i="3" l="1"/>
  <c r="V59" i="3"/>
  <c r="W46" i="3"/>
  <c r="V46" i="3"/>
  <c r="R59" i="3"/>
  <c r="Q59" i="3"/>
  <c r="R46" i="3"/>
  <c r="Q46" i="3"/>
  <c r="M59" i="3"/>
  <c r="L59" i="3"/>
  <c r="M46" i="3"/>
  <c r="L46" i="3"/>
  <c r="J37" i="3"/>
  <c r="O36" i="3"/>
  <c r="J36" i="3"/>
  <c r="O54" i="3"/>
  <c r="J54" i="3"/>
  <c r="Z59" i="3"/>
  <c r="Z46" i="3"/>
  <c r="Y33" i="3"/>
  <c r="Y15" i="3"/>
  <c r="Y14" i="3"/>
  <c r="Y11" i="3"/>
  <c r="U59" i="3"/>
  <c r="T52" i="3"/>
  <c r="U46" i="3"/>
  <c r="T33" i="3"/>
  <c r="T15" i="3"/>
  <c r="T14" i="3"/>
  <c r="P59" i="3"/>
  <c r="O52" i="3"/>
  <c r="P46" i="3"/>
  <c r="O33" i="3"/>
  <c r="O15" i="3"/>
  <c r="O14" i="3"/>
  <c r="O11" i="3"/>
  <c r="H54" i="3"/>
  <c r="H37" i="3"/>
  <c r="H36" i="3"/>
  <c r="H52" i="3"/>
  <c r="H33" i="3"/>
  <c r="H14" i="3"/>
  <c r="H11" i="3"/>
  <c r="V60" i="3" l="1"/>
  <c r="W60" i="3"/>
  <c r="R60" i="3"/>
  <c r="Q60" i="3"/>
  <c r="M60" i="3"/>
  <c r="Z60" i="3"/>
  <c r="L60" i="3"/>
  <c r="U60" i="3"/>
  <c r="P60" i="3"/>
  <c r="H15" i="3"/>
  <c r="J33" i="3" l="1"/>
  <c r="J15" i="3" l="1"/>
  <c r="J52" i="3" l="1"/>
  <c r="J11" i="3" l="1"/>
  <c r="AC59" i="3" l="1"/>
  <c r="AC46" i="3"/>
  <c r="AC60" i="3" l="1"/>
  <c r="AB59" i="3"/>
  <c r="AA59" i="3"/>
  <c r="C59" i="3"/>
  <c r="AB46" i="3"/>
  <c r="AA46" i="3"/>
  <c r="C46" i="3"/>
  <c r="C60" i="3" l="1"/>
  <c r="AA60" i="3"/>
  <c r="AB60" i="3"/>
  <c r="I59" i="3" l="1"/>
  <c r="I46" i="3"/>
  <c r="I60" i="3" l="1"/>
  <c r="J14" i="3" l="1"/>
  <c r="AN50" i="3" l="1"/>
  <c r="AO48" i="3" l="1"/>
  <c r="AM48" i="3"/>
  <c r="AK36" i="3" l="1"/>
  <c r="AR13" i="3" l="1"/>
  <c r="AL51" i="3" l="1"/>
  <c r="G59" i="3"/>
  <c r="G46" i="3"/>
  <c r="G60" i="3" l="1"/>
  <c r="F11" i="3" l="1"/>
  <c r="A20" i="3"/>
  <c r="A21" i="3" s="1"/>
  <c r="B7" i="3"/>
</calcChain>
</file>

<file path=xl/sharedStrings.xml><?xml version="1.0" encoding="utf-8"?>
<sst xmlns="http://schemas.openxmlformats.org/spreadsheetml/2006/main" count="204" uniqueCount="95">
  <si>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</si>
  <si>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</si>
  <si>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</si>
  <si>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</si>
  <si>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</si>
  <si>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</si>
  <si>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</si>
  <si>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</si>
  <si>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</si>
  <si>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</si>
  <si>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</si>
  <si>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</si>
  <si>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</si>
  <si>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</si>
  <si>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</si>
  <si>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</si>
  <si>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</si>
  <si>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</si>
  <si>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</si>
  <si>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</si>
  <si>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</si>
  <si>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</si>
  <si>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</si>
  <si>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</si>
  <si>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</si>
  <si>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</si>
  <si>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</si>
  <si>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</si>
  <si>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</si>
  <si>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</si>
  <si>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</si>
  <si>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</si>
  <si>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</si>
  <si>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</si>
  <si>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</si>
  <si>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</si>
  <si>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</si>
  <si>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</si>
  <si>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</si>
  <si>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</si>
  <si>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</si>
  <si>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</si>
  <si>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</si>
  <si>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</si>
  <si>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</si>
  <si>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</si>
  <si>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</si>
  <si>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</si>
  <si>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</si>
  <si>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</si>
  <si>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</si>
  <si>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</si>
  <si>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</si>
  <si>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</si>
  <si>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</si>
  <si>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</si>
  <si>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</si>
  <si>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</si>
  <si>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</si>
  <si>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</si>
  <si>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</si>
  <si>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</si>
  <si>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</si>
  <si>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</si>
  <si>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</si>
  <si>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</si>
  <si>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</si>
  <si>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</si>
  <si>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</si>
  <si>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</si>
  <si>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</si>
  <si>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</si>
  <si>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</si>
  <si>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</si>
  <si>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</si>
  <si>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</si>
  <si>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</si>
  <si>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</si>
  <si>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</si>
  <si>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</si>
  <si>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</si>
  <si>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</si>
  <si>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</si>
  <si>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</si>
  <si>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</si>
  <si>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</si>
  <si>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</si>
  <si>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</si>
  <si>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</si>
  <si>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</si>
  <si>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19.10.2015</t>
  </si>
  <si>
    <t xml:space="preserve"> Water level i.e., on 21.10.2015</t>
  </si>
  <si>
    <t xml:space="preserve"> Water level i.e., on 22.10.2015</t>
  </si>
  <si>
    <t xml:space="preserve"> Water level i.e., on 23.10.2015</t>
  </si>
  <si>
    <t xml:space="preserve"> TELANGANA MEDIUM IRRIGATION PROJECTS (BASIN WISE) 
DAILY WATER LEVELS on 20.10.2015, 21.10.2015, 22.10.2015 &amp; 23.10.2015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</si>
</sst>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J5" sqref="J5"/>
    </sheetView>
  </sheetViews>
  <sheetFormatPr baseColWidth="10" defaultColWidth="9.1640625" defaultRowHeight="25"/>
  <cols>
    <col min="1" max="1" width="8.5" style="1" customWidth="1"/>
    <col min="2" max="2" width="34.5" style="25" customWidth="1"/>
    <col min="3" max="3" width="16.83203125" style="25" customWidth="1"/>
    <col min="4" max="4" width="18.5" style="10" customWidth="1"/>
    <col min="5" max="5" width="14.83203125" style="1" customWidth="1"/>
    <col min="6" max="6" width="15.6640625" style="5" customWidth="1"/>
    <col min="7" max="7" width="16.6640625" style="1" bestFit="1" customWidth="1"/>
    <col min="8" max="8" width="19.1640625" style="35" customWidth="1"/>
    <col min="9" max="9" width="19.33203125" style="36" customWidth="1"/>
    <col min="10" max="10" width="16.83203125" style="35" customWidth="1"/>
    <col min="11" max="11" width="17.5" style="36" customWidth="1"/>
    <col min="12" max="12" width="15.5" style="28" customWidth="1"/>
    <col min="13" max="13" width="15.6640625" style="6" customWidth="1"/>
    <col min="14" max="14" width="17.5" style="6" customWidth="1"/>
    <col min="15" max="15" width="16.83203125" style="35" customWidth="1"/>
    <col min="16" max="16" width="17.5" style="36" customWidth="1"/>
    <col min="17" max="17" width="15.5" style="28" customWidth="1"/>
    <col min="18" max="18" width="15.6640625" style="6" customWidth="1"/>
    <col min="19" max="19" width="17.5" style="6" customWidth="1"/>
    <col min="20" max="20" width="16.83203125" style="35" customWidth="1"/>
    <col min="21" max="21" width="17.5" style="36" customWidth="1"/>
    <col min="22" max="22" width="15.5" style="28" customWidth="1"/>
    <col min="23" max="23" width="15.6640625" style="6" customWidth="1"/>
    <col min="24" max="24" width="17.5" style="6" customWidth="1"/>
    <col min="25" max="25" width="16.83203125" style="35" customWidth="1"/>
    <col min="26" max="26" width="17.5" style="36" customWidth="1"/>
    <col min="27" max="27" width="15.5" style="28" customWidth="1"/>
    <col min="28" max="28" width="15.6640625" style="6" customWidth="1"/>
    <col min="29" max="29" width="21.6640625" style="42" customWidth="1"/>
    <col min="30" max="30" width="17.5" style="6" customWidth="1"/>
    <col min="31" max="31" width="25.5" style="1" customWidth="1"/>
    <col min="32" max="32" width="0.33203125" style="1" hidden="1" customWidth="1"/>
    <col min="33" max="34" width="9.1640625" style="1"/>
    <col min="35" max="39" width="21.5" style="1" customWidth="1"/>
    <col min="40" max="40" width="9.33203125" style="1" bestFit="1" customWidth="1"/>
    <col min="41" max="41" width="19.33203125" style="1" bestFit="1" customWidth="1"/>
    <col min="42" max="45" width="9.1640625" style="1"/>
    <col min="46" max="46" width="13.33203125" style="1" bestFit="1" customWidth="1"/>
    <col min="47" max="16384" width="9.1640625" style="1"/>
  </cols>
  <sheetData>
    <row r="1" spans="1:44" s="19" customFormat="1" ht="23.25" customHeight="1">
      <c r="A1" s="81" t="s">
        <v>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3"/>
    </row>
    <row r="2" spans="1:44" s="19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6"/>
    </row>
    <row r="3" spans="1:44" s="19" customFormat="1" ht="9" customHeight="1">
      <c r="A3" s="90" t="s">
        <v>41</v>
      </c>
      <c r="B3" s="97" t="s">
        <v>0</v>
      </c>
      <c r="C3" s="90" t="s">
        <v>73</v>
      </c>
      <c r="D3" s="90" t="s">
        <v>72</v>
      </c>
      <c r="E3" s="90" t="s">
        <v>71</v>
      </c>
      <c r="F3" s="90" t="s">
        <v>1</v>
      </c>
      <c r="G3" s="90"/>
      <c r="H3" s="91" t="s">
        <v>90</v>
      </c>
      <c r="I3" s="92"/>
      <c r="J3" s="91" t="s">
        <v>92</v>
      </c>
      <c r="K3" s="92"/>
      <c r="L3" s="87" t="s">
        <v>49</v>
      </c>
      <c r="M3" s="87" t="s">
        <v>69</v>
      </c>
      <c r="N3" s="87" t="s">
        <v>50</v>
      </c>
      <c r="O3" s="91" t="s">
        <v>91</v>
      </c>
      <c r="P3" s="92"/>
      <c r="Q3" s="87" t="s">
        <v>49</v>
      </c>
      <c r="R3" s="87" t="s">
        <v>69</v>
      </c>
      <c r="S3" s="87" t="s">
        <v>50</v>
      </c>
      <c r="T3" s="91" t="s">
        <v>92</v>
      </c>
      <c r="U3" s="92"/>
      <c r="V3" s="87" t="s">
        <v>49</v>
      </c>
      <c r="W3" s="87" t="s">
        <v>69</v>
      </c>
      <c r="X3" s="87" t="s">
        <v>50</v>
      </c>
      <c r="Y3" s="91" t="s">
        <v>93</v>
      </c>
      <c r="Z3" s="92"/>
      <c r="AA3" s="87" t="s">
        <v>49</v>
      </c>
      <c r="AB3" s="87" t="s">
        <v>69</v>
      </c>
      <c r="AC3" s="87" t="s">
        <v>70</v>
      </c>
      <c r="AD3" s="87" t="s">
        <v>50</v>
      </c>
      <c r="AE3" s="87" t="s">
        <v>67</v>
      </c>
    </row>
    <row r="4" spans="1:44" s="19" customFormat="1" ht="60.75" customHeight="1">
      <c r="A4" s="90"/>
      <c r="B4" s="97"/>
      <c r="C4" s="90"/>
      <c r="D4" s="90"/>
      <c r="E4" s="90"/>
      <c r="F4" s="90"/>
      <c r="G4" s="90"/>
      <c r="H4" s="93"/>
      <c r="I4" s="94"/>
      <c r="J4" s="93"/>
      <c r="K4" s="94"/>
      <c r="L4" s="88"/>
      <c r="M4" s="88"/>
      <c r="N4" s="88"/>
      <c r="O4" s="93"/>
      <c r="P4" s="94"/>
      <c r="Q4" s="88"/>
      <c r="R4" s="88"/>
      <c r="S4" s="88"/>
      <c r="T4" s="93"/>
      <c r="U4" s="94"/>
      <c r="V4" s="88"/>
      <c r="W4" s="88"/>
      <c r="X4" s="88"/>
      <c r="Y4" s="93"/>
      <c r="Z4" s="94"/>
      <c r="AA4" s="88"/>
      <c r="AB4" s="88"/>
      <c r="AC4" s="88"/>
      <c r="AD4" s="88"/>
      <c r="AE4" s="88"/>
    </row>
    <row r="5" spans="1:44" s="19" customFormat="1" ht="48.75" customHeight="1">
      <c r="A5" s="90"/>
      <c r="B5" s="97"/>
      <c r="C5" s="90"/>
      <c r="D5" s="90"/>
      <c r="E5" s="90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80" t="s">
        <v>68</v>
      </c>
      <c r="L5" s="89"/>
      <c r="M5" s="89"/>
      <c r="N5" s="89"/>
      <c r="O5" s="11" t="s">
        <v>2</v>
      </c>
      <c r="P5" s="77" t="s">
        <v>68</v>
      </c>
      <c r="Q5" s="89"/>
      <c r="R5" s="89"/>
      <c r="S5" s="89"/>
      <c r="T5" s="11" t="s">
        <v>2</v>
      </c>
      <c r="U5" s="77" t="s">
        <v>68</v>
      </c>
      <c r="V5" s="89"/>
      <c r="W5" s="89"/>
      <c r="X5" s="89"/>
      <c r="Y5" s="11" t="s">
        <v>2</v>
      </c>
      <c r="Z5" s="77" t="s">
        <v>68</v>
      </c>
      <c r="AA5" s="89"/>
      <c r="AB5" s="89"/>
      <c r="AC5" s="89"/>
      <c r="AD5" s="89"/>
      <c r="AE5" s="88"/>
    </row>
    <row r="6" spans="1:44" s="20" customFormat="1" ht="34.5" customHeight="1">
      <c r="A6" s="90"/>
      <c r="B6" s="97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51</v>
      </c>
      <c r="O6" s="16" t="s">
        <v>5</v>
      </c>
      <c r="P6" s="17" t="s">
        <v>4</v>
      </c>
      <c r="Q6" s="16" t="s">
        <v>74</v>
      </c>
      <c r="R6" s="16" t="s">
        <v>74</v>
      </c>
      <c r="S6" s="17" t="s">
        <v>51</v>
      </c>
      <c r="T6" s="16" t="s">
        <v>5</v>
      </c>
      <c r="U6" s="17" t="s">
        <v>4</v>
      </c>
      <c r="V6" s="16" t="s">
        <v>74</v>
      </c>
      <c r="W6" s="16" t="s">
        <v>74</v>
      </c>
      <c r="X6" s="17" t="s">
        <v>51</v>
      </c>
      <c r="Y6" s="16" t="s">
        <v>5</v>
      </c>
      <c r="Z6" s="17" t="s">
        <v>4</v>
      </c>
      <c r="AA6" s="16" t="s">
        <v>74</v>
      </c>
      <c r="AB6" s="16" t="s">
        <v>74</v>
      </c>
      <c r="AC6" s="17" t="s">
        <v>66</v>
      </c>
      <c r="AD6" s="17" t="s">
        <v>51</v>
      </c>
      <c r="AE6" s="89"/>
    </row>
    <row r="7" spans="1:44" s="19" customFormat="1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80">
        <v>15</v>
      </c>
      <c r="L7" s="77">
        <v>18</v>
      </c>
      <c r="M7" s="77">
        <v>19</v>
      </c>
      <c r="N7" s="77">
        <v>21</v>
      </c>
      <c r="O7" s="77">
        <v>12</v>
      </c>
      <c r="P7" s="77">
        <v>13</v>
      </c>
      <c r="Q7" s="77">
        <v>18</v>
      </c>
      <c r="R7" s="77">
        <v>19</v>
      </c>
      <c r="S7" s="77">
        <v>21</v>
      </c>
      <c r="T7" s="77">
        <v>14</v>
      </c>
      <c r="U7" s="77">
        <v>15</v>
      </c>
      <c r="V7" s="77">
        <v>18</v>
      </c>
      <c r="W7" s="77">
        <v>19</v>
      </c>
      <c r="X7" s="77">
        <v>21</v>
      </c>
      <c r="Y7" s="77">
        <v>16</v>
      </c>
      <c r="Z7" s="77">
        <v>17</v>
      </c>
      <c r="AA7" s="77">
        <v>18</v>
      </c>
      <c r="AB7" s="77">
        <v>19</v>
      </c>
      <c r="AC7" s="77">
        <v>20</v>
      </c>
      <c r="AD7" s="77">
        <v>21</v>
      </c>
      <c r="AE7" s="77">
        <v>22</v>
      </c>
      <c r="AF7" s="41">
        <v>16</v>
      </c>
      <c r="AG7" s="77">
        <v>17</v>
      </c>
      <c r="AH7" s="77"/>
    </row>
    <row r="8" spans="1:44" ht="23.25" customHeight="1">
      <c r="A8" s="98" t="s">
        <v>56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44" ht="24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44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7"/>
      <c r="O10" s="11"/>
      <c r="P10" s="15"/>
      <c r="Q10" s="15"/>
      <c r="R10" s="15"/>
      <c r="S10" s="37"/>
      <c r="T10" s="11"/>
      <c r="U10" s="15"/>
      <c r="V10" s="15"/>
      <c r="W10" s="15"/>
      <c r="X10" s="37"/>
      <c r="Y10" s="11"/>
      <c r="Z10" s="15"/>
      <c r="AA10" s="15"/>
      <c r="AB10" s="15"/>
      <c r="AC10" s="39"/>
      <c r="AD10" s="37"/>
      <c r="AE10" s="14"/>
    </row>
    <row r="11" spans="1:44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2">
        <v>0</v>
      </c>
      <c r="O11" s="11">
        <f>1487*0.3048</f>
        <v>453.23760000000004</v>
      </c>
      <c r="P11" s="15">
        <v>427.98899999999998</v>
      </c>
      <c r="Q11" s="15">
        <v>0</v>
      </c>
      <c r="R11" s="15">
        <v>0</v>
      </c>
      <c r="S11" s="12">
        <v>0</v>
      </c>
      <c r="T11" s="11">
        <f>1487*0.3048</f>
        <v>453.23760000000004</v>
      </c>
      <c r="U11" s="15">
        <v>427.98899999999998</v>
      </c>
      <c r="V11" s="15">
        <v>0</v>
      </c>
      <c r="W11" s="15">
        <v>0</v>
      </c>
      <c r="X11" s="12">
        <v>0</v>
      </c>
      <c r="Y11" s="11">
        <f>1487*0.3048</f>
        <v>453.23760000000004</v>
      </c>
      <c r="Z11" s="15">
        <v>427.98899999999998</v>
      </c>
      <c r="AA11" s="15">
        <v>0</v>
      </c>
      <c r="AB11" s="15">
        <v>0</v>
      </c>
      <c r="AC11" s="14" t="s">
        <v>64</v>
      </c>
      <c r="AD11" s="12">
        <v>0</v>
      </c>
      <c r="AE11" s="30"/>
    </row>
    <row r="12" spans="1:44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2">
        <v>0</v>
      </c>
      <c r="O12" s="11"/>
      <c r="P12" s="15"/>
      <c r="Q12" s="15"/>
      <c r="R12" s="15"/>
      <c r="S12" s="12">
        <v>0</v>
      </c>
      <c r="T12" s="11"/>
      <c r="U12" s="15"/>
      <c r="V12" s="15"/>
      <c r="W12" s="15"/>
      <c r="X12" s="12">
        <v>0</v>
      </c>
      <c r="Y12" s="11"/>
      <c r="Z12" s="15"/>
      <c r="AA12" s="15"/>
      <c r="AB12" s="15"/>
      <c r="AC12" s="14" t="s">
        <v>64</v>
      </c>
      <c r="AD12" s="12">
        <v>0</v>
      </c>
      <c r="AE12" s="75" t="s">
        <v>76</v>
      </c>
    </row>
    <row r="13" spans="1:44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2"/>
      <c r="O13" s="11"/>
      <c r="P13" s="15"/>
      <c r="Q13" s="15"/>
      <c r="R13" s="15"/>
      <c r="S13" s="12"/>
      <c r="T13" s="11"/>
      <c r="U13" s="15"/>
      <c r="V13" s="15"/>
      <c r="W13" s="15"/>
      <c r="X13" s="12"/>
      <c r="Y13" s="11"/>
      <c r="Z13" s="15"/>
      <c r="AA13" s="15"/>
      <c r="AB13" s="15"/>
      <c r="AC13" s="14"/>
      <c r="AD13" s="12"/>
      <c r="AE13" s="30"/>
      <c r="AR13" s="1">
        <f>+AT14</f>
        <v>0</v>
      </c>
    </row>
    <row r="14" spans="1:44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5">
        <v>0</v>
      </c>
      <c r="O14" s="11">
        <f>1254*0.3048</f>
        <v>382.2192</v>
      </c>
      <c r="P14" s="15">
        <v>62.576000000000001</v>
      </c>
      <c r="Q14" s="15">
        <v>0</v>
      </c>
      <c r="R14" s="15">
        <v>0</v>
      </c>
      <c r="S14" s="15">
        <v>0</v>
      </c>
      <c r="T14" s="11">
        <f>1254*0.3048</f>
        <v>382.2192</v>
      </c>
      <c r="U14" s="15">
        <v>62.576000000000001</v>
      </c>
      <c r="V14" s="15">
        <v>0</v>
      </c>
      <c r="W14" s="15">
        <v>0</v>
      </c>
      <c r="X14" s="15">
        <v>0</v>
      </c>
      <c r="Y14" s="11">
        <f>1254*0.3048</f>
        <v>382.2192</v>
      </c>
      <c r="Z14" s="15">
        <v>62.576000000000001</v>
      </c>
      <c r="AA14" s="15">
        <v>0</v>
      </c>
      <c r="AB14" s="15">
        <v>0</v>
      </c>
      <c r="AC14" s="14" t="s">
        <v>64</v>
      </c>
      <c r="AD14" s="15">
        <v>0</v>
      </c>
      <c r="AE14" s="30"/>
    </row>
    <row r="15" spans="1:44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5">
        <v>0</v>
      </c>
      <c r="O15" s="11">
        <f>1446.91*0.3048</f>
        <v>441.01816800000006</v>
      </c>
      <c r="P15" s="15">
        <v>105.232</v>
      </c>
      <c r="Q15" s="15">
        <v>0</v>
      </c>
      <c r="R15" s="15">
        <v>0</v>
      </c>
      <c r="S15" s="15">
        <v>0</v>
      </c>
      <c r="T15" s="11">
        <f>1446.91*0.3048</f>
        <v>441.01816800000006</v>
      </c>
      <c r="U15" s="15">
        <v>105.232</v>
      </c>
      <c r="V15" s="15">
        <v>0</v>
      </c>
      <c r="W15" s="15">
        <v>0</v>
      </c>
      <c r="X15" s="15">
        <v>0</v>
      </c>
      <c r="Y15" s="11">
        <f>1446.91*0.3048</f>
        <v>441.01816800000006</v>
      </c>
      <c r="Z15" s="15">
        <v>105.232</v>
      </c>
      <c r="AA15" s="15">
        <v>0</v>
      </c>
      <c r="AB15" s="15">
        <v>0</v>
      </c>
      <c r="AC15" s="14" t="s">
        <v>64</v>
      </c>
      <c r="AD15" s="15">
        <v>0</v>
      </c>
      <c r="AE15" s="30"/>
    </row>
    <row r="16" spans="1:44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1">
        <v>454.2</v>
      </c>
      <c r="P16" s="15">
        <v>506</v>
      </c>
      <c r="Q16" s="15">
        <v>0</v>
      </c>
      <c r="R16" s="15">
        <v>0</v>
      </c>
      <c r="S16" s="15">
        <v>0</v>
      </c>
      <c r="T16" s="11">
        <v>454.2</v>
      </c>
      <c r="U16" s="15">
        <v>506</v>
      </c>
      <c r="V16" s="15">
        <v>0</v>
      </c>
      <c r="W16" s="15">
        <v>0</v>
      </c>
      <c r="X16" s="15">
        <v>0</v>
      </c>
      <c r="Y16" s="11">
        <v>454.2</v>
      </c>
      <c r="Z16" s="15">
        <v>506</v>
      </c>
      <c r="AA16" s="15">
        <v>0</v>
      </c>
      <c r="AB16" s="15">
        <v>0</v>
      </c>
      <c r="AC16" s="14" t="s">
        <v>64</v>
      </c>
      <c r="AD16" s="15">
        <v>0</v>
      </c>
      <c r="AE16" s="30"/>
    </row>
    <row r="17" spans="1:41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2"/>
      <c r="O17" s="11"/>
      <c r="P17" s="15"/>
      <c r="Q17" s="15"/>
      <c r="R17" s="15"/>
      <c r="S17" s="12"/>
      <c r="T17" s="11"/>
      <c r="U17" s="15"/>
      <c r="V17" s="15"/>
      <c r="W17" s="15"/>
      <c r="X17" s="12"/>
      <c r="Y17" s="11"/>
      <c r="Z17" s="15"/>
      <c r="AA17" s="15"/>
      <c r="AB17" s="15"/>
      <c r="AC17" s="14"/>
      <c r="AD17" s="12"/>
      <c r="AE17" s="30"/>
      <c r="AK17" s="2"/>
      <c r="AL17" s="3"/>
      <c r="AM17" s="3"/>
      <c r="AN17" s="4"/>
    </row>
    <row r="18" spans="1:4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</v>
      </c>
      <c r="I18" s="15">
        <v>1158.8510000000001</v>
      </c>
      <c r="J18" s="11">
        <v>286.2</v>
      </c>
      <c r="K18" s="15">
        <v>1136.0630000000001</v>
      </c>
      <c r="L18" s="15">
        <v>0</v>
      </c>
      <c r="M18" s="15">
        <v>75</v>
      </c>
      <c r="N18" s="12">
        <v>0</v>
      </c>
      <c r="O18" s="11">
        <v>286.14999999999998</v>
      </c>
      <c r="P18" s="15">
        <v>1147.4670000000001</v>
      </c>
      <c r="Q18" s="15">
        <v>0</v>
      </c>
      <c r="R18" s="15">
        <v>75</v>
      </c>
      <c r="S18" s="12">
        <v>0</v>
      </c>
      <c r="T18" s="11">
        <v>286.10000000000002</v>
      </c>
      <c r="U18" s="15">
        <v>1136.0630000000001</v>
      </c>
      <c r="V18" s="15">
        <v>0</v>
      </c>
      <c r="W18" s="15">
        <v>75</v>
      </c>
      <c r="X18" s="12">
        <v>0</v>
      </c>
      <c r="Y18" s="11">
        <v>286.05</v>
      </c>
      <c r="Z18" s="15">
        <v>1124.7</v>
      </c>
      <c r="AA18" s="15">
        <v>0</v>
      </c>
      <c r="AB18" s="15">
        <v>75</v>
      </c>
      <c r="AC18" s="14">
        <v>18000</v>
      </c>
      <c r="AD18" s="12">
        <v>0</v>
      </c>
      <c r="AE18" s="30"/>
      <c r="AF18" s="19"/>
      <c r="AK18" s="2"/>
      <c r="AL18" s="3"/>
      <c r="AM18" s="3"/>
      <c r="AN18" s="3"/>
    </row>
    <row r="19" spans="1:4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355.82299999999998</v>
      </c>
      <c r="I19" s="15">
        <v>373.66800000000001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33">
        <v>0</v>
      </c>
      <c r="O19" s="11">
        <v>355.82299999999998</v>
      </c>
      <c r="P19" s="15">
        <v>373.66800000000001</v>
      </c>
      <c r="Q19" s="15">
        <v>0</v>
      </c>
      <c r="R19" s="15">
        <v>0</v>
      </c>
      <c r="S19" s="33">
        <v>0</v>
      </c>
      <c r="T19" s="11">
        <v>355.82299999999998</v>
      </c>
      <c r="U19" s="15">
        <v>373.66800000000001</v>
      </c>
      <c r="V19" s="15">
        <v>0</v>
      </c>
      <c r="W19" s="15">
        <v>0</v>
      </c>
      <c r="X19" s="33">
        <v>0</v>
      </c>
      <c r="Y19" s="11">
        <v>355.82299999999998</v>
      </c>
      <c r="Z19" s="15">
        <v>373.66800000000001</v>
      </c>
      <c r="AA19" s="15">
        <v>0</v>
      </c>
      <c r="AB19" s="15">
        <v>0</v>
      </c>
      <c r="AC19" s="12">
        <v>1000</v>
      </c>
      <c r="AD19" s="33">
        <v>0</v>
      </c>
      <c r="AE19" s="65" t="s">
        <v>75</v>
      </c>
      <c r="AF19" s="19" t="s">
        <v>27</v>
      </c>
      <c r="AK19" s="2">
        <v>355.94499999999999</v>
      </c>
      <c r="AL19" s="66">
        <v>390.29599999999999</v>
      </c>
      <c r="AM19" s="3">
        <v>97.03</v>
      </c>
      <c r="AN19" s="4">
        <v>0</v>
      </c>
      <c r="AO19" s="1">
        <v>0</v>
      </c>
    </row>
    <row r="20" spans="1:41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237.35</v>
      </c>
      <c r="K20" s="60">
        <v>2061</v>
      </c>
      <c r="L20" s="15">
        <v>0</v>
      </c>
      <c r="M20" s="15">
        <v>150</v>
      </c>
      <c r="N20" s="33">
        <v>0</v>
      </c>
      <c r="O20" s="59">
        <v>237.35</v>
      </c>
      <c r="P20" s="60">
        <v>2061</v>
      </c>
      <c r="Q20" s="15">
        <v>0</v>
      </c>
      <c r="R20" s="15">
        <v>150</v>
      </c>
      <c r="S20" s="33">
        <v>0</v>
      </c>
      <c r="T20" s="59">
        <v>237.35</v>
      </c>
      <c r="U20" s="60">
        <v>2061</v>
      </c>
      <c r="V20" s="15">
        <v>0</v>
      </c>
      <c r="W20" s="15">
        <v>150</v>
      </c>
      <c r="X20" s="33">
        <v>0</v>
      </c>
      <c r="Y20" s="59">
        <v>237.3</v>
      </c>
      <c r="Z20" s="60">
        <v>2044</v>
      </c>
      <c r="AA20" s="15">
        <v>0</v>
      </c>
      <c r="AB20" s="15">
        <v>150</v>
      </c>
      <c r="AC20" s="14">
        <v>15000</v>
      </c>
      <c r="AD20" s="33">
        <v>0</v>
      </c>
      <c r="AE20" s="69" t="s">
        <v>85</v>
      </c>
      <c r="AF20" s="19"/>
      <c r="AG20" s="1"/>
      <c r="AH20" s="1"/>
      <c r="AI20" s="1"/>
      <c r="AJ20" s="1"/>
      <c r="AK20" s="2"/>
      <c r="AL20" s="3"/>
      <c r="AM20" s="3"/>
      <c r="AN20" s="67"/>
    </row>
    <row r="21" spans="1:4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325.5</v>
      </c>
      <c r="K21" s="15">
        <v>313</v>
      </c>
      <c r="L21" s="37">
        <v>0</v>
      </c>
      <c r="M21" s="15">
        <v>35</v>
      </c>
      <c r="N21" s="33">
        <v>0</v>
      </c>
      <c r="O21" s="11">
        <v>325.39999999999998</v>
      </c>
      <c r="P21" s="15">
        <v>316</v>
      </c>
      <c r="Q21" s="37">
        <v>0</v>
      </c>
      <c r="R21" s="15">
        <v>35</v>
      </c>
      <c r="S21" s="33">
        <v>0</v>
      </c>
      <c r="T21" s="11">
        <v>325.35000000000002</v>
      </c>
      <c r="U21" s="15">
        <v>313</v>
      </c>
      <c r="V21" s="37">
        <v>0</v>
      </c>
      <c r="W21" s="15">
        <v>35</v>
      </c>
      <c r="X21" s="33">
        <v>0</v>
      </c>
      <c r="Y21" s="11">
        <v>325.25</v>
      </c>
      <c r="Z21" s="15">
        <v>307</v>
      </c>
      <c r="AA21" s="37">
        <v>0</v>
      </c>
      <c r="AB21" s="15">
        <v>35</v>
      </c>
      <c r="AC21" s="14">
        <v>2500</v>
      </c>
      <c r="AD21" s="33">
        <v>0</v>
      </c>
      <c r="AE21" s="69" t="s">
        <v>87</v>
      </c>
      <c r="AF21" s="19"/>
      <c r="AK21" s="2"/>
      <c r="AL21" s="66"/>
      <c r="AM21" s="3"/>
      <c r="AN21" s="4"/>
    </row>
    <row r="22" spans="1:41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2">
        <v>0</v>
      </c>
      <c r="O22" s="11">
        <v>147.15</v>
      </c>
      <c r="P22" s="15">
        <v>710</v>
      </c>
      <c r="Q22" s="15">
        <v>0</v>
      </c>
      <c r="R22" s="15">
        <v>90</v>
      </c>
      <c r="S22" s="12">
        <v>0</v>
      </c>
      <c r="T22" s="11">
        <v>147.15</v>
      </c>
      <c r="U22" s="15">
        <v>710</v>
      </c>
      <c r="V22" s="15">
        <v>0</v>
      </c>
      <c r="W22" s="15">
        <v>90</v>
      </c>
      <c r="X22" s="12">
        <v>0</v>
      </c>
      <c r="Y22" s="11">
        <v>147.15</v>
      </c>
      <c r="Z22" s="15">
        <v>710</v>
      </c>
      <c r="AA22" s="15">
        <v>0</v>
      </c>
      <c r="AB22" s="15">
        <v>90</v>
      </c>
      <c r="AC22" s="14">
        <v>6000</v>
      </c>
      <c r="AD22" s="12">
        <v>0</v>
      </c>
      <c r="AE22" s="69" t="s">
        <v>88</v>
      </c>
      <c r="AF22" s="19"/>
      <c r="AG22" s="1"/>
      <c r="AH22" s="1"/>
      <c r="AI22" s="1"/>
      <c r="AJ22" s="1"/>
      <c r="AK22" s="2"/>
      <c r="AL22" s="3"/>
      <c r="AM22" s="3"/>
      <c r="AN22" s="70"/>
    </row>
    <row r="23" spans="1:4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33">
        <v>0</v>
      </c>
      <c r="O23" s="11">
        <v>354.6</v>
      </c>
      <c r="P23" s="15">
        <v>443.25</v>
      </c>
      <c r="Q23" s="15">
        <v>0</v>
      </c>
      <c r="R23" s="15">
        <v>0</v>
      </c>
      <c r="S23" s="33">
        <v>0</v>
      </c>
      <c r="T23" s="11">
        <v>354.6</v>
      </c>
      <c r="U23" s="15">
        <v>443.25</v>
      </c>
      <c r="V23" s="15">
        <v>0</v>
      </c>
      <c r="W23" s="15">
        <v>0</v>
      </c>
      <c r="X23" s="33">
        <v>0</v>
      </c>
      <c r="Y23" s="11">
        <v>354.6</v>
      </c>
      <c r="Z23" s="15">
        <v>443.25</v>
      </c>
      <c r="AA23" s="15">
        <v>0</v>
      </c>
      <c r="AB23" s="15">
        <v>0</v>
      </c>
      <c r="AC23" s="14">
        <v>500</v>
      </c>
      <c r="AD23" s="33">
        <v>0</v>
      </c>
      <c r="AE23" s="30"/>
      <c r="AF23" s="19"/>
      <c r="AK23" s="2" t="s">
        <v>65</v>
      </c>
      <c r="AL23" s="3"/>
      <c r="AM23" s="3"/>
      <c r="AN23" s="3"/>
    </row>
    <row r="24" spans="1:4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277.14999999999998</v>
      </c>
      <c r="K24" s="15">
        <v>524.66600000000005</v>
      </c>
      <c r="L24" s="15">
        <v>0</v>
      </c>
      <c r="M24" s="15">
        <v>30</v>
      </c>
      <c r="N24" s="33">
        <v>0</v>
      </c>
      <c r="O24" s="11">
        <v>277.14999999999998</v>
      </c>
      <c r="P24" s="15">
        <v>524.66600000000005</v>
      </c>
      <c r="Q24" s="15">
        <v>0</v>
      </c>
      <c r="R24" s="15">
        <v>30</v>
      </c>
      <c r="S24" s="33">
        <v>0</v>
      </c>
      <c r="T24" s="11">
        <v>277.14999999999998</v>
      </c>
      <c r="U24" s="15">
        <v>524.66600000000005</v>
      </c>
      <c r="V24" s="15">
        <v>0</v>
      </c>
      <c r="W24" s="15">
        <v>30</v>
      </c>
      <c r="X24" s="33">
        <v>0</v>
      </c>
      <c r="Y24" s="11">
        <v>277.14999999999998</v>
      </c>
      <c r="Z24" s="15">
        <v>524.66600000000005</v>
      </c>
      <c r="AA24" s="15">
        <v>0</v>
      </c>
      <c r="AB24" s="15">
        <v>30</v>
      </c>
      <c r="AC24" s="14">
        <v>6900</v>
      </c>
      <c r="AD24" s="33">
        <v>0</v>
      </c>
      <c r="AE24" s="29"/>
      <c r="AF24" s="19"/>
      <c r="AK24" s="2"/>
      <c r="AL24" s="3"/>
      <c r="AM24" s="3"/>
      <c r="AN24" s="3"/>
    </row>
    <row r="25" spans="1:4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452</v>
      </c>
      <c r="L25" s="15">
        <v>0</v>
      </c>
      <c r="M25" s="15">
        <v>9.36</v>
      </c>
      <c r="N25" s="15">
        <v>0</v>
      </c>
      <c r="O25" s="61">
        <v>154.65</v>
      </c>
      <c r="P25" s="60">
        <v>456</v>
      </c>
      <c r="Q25" s="15">
        <v>0</v>
      </c>
      <c r="R25" s="15">
        <v>9.36</v>
      </c>
      <c r="S25" s="15">
        <v>0</v>
      </c>
      <c r="T25" s="61">
        <v>154.62</v>
      </c>
      <c r="U25" s="60">
        <v>452</v>
      </c>
      <c r="V25" s="15">
        <v>0</v>
      </c>
      <c r="W25" s="15">
        <v>9.36</v>
      </c>
      <c r="X25" s="15">
        <v>0</v>
      </c>
      <c r="Y25" s="61">
        <v>154.62</v>
      </c>
      <c r="Z25" s="60">
        <v>452</v>
      </c>
      <c r="AA25" s="15">
        <v>0</v>
      </c>
      <c r="AB25" s="15">
        <v>9.36</v>
      </c>
      <c r="AC25" s="14">
        <v>2000</v>
      </c>
      <c r="AD25" s="15">
        <v>0</v>
      </c>
      <c r="AE25" s="69"/>
      <c r="AF25" s="19"/>
    </row>
    <row r="26" spans="1:4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33">
        <v>0</v>
      </c>
      <c r="O26" s="59">
        <v>239</v>
      </c>
      <c r="P26" s="15">
        <v>6740</v>
      </c>
      <c r="Q26" s="38">
        <v>0</v>
      </c>
      <c r="R26" s="38">
        <v>150</v>
      </c>
      <c r="S26" s="33">
        <v>0</v>
      </c>
      <c r="T26" s="59">
        <v>239</v>
      </c>
      <c r="U26" s="15">
        <v>6740</v>
      </c>
      <c r="V26" s="38">
        <v>0</v>
      </c>
      <c r="W26" s="38">
        <v>150</v>
      </c>
      <c r="X26" s="33">
        <v>0</v>
      </c>
      <c r="Y26" s="59">
        <v>239</v>
      </c>
      <c r="Z26" s="15">
        <v>6740</v>
      </c>
      <c r="AA26" s="38">
        <v>0</v>
      </c>
      <c r="AB26" s="38">
        <v>150</v>
      </c>
      <c r="AC26" s="14">
        <v>9500</v>
      </c>
      <c r="AD26" s="33">
        <v>0</v>
      </c>
      <c r="AE26" s="69" t="s">
        <v>85</v>
      </c>
      <c r="AF26" s="19"/>
    </row>
    <row r="27" spans="1:4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12">
        <v>0</v>
      </c>
      <c r="O27" s="62" t="s">
        <v>52</v>
      </c>
      <c r="P27" s="63" t="s">
        <v>52</v>
      </c>
      <c r="Q27" s="63" t="s">
        <v>52</v>
      </c>
      <c r="R27" s="63" t="s">
        <v>52</v>
      </c>
      <c r="S27" s="12">
        <v>0</v>
      </c>
      <c r="T27" s="62" t="s">
        <v>52</v>
      </c>
      <c r="U27" s="63" t="s">
        <v>52</v>
      </c>
      <c r="V27" s="63" t="s">
        <v>52</v>
      </c>
      <c r="W27" s="63" t="s">
        <v>52</v>
      </c>
      <c r="X27" s="12">
        <v>0</v>
      </c>
      <c r="Y27" s="62" t="s">
        <v>52</v>
      </c>
      <c r="Z27" s="63" t="s">
        <v>52</v>
      </c>
      <c r="AA27" s="63" t="s">
        <v>52</v>
      </c>
      <c r="AB27" s="63" t="s">
        <v>52</v>
      </c>
      <c r="AC27" s="71" t="s">
        <v>64</v>
      </c>
      <c r="AD27" s="12">
        <v>0</v>
      </c>
      <c r="AE27" s="21" t="s">
        <v>60</v>
      </c>
      <c r="AF27" s="19"/>
    </row>
    <row r="28" spans="1:4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33">
        <v>0</v>
      </c>
      <c r="O28" s="11">
        <v>124</v>
      </c>
      <c r="P28" s="15">
        <v>846</v>
      </c>
      <c r="Q28" s="72">
        <v>0</v>
      </c>
      <c r="R28" s="73">
        <v>0</v>
      </c>
      <c r="S28" s="33">
        <v>0</v>
      </c>
      <c r="T28" s="11">
        <v>124</v>
      </c>
      <c r="U28" s="15">
        <v>846</v>
      </c>
      <c r="V28" s="72">
        <v>0</v>
      </c>
      <c r="W28" s="73">
        <v>0</v>
      </c>
      <c r="X28" s="33">
        <v>0</v>
      </c>
      <c r="Y28" s="11">
        <v>124</v>
      </c>
      <c r="Z28" s="15">
        <v>846</v>
      </c>
      <c r="AA28" s="72">
        <v>0</v>
      </c>
      <c r="AB28" s="73">
        <v>0</v>
      </c>
      <c r="AC28" s="12">
        <v>1000</v>
      </c>
      <c r="AD28" s="33">
        <v>0</v>
      </c>
      <c r="AE28" s="74" t="s">
        <v>60</v>
      </c>
      <c r="AF28" s="19"/>
    </row>
    <row r="29" spans="1:4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</v>
      </c>
      <c r="K29" s="60">
        <v>368</v>
      </c>
      <c r="L29" s="72">
        <v>0</v>
      </c>
      <c r="M29" s="72">
        <v>55</v>
      </c>
      <c r="N29" s="33">
        <v>0</v>
      </c>
      <c r="O29" s="64">
        <v>151</v>
      </c>
      <c r="P29" s="60">
        <v>368</v>
      </c>
      <c r="Q29" s="72">
        <v>0</v>
      </c>
      <c r="R29" s="72">
        <v>55</v>
      </c>
      <c r="S29" s="33">
        <v>0</v>
      </c>
      <c r="T29" s="64">
        <v>151</v>
      </c>
      <c r="U29" s="60">
        <v>368</v>
      </c>
      <c r="V29" s="72">
        <v>0</v>
      </c>
      <c r="W29" s="72">
        <v>55</v>
      </c>
      <c r="X29" s="33">
        <v>0</v>
      </c>
      <c r="Y29" s="64">
        <v>151</v>
      </c>
      <c r="Z29" s="60">
        <v>368</v>
      </c>
      <c r="AA29" s="72">
        <v>0</v>
      </c>
      <c r="AB29" s="72">
        <v>55</v>
      </c>
      <c r="AC29" s="14">
        <v>2000</v>
      </c>
      <c r="AD29" s="33">
        <v>0</v>
      </c>
      <c r="AE29" s="69" t="s">
        <v>86</v>
      </c>
      <c r="AF29" s="19"/>
    </row>
    <row r="30" spans="1:41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2"/>
      <c r="O30" s="11"/>
      <c r="P30" s="15"/>
      <c r="Q30" s="15"/>
      <c r="R30" s="15"/>
      <c r="S30" s="12"/>
      <c r="T30" s="11"/>
      <c r="U30" s="15"/>
      <c r="V30" s="15"/>
      <c r="W30" s="15"/>
      <c r="X30" s="12"/>
      <c r="Y30" s="11"/>
      <c r="Z30" s="15"/>
      <c r="AA30" s="15"/>
      <c r="AB30" s="15"/>
      <c r="AC30" s="14"/>
      <c r="AD30" s="12"/>
      <c r="AE30" s="30"/>
    </row>
    <row r="31" spans="1:4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2">
        <v>0</v>
      </c>
      <c r="O31" s="11">
        <v>348.69</v>
      </c>
      <c r="P31" s="15">
        <v>69.355999999999995</v>
      </c>
      <c r="Q31" s="15">
        <v>0</v>
      </c>
      <c r="R31" s="15">
        <v>0</v>
      </c>
      <c r="S31" s="12">
        <v>0</v>
      </c>
      <c r="T31" s="11">
        <v>348.69</v>
      </c>
      <c r="U31" s="15">
        <v>69.355999999999995</v>
      </c>
      <c r="V31" s="15">
        <v>0</v>
      </c>
      <c r="W31" s="15">
        <v>0</v>
      </c>
      <c r="X31" s="12">
        <v>0</v>
      </c>
      <c r="Y31" s="11">
        <v>348.69</v>
      </c>
      <c r="Z31" s="15">
        <v>69.355999999999995</v>
      </c>
      <c r="AA31" s="15">
        <v>0</v>
      </c>
      <c r="AB31" s="15">
        <v>0</v>
      </c>
      <c r="AC31" s="14" t="s">
        <v>64</v>
      </c>
      <c r="AD31" s="12">
        <v>0</v>
      </c>
      <c r="AE31" s="30"/>
      <c r="AH31" s="1" t="s">
        <v>82</v>
      </c>
      <c r="AL31" s="11"/>
    </row>
    <row r="32" spans="1:4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157.55000000000001</v>
      </c>
      <c r="I32" s="15">
        <v>251.58</v>
      </c>
      <c r="J32" s="11">
        <v>157.55000000000001</v>
      </c>
      <c r="K32" s="15">
        <v>248.25819999999999</v>
      </c>
      <c r="L32" s="15">
        <v>0</v>
      </c>
      <c r="M32" s="15">
        <v>0</v>
      </c>
      <c r="N32" s="15">
        <v>0</v>
      </c>
      <c r="O32" s="11">
        <v>157.5</v>
      </c>
      <c r="P32" s="15">
        <v>248.25819999999999</v>
      </c>
      <c r="Q32" s="15">
        <v>0</v>
      </c>
      <c r="R32" s="15">
        <v>0</v>
      </c>
      <c r="S32" s="15">
        <v>0</v>
      </c>
      <c r="T32" s="11">
        <v>157.5</v>
      </c>
      <c r="U32" s="15">
        <v>248.25819999999999</v>
      </c>
      <c r="V32" s="15">
        <v>0</v>
      </c>
      <c r="W32" s="15">
        <v>0</v>
      </c>
      <c r="X32" s="15">
        <v>0</v>
      </c>
      <c r="Y32" s="11">
        <v>157.5</v>
      </c>
      <c r="Z32" s="15">
        <v>248.26</v>
      </c>
      <c r="AA32" s="15">
        <v>0</v>
      </c>
      <c r="AB32" s="15">
        <v>0</v>
      </c>
      <c r="AC32" s="14">
        <v>3500</v>
      </c>
      <c r="AD32" s="15">
        <v>0</v>
      </c>
      <c r="AE32" s="30"/>
      <c r="AH32" s="1">
        <v>158.1</v>
      </c>
      <c r="AI32" s="1">
        <v>290.91800000000001</v>
      </c>
      <c r="AJ32" s="1">
        <v>0</v>
      </c>
      <c r="AK32" s="1">
        <v>45</v>
      </c>
      <c r="AL32" s="1">
        <v>0</v>
      </c>
    </row>
    <row r="33" spans="1:4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1">
        <f>1455.25*0.3048</f>
        <v>443.56020000000001</v>
      </c>
      <c r="P33" s="15">
        <v>79.16</v>
      </c>
      <c r="Q33" s="15">
        <v>0</v>
      </c>
      <c r="R33" s="15">
        <v>0</v>
      </c>
      <c r="S33" s="12">
        <v>0</v>
      </c>
      <c r="T33" s="11">
        <f>1455.25*0.3048</f>
        <v>443.56020000000001</v>
      </c>
      <c r="U33" s="15">
        <v>79.16</v>
      </c>
      <c r="V33" s="15">
        <v>0</v>
      </c>
      <c r="W33" s="15">
        <v>0</v>
      </c>
      <c r="X33" s="12">
        <v>0</v>
      </c>
      <c r="Y33" s="11">
        <f>1455.25*0.3048</f>
        <v>443.56020000000001</v>
      </c>
      <c r="Z33" s="15">
        <v>79.16</v>
      </c>
      <c r="AA33" s="15">
        <v>0</v>
      </c>
      <c r="AB33" s="15">
        <v>0</v>
      </c>
      <c r="AC33" s="14" t="s">
        <v>64</v>
      </c>
      <c r="AD33" s="12">
        <v>0</v>
      </c>
      <c r="AE33" s="30"/>
    </row>
    <row r="34" spans="1:41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2"/>
      <c r="O34" s="11"/>
      <c r="P34" s="15"/>
      <c r="Q34" s="15"/>
      <c r="R34" s="15"/>
      <c r="S34" s="12"/>
      <c r="T34" s="11"/>
      <c r="U34" s="15"/>
      <c r="V34" s="15"/>
      <c r="W34" s="15"/>
      <c r="X34" s="12"/>
      <c r="Y34" s="11"/>
      <c r="Z34" s="15"/>
      <c r="AA34" s="15"/>
      <c r="AB34" s="15"/>
      <c r="AC34" s="14"/>
      <c r="AD34" s="12"/>
      <c r="AE34" s="30"/>
    </row>
    <row r="35" spans="1:4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112.35</v>
      </c>
      <c r="I35" s="15">
        <v>167.98</v>
      </c>
      <c r="J35" s="11">
        <v>112.35</v>
      </c>
      <c r="K35" s="15">
        <v>167.98</v>
      </c>
      <c r="L35" s="15">
        <v>0</v>
      </c>
      <c r="M35" s="15">
        <v>12</v>
      </c>
      <c r="N35" s="33">
        <v>0</v>
      </c>
      <c r="O35" s="11">
        <v>112.35</v>
      </c>
      <c r="P35" s="15">
        <v>167.98</v>
      </c>
      <c r="Q35" s="15">
        <v>0</v>
      </c>
      <c r="R35" s="15">
        <v>12</v>
      </c>
      <c r="S35" s="33">
        <v>0</v>
      </c>
      <c r="T35" s="11">
        <v>112.35</v>
      </c>
      <c r="U35" s="15">
        <v>167.98</v>
      </c>
      <c r="V35" s="15">
        <v>0</v>
      </c>
      <c r="W35" s="15">
        <v>10</v>
      </c>
      <c r="X35" s="33">
        <v>0</v>
      </c>
      <c r="Y35" s="11">
        <v>112.35</v>
      </c>
      <c r="Z35" s="15">
        <v>167.98</v>
      </c>
      <c r="AA35" s="15">
        <v>0</v>
      </c>
      <c r="AB35" s="15">
        <v>10</v>
      </c>
      <c r="AC35" s="14">
        <v>5000</v>
      </c>
      <c r="AD35" s="33">
        <v>0</v>
      </c>
      <c r="AE35" s="69"/>
      <c r="AG35" s="1">
        <v>112.9</v>
      </c>
      <c r="AH35" s="1">
        <v>198.62700000000001</v>
      </c>
      <c r="AI35" s="1">
        <v>0</v>
      </c>
      <c r="AJ35" s="1">
        <v>40</v>
      </c>
      <c r="AK35" s="1">
        <v>0</v>
      </c>
      <c r="AL35" s="11"/>
    </row>
    <row r="36" spans="1:4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(6*2.54)/100+(31*0.3048)+E36</f>
        <v>96.371200000000002</v>
      </c>
      <c r="I36" s="15">
        <v>1533.09</v>
      </c>
      <c r="J36" s="11">
        <f>(5*2.54)/100+(31*0.3048)+E36</f>
        <v>96.345799999999997</v>
      </c>
      <c r="K36" s="15">
        <v>1485.66</v>
      </c>
      <c r="L36" s="15">
        <v>0</v>
      </c>
      <c r="M36" s="15">
        <v>100</v>
      </c>
      <c r="N36" s="12">
        <v>0</v>
      </c>
      <c r="O36" s="11">
        <f>(4*2.54)/100+(31*0.3048)+E36</f>
        <v>96.320399999999992</v>
      </c>
      <c r="P36" s="15">
        <v>1501.47</v>
      </c>
      <c r="Q36" s="15">
        <v>0</v>
      </c>
      <c r="R36" s="15">
        <v>100</v>
      </c>
      <c r="S36" s="12">
        <v>0</v>
      </c>
      <c r="T36" s="11">
        <f>(3*2.54)/100+(31*0.3048)+E36</f>
        <v>96.295000000000002</v>
      </c>
      <c r="U36" s="15">
        <v>1485.66</v>
      </c>
      <c r="V36" s="15">
        <v>0</v>
      </c>
      <c r="W36" s="15">
        <v>100</v>
      </c>
      <c r="X36" s="12">
        <v>0</v>
      </c>
      <c r="Y36" s="11">
        <f>(2*2.54)/100+(31*0.3048)+E36</f>
        <v>96.269599999999997</v>
      </c>
      <c r="Z36" s="15">
        <v>1469.85</v>
      </c>
      <c r="AA36" s="15">
        <v>0</v>
      </c>
      <c r="AB36" s="15">
        <v>100</v>
      </c>
      <c r="AC36" s="14">
        <v>8700</v>
      </c>
      <c r="AD36" s="12">
        <v>0</v>
      </c>
      <c r="AE36" s="69"/>
      <c r="AK36" s="56">
        <f>(33*0.3048)+2.54+E36</f>
        <v>99.368399999999994</v>
      </c>
    </row>
    <row r="37" spans="1:41" ht="51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(11*2.54)/100+(23*0.3048)+E37</f>
        <v>199.61980000000003</v>
      </c>
      <c r="I37" s="15">
        <v>930</v>
      </c>
      <c r="J37" s="11">
        <f>(10*2.54)/100+(23*0.3048)+E37</f>
        <v>199.59440000000001</v>
      </c>
      <c r="K37" s="15">
        <v>920</v>
      </c>
      <c r="L37" s="15">
        <v>0</v>
      </c>
      <c r="M37" s="15">
        <v>80</v>
      </c>
      <c r="N37" s="12">
        <v>0</v>
      </c>
      <c r="O37" s="11">
        <f>(9*2.54)/100+(23*0.3048)+E37</f>
        <v>199.56900000000002</v>
      </c>
      <c r="P37" s="15">
        <v>920</v>
      </c>
      <c r="Q37" s="15">
        <v>0</v>
      </c>
      <c r="R37" s="15">
        <v>80</v>
      </c>
      <c r="S37" s="12">
        <v>0</v>
      </c>
      <c r="T37" s="11">
        <f>(8*2.54)/100+(23*0.3048)+E37</f>
        <v>199.54360000000003</v>
      </c>
      <c r="U37" s="15">
        <v>920</v>
      </c>
      <c r="V37" s="15">
        <v>0</v>
      </c>
      <c r="W37" s="15">
        <v>80</v>
      </c>
      <c r="X37" s="12">
        <v>0</v>
      </c>
      <c r="Y37" s="11">
        <f>(7*2.54)/100+(23*0.3048)+E37</f>
        <v>199.51820000000001</v>
      </c>
      <c r="Z37" s="15">
        <v>912</v>
      </c>
      <c r="AA37" s="15">
        <v>0</v>
      </c>
      <c r="AB37" s="15">
        <v>90</v>
      </c>
      <c r="AC37" s="14">
        <v>5180</v>
      </c>
      <c r="AD37" s="12">
        <v>0</v>
      </c>
      <c r="AE37" s="69"/>
    </row>
    <row r="38" spans="1:41" ht="35.2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12"/>
      <c r="O38" s="11"/>
      <c r="P38" s="15"/>
      <c r="Q38" s="15"/>
      <c r="R38" s="15"/>
      <c r="S38" s="12"/>
      <c r="T38" s="11"/>
      <c r="U38" s="15"/>
      <c r="V38" s="15"/>
      <c r="W38" s="15"/>
      <c r="X38" s="12"/>
      <c r="Y38" s="11"/>
      <c r="Z38" s="15"/>
      <c r="AA38" s="15"/>
      <c r="AB38" s="15"/>
      <c r="AC38" s="34"/>
      <c r="AD38" s="12"/>
      <c r="AE38" s="14" t="s">
        <v>61</v>
      </c>
    </row>
    <row r="39" spans="1:41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51"/>
      <c r="O39" s="49"/>
      <c r="P39" s="50"/>
      <c r="Q39" s="50"/>
      <c r="R39" s="50"/>
      <c r="S39" s="51"/>
      <c r="T39" s="49"/>
      <c r="U39" s="50"/>
      <c r="V39" s="50"/>
      <c r="W39" s="50"/>
      <c r="X39" s="51"/>
      <c r="Y39" s="49"/>
      <c r="Z39" s="50"/>
      <c r="AA39" s="50"/>
      <c r="AB39" s="50"/>
      <c r="AC39" s="45"/>
      <c r="AD39" s="51"/>
      <c r="AE39" s="52"/>
    </row>
    <row r="40" spans="1:41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80.94</v>
      </c>
      <c r="I40" s="15">
        <v>517.63400000000001</v>
      </c>
      <c r="J40" s="11">
        <v>80.94</v>
      </c>
      <c r="K40" s="15">
        <v>517.63400000000001</v>
      </c>
      <c r="L40" s="15">
        <v>0</v>
      </c>
      <c r="M40" s="15" t="s">
        <v>52</v>
      </c>
      <c r="N40" s="33">
        <v>0</v>
      </c>
      <c r="O40" s="11">
        <v>80.94</v>
      </c>
      <c r="P40" s="15">
        <v>517.63400000000001</v>
      </c>
      <c r="Q40" s="15">
        <v>0</v>
      </c>
      <c r="R40" s="15" t="s">
        <v>52</v>
      </c>
      <c r="S40" s="33">
        <v>0</v>
      </c>
      <c r="T40" s="11">
        <v>80.94</v>
      </c>
      <c r="U40" s="15">
        <v>517.63400000000001</v>
      </c>
      <c r="V40" s="15">
        <v>0</v>
      </c>
      <c r="W40" s="15" t="s">
        <v>52</v>
      </c>
      <c r="X40" s="33">
        <v>0</v>
      </c>
      <c r="Y40" s="11">
        <v>80.834999999999994</v>
      </c>
      <c r="Z40" s="15">
        <v>506.17</v>
      </c>
      <c r="AA40" s="15">
        <v>0</v>
      </c>
      <c r="AB40" s="15">
        <v>40</v>
      </c>
      <c r="AC40" s="14">
        <v>2360</v>
      </c>
      <c r="AD40" s="33">
        <v>0</v>
      </c>
      <c r="AE40" s="29" t="s">
        <v>84</v>
      </c>
      <c r="AF40" s="14"/>
      <c r="AG40" s="14"/>
      <c r="AH40" s="14"/>
      <c r="AI40" s="14" t="s">
        <v>82</v>
      </c>
      <c r="AJ40" s="14"/>
      <c r="AK40" s="14"/>
      <c r="AL40" s="14"/>
      <c r="AM40" s="14"/>
      <c r="AN40" s="14"/>
      <c r="AO40" s="14"/>
    </row>
    <row r="41" spans="1:41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73.510000000000005</v>
      </c>
      <c r="I41" s="15">
        <v>636.65</v>
      </c>
      <c r="J41" s="11">
        <v>73.510000000000005</v>
      </c>
      <c r="K41" s="15">
        <v>636.65</v>
      </c>
      <c r="L41" s="15" t="s">
        <v>52</v>
      </c>
      <c r="M41" s="15" t="s">
        <v>52</v>
      </c>
      <c r="N41" s="12">
        <v>0</v>
      </c>
      <c r="O41" s="11">
        <v>73.510000000000005</v>
      </c>
      <c r="P41" s="15">
        <v>636.65</v>
      </c>
      <c r="Q41" s="15" t="s">
        <v>52</v>
      </c>
      <c r="R41" s="15" t="s">
        <v>52</v>
      </c>
      <c r="S41" s="12">
        <v>0</v>
      </c>
      <c r="T41" s="11">
        <v>73.510000000000005</v>
      </c>
      <c r="U41" s="15">
        <v>636.65</v>
      </c>
      <c r="V41" s="15" t="s">
        <v>52</v>
      </c>
      <c r="W41" s="15" t="s">
        <v>52</v>
      </c>
      <c r="X41" s="12">
        <v>0</v>
      </c>
      <c r="Y41" s="11">
        <v>73.31</v>
      </c>
      <c r="Z41" s="15">
        <v>600.21</v>
      </c>
      <c r="AA41" s="15">
        <v>0</v>
      </c>
      <c r="AB41" s="15">
        <v>290</v>
      </c>
      <c r="AC41" s="14">
        <v>24700</v>
      </c>
      <c r="AD41" s="12">
        <v>0</v>
      </c>
      <c r="AE41" s="79" t="s">
        <v>81</v>
      </c>
      <c r="AF41" s="14"/>
      <c r="AG41" s="14"/>
      <c r="AH41" s="14"/>
      <c r="AI41" s="14">
        <v>73.14</v>
      </c>
      <c r="AJ41" s="14">
        <v>570.83000000000004</v>
      </c>
      <c r="AK41" s="14">
        <v>920</v>
      </c>
      <c r="AL41" s="14">
        <v>250</v>
      </c>
      <c r="AM41" s="14">
        <v>0</v>
      </c>
      <c r="AN41" s="14"/>
      <c r="AO41" s="14"/>
    </row>
    <row r="42" spans="1:41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33">
        <v>0</v>
      </c>
      <c r="O42" s="11">
        <v>105.45</v>
      </c>
      <c r="P42" s="15" t="s">
        <v>52</v>
      </c>
      <c r="Q42" s="15">
        <v>0</v>
      </c>
      <c r="R42" s="15">
        <v>0</v>
      </c>
      <c r="S42" s="33">
        <v>0</v>
      </c>
      <c r="T42" s="11">
        <v>105.45</v>
      </c>
      <c r="U42" s="15" t="s">
        <v>52</v>
      </c>
      <c r="V42" s="15">
        <v>0</v>
      </c>
      <c r="W42" s="15">
        <v>0</v>
      </c>
      <c r="X42" s="33">
        <v>0</v>
      </c>
      <c r="Y42" s="11">
        <v>105.45</v>
      </c>
      <c r="Z42" s="15" t="s">
        <v>52</v>
      </c>
      <c r="AA42" s="15">
        <v>0</v>
      </c>
      <c r="AB42" s="15">
        <v>0</v>
      </c>
      <c r="AC42" s="14">
        <v>1000</v>
      </c>
      <c r="AD42" s="33">
        <v>0</v>
      </c>
      <c r="AE42" s="29" t="s">
        <v>78</v>
      </c>
      <c r="AF42" s="14"/>
      <c r="AG42" s="14"/>
      <c r="AH42" s="14"/>
      <c r="AI42" s="14">
        <v>107.5</v>
      </c>
      <c r="AJ42" s="14">
        <v>3</v>
      </c>
      <c r="AK42" s="14">
        <v>0</v>
      </c>
      <c r="AL42" s="14">
        <v>0</v>
      </c>
      <c r="AM42" s="14">
        <v>0</v>
      </c>
      <c r="AN42" s="14"/>
      <c r="AO42" s="14"/>
    </row>
    <row r="43" spans="1:41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5"/>
      <c r="O43" s="77"/>
      <c r="P43" s="15"/>
      <c r="Q43" s="15" t="s">
        <v>52</v>
      </c>
      <c r="R43" s="15" t="s">
        <v>52</v>
      </c>
      <c r="S43" s="15"/>
      <c r="T43" s="77"/>
      <c r="U43" s="15"/>
      <c r="V43" s="15" t="s">
        <v>52</v>
      </c>
      <c r="W43" s="15" t="s">
        <v>52</v>
      </c>
      <c r="X43" s="15"/>
      <c r="Y43" s="77"/>
      <c r="Z43" s="15"/>
      <c r="AA43" s="15" t="s">
        <v>52</v>
      </c>
      <c r="AB43" s="15" t="s">
        <v>52</v>
      </c>
      <c r="AC43" s="14" t="s">
        <v>64</v>
      </c>
      <c r="AD43" s="15"/>
      <c r="AE43" s="29" t="s">
        <v>77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124.46</v>
      </c>
      <c r="I44" s="15">
        <v>680.27</v>
      </c>
      <c r="J44" s="77">
        <v>124.46</v>
      </c>
      <c r="K44" s="15">
        <v>680.27</v>
      </c>
      <c r="L44" s="14"/>
      <c r="M44" s="14" t="s">
        <v>52</v>
      </c>
      <c r="N44" s="44"/>
      <c r="O44" s="77">
        <v>124.46</v>
      </c>
      <c r="P44" s="15">
        <v>680.27</v>
      </c>
      <c r="Q44" s="14"/>
      <c r="R44" s="14" t="s">
        <v>52</v>
      </c>
      <c r="S44" s="44"/>
      <c r="T44" s="77">
        <v>124.46</v>
      </c>
      <c r="U44" s="15">
        <v>680.27</v>
      </c>
      <c r="V44" s="14"/>
      <c r="W44" s="14" t="s">
        <v>52</v>
      </c>
      <c r="X44" s="44"/>
      <c r="Y44" s="77">
        <v>124.44</v>
      </c>
      <c r="Z44" s="15">
        <v>678.87</v>
      </c>
      <c r="AA44" s="14"/>
      <c r="AB44" s="14">
        <v>40.4</v>
      </c>
      <c r="AC44" s="14">
        <v>5000</v>
      </c>
      <c r="AD44" s="44"/>
      <c r="AE44" s="55" t="s">
        <v>79</v>
      </c>
      <c r="AF44" s="14"/>
      <c r="AG44" s="14"/>
      <c r="AH44" s="14"/>
      <c r="AI44" s="14">
        <v>124.8</v>
      </c>
      <c r="AJ44" s="14"/>
      <c r="AK44" s="14"/>
      <c r="AL44" s="14"/>
      <c r="AM44" s="14"/>
      <c r="AN44" s="14"/>
      <c r="AO44" s="14"/>
    </row>
    <row r="45" spans="1:41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123.77</v>
      </c>
      <c r="I45" s="15">
        <v>8140</v>
      </c>
      <c r="J45" s="11">
        <v>123.77</v>
      </c>
      <c r="K45" s="15">
        <v>8100</v>
      </c>
      <c r="L45" s="12">
        <v>0</v>
      </c>
      <c r="M45" s="12">
        <v>0</v>
      </c>
      <c r="N45" s="15"/>
      <c r="O45" s="11">
        <v>123.74</v>
      </c>
      <c r="P45" s="15">
        <v>8100</v>
      </c>
      <c r="Q45" s="12">
        <v>0</v>
      </c>
      <c r="R45" s="12">
        <v>0</v>
      </c>
      <c r="S45" s="15"/>
      <c r="T45" s="11">
        <v>123.74</v>
      </c>
      <c r="U45" s="15">
        <v>8100</v>
      </c>
      <c r="V45" s="12">
        <v>0</v>
      </c>
      <c r="W45" s="12">
        <v>0</v>
      </c>
      <c r="X45" s="15"/>
      <c r="Y45" s="11">
        <v>123.71</v>
      </c>
      <c r="Z45" s="15">
        <v>8086</v>
      </c>
      <c r="AA45" s="12">
        <v>0</v>
      </c>
      <c r="AB45" s="12">
        <v>0</v>
      </c>
      <c r="AC45" s="14">
        <v>4500</v>
      </c>
      <c r="AD45" s="15"/>
      <c r="AE45" s="14"/>
      <c r="AF45" s="14"/>
      <c r="AG45" s="14"/>
      <c r="AH45" s="14"/>
      <c r="AI45" s="14" t="s">
        <v>65</v>
      </c>
      <c r="AJ45" s="14" t="s">
        <v>65</v>
      </c>
      <c r="AK45" s="14">
        <v>0</v>
      </c>
      <c r="AL45" s="14">
        <v>0</v>
      </c>
      <c r="AM45" s="14"/>
      <c r="AN45" s="14"/>
      <c r="AO45" s="14"/>
    </row>
    <row r="46" spans="1:41" s="18" customFormat="1" ht="48" customHeight="1">
      <c r="A46" s="90" t="s">
        <v>58</v>
      </c>
      <c r="B46" s="90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28198.464000000004</v>
      </c>
      <c r="J46" s="11"/>
      <c r="K46" s="21">
        <f>SUM(K11:K45)</f>
        <v>27974.412200000002</v>
      </c>
      <c r="L46" s="21">
        <f>SUM(L11:L45)</f>
        <v>0</v>
      </c>
      <c r="M46" s="21">
        <f>SUM(M11:M45)</f>
        <v>786.36</v>
      </c>
      <c r="N46" s="21"/>
      <c r="O46" s="11"/>
      <c r="P46" s="21">
        <f>SUM(P11:P45)</f>
        <v>28008.626200000002</v>
      </c>
      <c r="Q46" s="21">
        <f>SUM(Q11:Q45)</f>
        <v>0</v>
      </c>
      <c r="R46" s="21">
        <f>SUM(R11:R45)</f>
        <v>786.36</v>
      </c>
      <c r="S46" s="21"/>
      <c r="T46" s="11"/>
      <c r="U46" s="21">
        <f>SUM(U11:U45)</f>
        <v>27974.412200000002</v>
      </c>
      <c r="V46" s="21">
        <f>SUM(V11:V45)</f>
        <v>0</v>
      </c>
      <c r="W46" s="21">
        <f>SUM(W11:W45)</f>
        <v>784.36</v>
      </c>
      <c r="X46" s="21"/>
      <c r="Y46" s="11"/>
      <c r="Z46" s="21">
        <f>SUM(Z11:Z45)</f>
        <v>27852.936999999998</v>
      </c>
      <c r="AA46" s="21">
        <f>SUM(AA11:AA45)</f>
        <v>0</v>
      </c>
      <c r="AB46" s="21">
        <f>SUM(AB11:AB45)</f>
        <v>1164.7600000000002</v>
      </c>
      <c r="AC46" s="21">
        <f>SUM(AC18:AC45)</f>
        <v>124340</v>
      </c>
      <c r="AD46" s="21"/>
      <c r="AE46" s="77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6" customFormat="1" ht="39" customHeight="1">
      <c r="A47" s="97" t="s">
        <v>57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12"/>
      <c r="O48" s="11"/>
      <c r="P48" s="15"/>
      <c r="Q48" s="12"/>
      <c r="R48" s="12"/>
      <c r="S48" s="12"/>
      <c r="T48" s="11"/>
      <c r="U48" s="15"/>
      <c r="V48" s="12"/>
      <c r="W48" s="12"/>
      <c r="X48" s="12"/>
      <c r="Y48" s="11"/>
      <c r="Z48" s="15"/>
      <c r="AA48" s="12"/>
      <c r="AB48" s="12"/>
      <c r="AC48" s="40"/>
      <c r="AD48" s="12"/>
      <c r="AE48" s="14"/>
      <c r="AF48" s="30"/>
      <c r="AG48" s="30"/>
      <c r="AH48" s="30"/>
      <c r="AI48" s="30"/>
      <c r="AJ48" s="30"/>
      <c r="AK48" s="30"/>
      <c r="AL48" s="30"/>
      <c r="AM48" s="54">
        <f>(4*0.3048)+E49</f>
        <v>308.75920000000002</v>
      </c>
      <c r="AN48" s="30"/>
      <c r="AO48" s="54">
        <f>1*0.3048+E49</f>
        <v>307.84480000000002</v>
      </c>
    </row>
    <row r="49" spans="1:41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5"/>
      <c r="O49" s="11">
        <v>307.83999999999997</v>
      </c>
      <c r="P49" s="14"/>
      <c r="Q49" s="12"/>
      <c r="R49" s="15"/>
      <c r="S49" s="15"/>
      <c r="T49" s="11">
        <v>307.83999999999997</v>
      </c>
      <c r="U49" s="14"/>
      <c r="V49" s="12"/>
      <c r="W49" s="15"/>
      <c r="X49" s="15"/>
      <c r="Y49" s="11">
        <v>307.83999999999997</v>
      </c>
      <c r="Z49" s="14"/>
      <c r="AA49" s="12"/>
      <c r="AB49" s="15"/>
      <c r="AC49" s="12">
        <v>8000</v>
      </c>
      <c r="AD49" s="15"/>
      <c r="AE49" s="75" t="s">
        <v>89</v>
      </c>
      <c r="AF49" s="30"/>
      <c r="AG49" s="30"/>
      <c r="AH49" s="30"/>
      <c r="AI49" s="30"/>
      <c r="AJ49" s="30"/>
      <c r="AK49" s="30"/>
      <c r="AL49" s="30"/>
      <c r="AM49" s="30"/>
      <c r="AN49" s="76"/>
      <c r="AO49" s="30"/>
    </row>
    <row r="50" spans="1:41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386.37360000000001</v>
      </c>
      <c r="I50" s="57">
        <v>38.435000000000002</v>
      </c>
      <c r="J50" s="11">
        <v>386.37</v>
      </c>
      <c r="K50" s="57">
        <v>38.435000000000002</v>
      </c>
      <c r="L50" s="12" t="s">
        <v>62</v>
      </c>
      <c r="M50" s="12">
        <v>0</v>
      </c>
      <c r="N50" s="12"/>
      <c r="O50" s="11">
        <v>386.37</v>
      </c>
      <c r="P50" s="57">
        <v>38.435000000000002</v>
      </c>
      <c r="Q50" s="12" t="s">
        <v>62</v>
      </c>
      <c r="R50" s="12">
        <v>0</v>
      </c>
      <c r="S50" s="12"/>
      <c r="T50" s="11">
        <v>386.37</v>
      </c>
      <c r="U50" s="57">
        <v>38.435000000000002</v>
      </c>
      <c r="V50" s="12" t="s">
        <v>62</v>
      </c>
      <c r="W50" s="12">
        <v>0</v>
      </c>
      <c r="X50" s="12"/>
      <c r="Y50" s="11">
        <v>386.37</v>
      </c>
      <c r="Z50" s="57">
        <v>38.435000000000002</v>
      </c>
      <c r="AA50" s="12" t="s">
        <v>62</v>
      </c>
      <c r="AB50" s="12">
        <v>0</v>
      </c>
      <c r="AC50" s="14" t="s">
        <v>64</v>
      </c>
      <c r="AD50" s="12"/>
      <c r="AE50" s="75"/>
      <c r="AF50" s="30"/>
      <c r="AG50" s="30"/>
      <c r="AH50" s="30"/>
      <c r="AI50" s="30"/>
      <c r="AJ50" s="30"/>
      <c r="AK50" s="30"/>
      <c r="AL50" s="30"/>
      <c r="AM50" s="30"/>
      <c r="AN50" s="30">
        <f>307.54+0.3</f>
        <v>307.84000000000003</v>
      </c>
      <c r="AO50" s="30"/>
    </row>
    <row r="51" spans="1:41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2"/>
      <c r="O51" s="11"/>
      <c r="P51" s="15"/>
      <c r="Q51" s="12"/>
      <c r="R51" s="12"/>
      <c r="S51" s="12"/>
      <c r="T51" s="11"/>
      <c r="U51" s="15"/>
      <c r="V51" s="12"/>
      <c r="W51" s="12"/>
      <c r="X51" s="12"/>
      <c r="Y51" s="11"/>
      <c r="Z51" s="15"/>
      <c r="AA51" s="12"/>
      <c r="AB51" s="12"/>
      <c r="AC51" s="14"/>
      <c r="AD51" s="12"/>
      <c r="AE51" s="30"/>
      <c r="AF51" s="30"/>
      <c r="AG51" s="30"/>
      <c r="AH51" s="30"/>
      <c r="AI51" s="30"/>
      <c r="AJ51" s="30"/>
      <c r="AK51" s="30"/>
      <c r="AL51" s="30">
        <f>69.125*35.315</f>
        <v>2441.149375</v>
      </c>
      <c r="AM51" s="30"/>
      <c r="AN51" s="30"/>
      <c r="AO51" s="30"/>
    </row>
    <row r="52" spans="1:4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2"/>
      <c r="O52" s="11">
        <f>1670.35*0.3048</f>
        <v>509.12268</v>
      </c>
      <c r="P52" s="15">
        <v>458.88</v>
      </c>
      <c r="Q52" s="12">
        <v>0</v>
      </c>
      <c r="R52" s="12">
        <v>0</v>
      </c>
      <c r="S52" s="12"/>
      <c r="T52" s="11">
        <f>1670.35*0.3048</f>
        <v>509.12268</v>
      </c>
      <c r="U52" s="15">
        <v>458.88</v>
      </c>
      <c r="V52" s="12">
        <v>0</v>
      </c>
      <c r="W52" s="12">
        <v>0</v>
      </c>
      <c r="X52" s="12"/>
      <c r="Y52" s="11">
        <f>1670.3*0.3048</f>
        <v>509.10744</v>
      </c>
      <c r="Z52" s="15">
        <v>456.88</v>
      </c>
      <c r="AA52" s="12">
        <v>0</v>
      </c>
      <c r="AB52" s="12">
        <v>0</v>
      </c>
      <c r="AC52" s="14" t="s">
        <v>64</v>
      </c>
      <c r="AD52" s="12"/>
      <c r="AE52" s="14" t="s">
        <v>80</v>
      </c>
      <c r="AF52" s="30"/>
      <c r="AG52" s="30"/>
      <c r="AH52" s="30"/>
      <c r="AI52" s="30"/>
      <c r="AJ52" s="30"/>
      <c r="AK52" s="30"/>
      <c r="AL52" s="22"/>
      <c r="AM52" s="22"/>
      <c r="AN52" s="22"/>
      <c r="AO52" s="30"/>
    </row>
    <row r="53" spans="1:41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2"/>
      <c r="O53" s="77"/>
      <c r="P53" s="14"/>
      <c r="Q53" s="12"/>
      <c r="R53" s="12"/>
      <c r="S53" s="12"/>
      <c r="T53" s="77"/>
      <c r="U53" s="14"/>
      <c r="V53" s="12"/>
      <c r="W53" s="12"/>
      <c r="X53" s="12"/>
      <c r="Y53" s="77"/>
      <c r="Z53" s="14"/>
      <c r="AA53" s="12"/>
      <c r="AB53" s="12"/>
      <c r="AC53" s="14"/>
      <c r="AD53" s="12"/>
      <c r="AE53" s="30"/>
      <c r="AF53" s="30"/>
      <c r="AG53" s="30"/>
      <c r="AH53" s="30"/>
      <c r="AI53" s="30"/>
      <c r="AJ53" s="30"/>
      <c r="AK53" s="30"/>
      <c r="AL53" s="22"/>
      <c r="AM53" s="22"/>
      <c r="AN53" s="22"/>
      <c r="AO53" s="30"/>
    </row>
    <row r="54" spans="1:4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(26*0.3048)+(6*2.54)/100+E54</f>
        <v>251.87720000000002</v>
      </c>
      <c r="I54" s="15">
        <v>2499.67</v>
      </c>
      <c r="J54" s="11">
        <f>(26*0.3048)+(5*2.54)/100+E54</f>
        <v>251.85180000000003</v>
      </c>
      <c r="K54" s="15">
        <v>2452.23</v>
      </c>
      <c r="L54" s="12">
        <v>0</v>
      </c>
      <c r="M54" s="12">
        <v>100</v>
      </c>
      <c r="N54" s="33">
        <v>0</v>
      </c>
      <c r="O54" s="11">
        <f>(26*0.3048)+(4*2.54)/100+E54</f>
        <v>251.82640000000001</v>
      </c>
      <c r="P54" s="15">
        <v>2469.04</v>
      </c>
      <c r="Q54" s="12">
        <v>0</v>
      </c>
      <c r="R54" s="12">
        <v>100</v>
      </c>
      <c r="S54" s="33">
        <v>0</v>
      </c>
      <c r="T54" s="11">
        <f>(26*0.3048)+(3*2.54)/100+E54</f>
        <v>251.80100000000002</v>
      </c>
      <c r="U54" s="15">
        <v>2452.23</v>
      </c>
      <c r="V54" s="12">
        <v>0</v>
      </c>
      <c r="W54" s="12">
        <v>100</v>
      </c>
      <c r="X54" s="33">
        <v>0</v>
      </c>
      <c r="Y54" s="11">
        <f>(26*0.3048)+(2*2.54)/100+E54</f>
        <v>251.7756</v>
      </c>
      <c r="Z54" s="15">
        <v>2436.41</v>
      </c>
      <c r="AA54" s="12">
        <v>0</v>
      </c>
      <c r="AB54" s="12">
        <v>100</v>
      </c>
      <c r="AC54" s="14">
        <v>18193</v>
      </c>
      <c r="AD54" s="33">
        <v>0</v>
      </c>
      <c r="AE54" s="30"/>
      <c r="AF54" s="30"/>
      <c r="AG54" s="30"/>
      <c r="AH54" s="30"/>
      <c r="AI54" s="30"/>
      <c r="AJ54" s="30"/>
      <c r="AK54" s="30"/>
      <c r="AL54" s="22"/>
      <c r="AM54" s="22"/>
      <c r="AN54" s="22"/>
      <c r="AO54" s="30"/>
    </row>
    <row r="55" spans="1:41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2"/>
      <c r="O55" s="11"/>
      <c r="P55" s="15"/>
      <c r="Q55" s="12"/>
      <c r="R55" s="12"/>
      <c r="S55" s="12"/>
      <c r="T55" s="11"/>
      <c r="U55" s="15"/>
      <c r="V55" s="12"/>
      <c r="W55" s="12"/>
      <c r="X55" s="12"/>
      <c r="Y55" s="11"/>
      <c r="Z55" s="15"/>
      <c r="AA55" s="12"/>
      <c r="AB55" s="12"/>
      <c r="AC55" s="14"/>
      <c r="AD55" s="12"/>
      <c r="AE55" s="30"/>
      <c r="AF55" s="30"/>
      <c r="AG55" s="30"/>
      <c r="AH55" s="30"/>
      <c r="AI55" s="30"/>
      <c r="AJ55" s="30"/>
      <c r="AK55" s="30"/>
      <c r="AL55" s="22"/>
      <c r="AM55" s="22"/>
      <c r="AN55" s="22"/>
      <c r="AO55" s="30"/>
    </row>
    <row r="56" spans="1:41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1841</v>
      </c>
      <c r="L56" s="12">
        <v>0</v>
      </c>
      <c r="M56" s="12">
        <v>0</v>
      </c>
      <c r="N56" s="33">
        <v>0</v>
      </c>
      <c r="O56" s="11">
        <v>94.72</v>
      </c>
      <c r="P56" s="14">
        <v>1855</v>
      </c>
      <c r="Q56" s="12">
        <v>0</v>
      </c>
      <c r="R56" s="12">
        <v>0</v>
      </c>
      <c r="S56" s="33">
        <v>0</v>
      </c>
      <c r="T56" s="11">
        <v>94.7</v>
      </c>
      <c r="U56" s="14">
        <v>1841</v>
      </c>
      <c r="V56" s="12">
        <v>0</v>
      </c>
      <c r="W56" s="12">
        <v>0</v>
      </c>
      <c r="X56" s="33">
        <v>0</v>
      </c>
      <c r="Y56" s="11">
        <v>94.7</v>
      </c>
      <c r="Z56" s="14">
        <v>1841</v>
      </c>
      <c r="AA56" s="12">
        <v>0</v>
      </c>
      <c r="AB56" s="12">
        <v>0</v>
      </c>
      <c r="AC56" s="14">
        <v>20350</v>
      </c>
      <c r="AD56" s="33">
        <v>0</v>
      </c>
      <c r="AE56" s="79"/>
      <c r="AF56" s="77">
        <v>516</v>
      </c>
      <c r="AG56" s="53"/>
      <c r="AH56" s="30"/>
      <c r="AI56" s="53">
        <v>95.61</v>
      </c>
      <c r="AJ56" s="53">
        <v>2364</v>
      </c>
      <c r="AK56" s="53">
        <v>320</v>
      </c>
      <c r="AL56" s="78">
        <v>0</v>
      </c>
      <c r="AM56" s="78" t="s">
        <v>83</v>
      </c>
      <c r="AN56" s="78"/>
      <c r="AO56" s="53"/>
    </row>
    <row r="57" spans="1:4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117.36</v>
      </c>
      <c r="I57" s="15">
        <v>491.89</v>
      </c>
      <c r="J57" s="11">
        <v>117.36</v>
      </c>
      <c r="K57" s="15">
        <v>491.89</v>
      </c>
      <c r="L57" s="15">
        <v>0</v>
      </c>
      <c r="M57" s="15">
        <v>95.8</v>
      </c>
      <c r="N57" s="33">
        <v>0</v>
      </c>
      <c r="O57" s="11">
        <v>117.36</v>
      </c>
      <c r="P57" s="15">
        <v>491.89</v>
      </c>
      <c r="Q57" s="15">
        <v>0</v>
      </c>
      <c r="R57" s="15">
        <v>95.8</v>
      </c>
      <c r="S57" s="33">
        <v>0</v>
      </c>
      <c r="T57" s="11">
        <v>117.36</v>
      </c>
      <c r="U57" s="15">
        <v>491.89</v>
      </c>
      <c r="V57" s="15">
        <v>0</v>
      </c>
      <c r="W57" s="15">
        <v>95.8</v>
      </c>
      <c r="X57" s="33">
        <v>0</v>
      </c>
      <c r="Y57" s="11">
        <v>117.16</v>
      </c>
      <c r="Z57" s="15">
        <v>457.66</v>
      </c>
      <c r="AA57" s="15">
        <v>0</v>
      </c>
      <c r="AB57" s="15">
        <v>121.4</v>
      </c>
      <c r="AC57" s="14">
        <v>7350</v>
      </c>
      <c r="AD57" s="33">
        <v>0</v>
      </c>
      <c r="AE57" s="30"/>
      <c r="AF57" s="30"/>
      <c r="AG57" s="30"/>
      <c r="AH57" s="30"/>
      <c r="AI57" s="30">
        <v>118.003</v>
      </c>
      <c r="AJ57" s="30">
        <v>612.13</v>
      </c>
      <c r="AK57" s="30">
        <v>0</v>
      </c>
      <c r="AL57" s="22">
        <v>71.900000000000006</v>
      </c>
      <c r="AM57" s="22">
        <v>0</v>
      </c>
      <c r="AN57" s="22"/>
      <c r="AO57" s="30"/>
    </row>
    <row r="58" spans="1:41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194.46</v>
      </c>
      <c r="I58" s="15">
        <v>297.56</v>
      </c>
      <c r="J58" s="11">
        <v>194.41</v>
      </c>
      <c r="K58" s="15">
        <v>264.16000000000003</v>
      </c>
      <c r="L58" s="12">
        <v>0</v>
      </c>
      <c r="M58" s="12">
        <v>180</v>
      </c>
      <c r="N58" s="15">
        <v>0</v>
      </c>
      <c r="O58" s="11">
        <v>194.41</v>
      </c>
      <c r="P58" s="15">
        <v>288.3</v>
      </c>
      <c r="Q58" s="12">
        <v>0</v>
      </c>
      <c r="R58" s="12">
        <v>180</v>
      </c>
      <c r="S58" s="15">
        <v>0</v>
      </c>
      <c r="T58" s="11">
        <v>194.31</v>
      </c>
      <c r="U58" s="15">
        <v>264.16000000000003</v>
      </c>
      <c r="V58" s="12">
        <v>0</v>
      </c>
      <c r="W58" s="12">
        <v>180</v>
      </c>
      <c r="X58" s="15">
        <v>0</v>
      </c>
      <c r="Y58" s="11">
        <v>194.16</v>
      </c>
      <c r="Z58" s="15">
        <v>233.38</v>
      </c>
      <c r="AA58" s="12">
        <v>0</v>
      </c>
      <c r="AB58" s="12">
        <v>180</v>
      </c>
      <c r="AC58" s="14">
        <v>7200</v>
      </c>
      <c r="AD58" s="15">
        <v>0</v>
      </c>
      <c r="AE58" s="58"/>
      <c r="AF58" s="30"/>
      <c r="AG58" s="30"/>
      <c r="AH58" s="30"/>
      <c r="AI58" s="30" t="s">
        <v>65</v>
      </c>
      <c r="AJ58" s="30" t="s">
        <v>65</v>
      </c>
      <c r="AK58" s="15">
        <v>150</v>
      </c>
      <c r="AL58" s="30">
        <v>180</v>
      </c>
      <c r="AM58" s="30">
        <v>0</v>
      </c>
      <c r="AN58" s="30"/>
      <c r="AO58" s="30"/>
    </row>
    <row r="59" spans="1:41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M59" si="4">SUM(I49:I58)</f>
        <v>5641.4350000000013</v>
      </c>
      <c r="J59" s="11"/>
      <c r="K59" s="21">
        <f t="shared" ref="K59" si="5">SUM(K49:K58)</f>
        <v>5546.5950000000003</v>
      </c>
      <c r="L59" s="21">
        <f t="shared" si="4"/>
        <v>0</v>
      </c>
      <c r="M59" s="21">
        <f t="shared" si="4"/>
        <v>375.8</v>
      </c>
      <c r="N59" s="12"/>
      <c r="O59" s="11"/>
      <c r="P59" s="21">
        <f t="shared" ref="P59:R59" si="6">SUM(P49:P58)</f>
        <v>5601.5450000000001</v>
      </c>
      <c r="Q59" s="21">
        <f t="shared" si="6"/>
        <v>0</v>
      </c>
      <c r="R59" s="21">
        <f t="shared" si="6"/>
        <v>375.8</v>
      </c>
      <c r="S59" s="12"/>
      <c r="T59" s="11"/>
      <c r="U59" s="21">
        <f t="shared" ref="U59:W59" si="7">SUM(U49:U58)</f>
        <v>5546.5950000000003</v>
      </c>
      <c r="V59" s="21">
        <f t="shared" si="7"/>
        <v>0</v>
      </c>
      <c r="W59" s="21">
        <f t="shared" si="7"/>
        <v>375.8</v>
      </c>
      <c r="X59" s="12"/>
      <c r="Y59" s="11"/>
      <c r="Z59" s="21">
        <f t="shared" ref="Z59" si="8">SUM(Z49:Z58)</f>
        <v>5463.7650000000003</v>
      </c>
      <c r="AA59" s="21">
        <f t="shared" ref="AA59:AB59" si="9">SUM(AA49:AA58)</f>
        <v>0</v>
      </c>
      <c r="AB59" s="21">
        <f t="shared" si="9"/>
        <v>401.4</v>
      </c>
      <c r="AC59" s="21">
        <f>SUM(AC49:AC58)</f>
        <v>61093</v>
      </c>
      <c r="AD59" s="12"/>
      <c r="AE59" s="14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s="6" customFormat="1" ht="63.75" customHeight="1">
      <c r="A60" s="77"/>
      <c r="B60" s="78" t="s">
        <v>59</v>
      </c>
      <c r="C60" s="21">
        <f t="shared" ref="C60" si="10">C59+C46</f>
        <v>437194</v>
      </c>
      <c r="D60" s="21"/>
      <c r="E60" s="21"/>
      <c r="F60" s="21"/>
      <c r="G60" s="21">
        <f t="shared" ref="G60" si="11">G59+G46</f>
        <v>57162.63</v>
      </c>
      <c r="H60" s="11"/>
      <c r="I60" s="21">
        <f t="shared" ref="I60:M60" si="12">I59+I46</f>
        <v>33839.899000000005</v>
      </c>
      <c r="J60" s="11"/>
      <c r="K60" s="21">
        <f t="shared" ref="K60" si="13">K59+K46</f>
        <v>33521.0072</v>
      </c>
      <c r="L60" s="21">
        <f t="shared" si="12"/>
        <v>0</v>
      </c>
      <c r="M60" s="21">
        <f t="shared" si="12"/>
        <v>1162.1600000000001</v>
      </c>
      <c r="N60" s="12"/>
      <c r="O60" s="11"/>
      <c r="P60" s="21">
        <f t="shared" ref="P60:R60" si="14">P59+P46</f>
        <v>33610.171200000004</v>
      </c>
      <c r="Q60" s="21">
        <f t="shared" si="14"/>
        <v>0</v>
      </c>
      <c r="R60" s="21">
        <f t="shared" si="14"/>
        <v>1162.1600000000001</v>
      </c>
      <c r="S60" s="12"/>
      <c r="T60" s="11"/>
      <c r="U60" s="21">
        <f t="shared" ref="U60:W60" si="15">U59+U46</f>
        <v>33521.0072</v>
      </c>
      <c r="V60" s="21">
        <f t="shared" si="15"/>
        <v>0</v>
      </c>
      <c r="W60" s="21">
        <f t="shared" si="15"/>
        <v>1160.1600000000001</v>
      </c>
      <c r="X60" s="12"/>
      <c r="Y60" s="11"/>
      <c r="Z60" s="21">
        <f t="shared" ref="Z60" si="16">Z59+Z46</f>
        <v>33316.701999999997</v>
      </c>
      <c r="AA60" s="21">
        <f t="shared" ref="AA60:AB60" si="17">AA59+AA46</f>
        <v>0</v>
      </c>
      <c r="AB60" s="21">
        <f t="shared" si="17"/>
        <v>1566.1600000000003</v>
      </c>
      <c r="AC60" s="21">
        <f>AC59+AC46</f>
        <v>185433</v>
      </c>
      <c r="AD60" s="12"/>
      <c r="AE60" s="14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s="6" customFormat="1" ht="23">
      <c r="A61" s="7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29"/>
      <c r="AC61" s="14"/>
      <c r="AD61" s="29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s="6" customFormat="1" ht="15" customHeight="1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41" s="6" customFormat="1" ht="22.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41" s="6" customFormat="1" ht="15" hidden="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29" s="6" customFormat="1">
      <c r="B65" s="23"/>
      <c r="C65" s="23"/>
      <c r="D65" s="7"/>
      <c r="F65" s="18"/>
      <c r="H65" s="31"/>
      <c r="I65" s="32"/>
      <c r="J65" s="31"/>
      <c r="K65" s="32"/>
      <c r="L65" s="26"/>
      <c r="O65" s="31"/>
      <c r="P65" s="32"/>
      <c r="Q65" s="26"/>
      <c r="T65" s="31"/>
      <c r="U65" s="32"/>
      <c r="V65" s="26"/>
      <c r="Y65" s="31"/>
      <c r="Z65" s="32"/>
      <c r="AA65" s="26"/>
      <c r="AC65" s="42"/>
    </row>
    <row r="66" spans="2:29" s="6" customFormat="1">
      <c r="B66" s="24"/>
      <c r="C66" s="24"/>
      <c r="D66" s="9"/>
      <c r="F66" s="8"/>
      <c r="G66" s="8"/>
      <c r="H66" s="31"/>
      <c r="I66" s="32"/>
      <c r="J66" s="31"/>
      <c r="K66" s="32"/>
      <c r="L66" s="27"/>
      <c r="O66" s="31"/>
      <c r="P66" s="32"/>
      <c r="Q66" s="27"/>
      <c r="T66" s="31"/>
      <c r="U66" s="32"/>
      <c r="V66" s="27"/>
      <c r="Y66" s="31"/>
      <c r="Z66" s="32"/>
      <c r="AA66" s="27"/>
      <c r="AC66" s="42"/>
    </row>
    <row r="67" spans="2:29" s="6" customFormat="1">
      <c r="B67" s="23"/>
      <c r="C67" s="23"/>
      <c r="D67" s="7"/>
      <c r="F67" s="18"/>
      <c r="H67" s="31"/>
      <c r="I67" s="32"/>
      <c r="J67" s="31"/>
      <c r="K67" s="32"/>
      <c r="L67" s="26"/>
      <c r="O67" s="31"/>
      <c r="P67" s="32"/>
      <c r="Q67" s="26"/>
      <c r="T67" s="31"/>
      <c r="U67" s="32"/>
      <c r="V67" s="26"/>
      <c r="Y67" s="31"/>
      <c r="Z67" s="32"/>
      <c r="AA67" s="26"/>
      <c r="AC67" s="42"/>
    </row>
    <row r="68" spans="2:29" s="6" customFormat="1">
      <c r="B68" s="23"/>
      <c r="C68" s="23"/>
      <c r="D68" s="7"/>
      <c r="F68" s="18"/>
      <c r="H68" s="31"/>
      <c r="I68" s="32"/>
      <c r="J68" s="31"/>
      <c r="K68" s="32"/>
      <c r="L68" s="26"/>
      <c r="O68" s="31"/>
      <c r="P68" s="32"/>
      <c r="Q68" s="26"/>
      <c r="T68" s="31"/>
      <c r="U68" s="32"/>
      <c r="V68" s="26"/>
      <c r="Y68" s="31"/>
      <c r="Z68" s="32"/>
      <c r="AA68" s="26"/>
      <c r="AC68" s="42"/>
    </row>
    <row r="69" spans="2:29" s="6" customFormat="1">
      <c r="B69" s="23"/>
      <c r="C69" s="23"/>
      <c r="D69" s="7"/>
      <c r="F69" s="18"/>
      <c r="H69" s="31"/>
      <c r="I69" s="32"/>
      <c r="J69" s="31"/>
      <c r="K69" s="32"/>
      <c r="L69" s="26"/>
      <c r="O69" s="31"/>
      <c r="P69" s="32"/>
      <c r="Q69" s="26"/>
      <c r="T69" s="31"/>
      <c r="U69" s="32"/>
      <c r="V69" s="26"/>
      <c r="Y69" s="31"/>
      <c r="Z69" s="32"/>
      <c r="AA69" s="26"/>
      <c r="AC69" s="42"/>
    </row>
    <row r="70" spans="2:29" s="6" customFormat="1">
      <c r="B70" s="23"/>
      <c r="C70" s="23"/>
      <c r="D70" s="7"/>
      <c r="F70" s="18"/>
      <c r="H70" s="31"/>
      <c r="I70" s="32"/>
      <c r="J70" s="31"/>
      <c r="K70" s="32"/>
      <c r="L70" s="26"/>
      <c r="O70" s="31"/>
      <c r="P70" s="32"/>
      <c r="Q70" s="26"/>
      <c r="T70" s="31"/>
      <c r="U70" s="32"/>
      <c r="V70" s="26"/>
      <c r="Y70" s="31"/>
      <c r="Z70" s="32"/>
      <c r="AA70" s="26"/>
      <c r="AC70" s="42"/>
    </row>
    <row r="71" spans="2:29" s="6" customFormat="1">
      <c r="B71" s="23"/>
      <c r="C71" s="23"/>
      <c r="D71" s="7"/>
      <c r="F71" s="18"/>
      <c r="H71" s="31"/>
      <c r="I71" s="32"/>
      <c r="J71" s="31"/>
      <c r="K71" s="32"/>
      <c r="L71" s="26"/>
      <c r="O71" s="31"/>
      <c r="P71" s="32"/>
      <c r="Q71" s="26"/>
      <c r="T71" s="31"/>
      <c r="U71" s="32"/>
      <c r="V71" s="26"/>
      <c r="Y71" s="31"/>
      <c r="Z71" s="32"/>
      <c r="AA71" s="26"/>
      <c r="AC71" s="42"/>
    </row>
    <row r="72" spans="2:29" s="6" customFormat="1">
      <c r="B72" s="23"/>
      <c r="C72" s="23"/>
      <c r="D72" s="7"/>
      <c r="F72" s="18"/>
      <c r="H72" s="31"/>
      <c r="I72" s="32"/>
      <c r="J72" s="31"/>
      <c r="K72" s="32"/>
      <c r="L72" s="26"/>
      <c r="O72" s="31"/>
      <c r="P72" s="32"/>
      <c r="Q72" s="26"/>
      <c r="T72" s="31"/>
      <c r="U72" s="32"/>
      <c r="V72" s="26"/>
      <c r="Y72" s="31"/>
      <c r="Z72" s="32"/>
      <c r="AA72" s="26"/>
      <c r="AC72" s="42"/>
    </row>
    <row r="73" spans="2:29" s="6" customFormat="1">
      <c r="B73" s="23"/>
      <c r="C73" s="23"/>
      <c r="D73" s="7"/>
      <c r="F73" s="18"/>
      <c r="H73" s="31"/>
      <c r="I73" s="32"/>
      <c r="J73" s="31"/>
      <c r="K73" s="32"/>
      <c r="L73" s="26"/>
      <c r="O73" s="31"/>
      <c r="P73" s="32"/>
      <c r="Q73" s="26"/>
      <c r="T73" s="31"/>
      <c r="U73" s="32"/>
      <c r="V73" s="26"/>
      <c r="Y73" s="31"/>
      <c r="Z73" s="32"/>
      <c r="AA73" s="26"/>
      <c r="AC73" s="42"/>
    </row>
    <row r="74" spans="2:29" s="6" customFormat="1">
      <c r="B74" s="23"/>
      <c r="C74" s="23"/>
      <c r="D74" s="7"/>
      <c r="F74" s="18"/>
      <c r="H74" s="31"/>
      <c r="I74" s="32"/>
      <c r="J74" s="31"/>
      <c r="K74" s="32"/>
      <c r="L74" s="26"/>
      <c r="O74" s="31"/>
      <c r="P74" s="32"/>
      <c r="Q74" s="26"/>
      <c r="T74" s="31"/>
      <c r="U74" s="32"/>
      <c r="V74" s="26"/>
      <c r="Y74" s="31"/>
      <c r="Z74" s="32"/>
      <c r="AA74" s="26"/>
      <c r="AC74" s="42"/>
    </row>
    <row r="75" spans="2:29" s="6" customFormat="1">
      <c r="B75" s="23"/>
      <c r="C75" s="23"/>
      <c r="D75" s="7"/>
      <c r="F75" s="18"/>
      <c r="H75" s="31"/>
      <c r="I75" s="32"/>
      <c r="J75" s="31"/>
      <c r="K75" s="32"/>
      <c r="L75" s="26"/>
      <c r="O75" s="31"/>
      <c r="P75" s="32"/>
      <c r="Q75" s="26"/>
      <c r="T75" s="31"/>
      <c r="U75" s="32"/>
      <c r="V75" s="26"/>
      <c r="Y75" s="31"/>
      <c r="Z75" s="32"/>
      <c r="AA75" s="26"/>
      <c r="AC75" s="42"/>
    </row>
    <row r="76" spans="2:29" s="6" customFormat="1">
      <c r="B76" s="23"/>
      <c r="C76" s="23"/>
      <c r="D76" s="7"/>
      <c r="F76" s="18"/>
      <c r="H76" s="31"/>
      <c r="I76" s="32"/>
      <c r="J76" s="31"/>
      <c r="K76" s="32"/>
      <c r="L76" s="26"/>
      <c r="O76" s="31"/>
      <c r="P76" s="32"/>
      <c r="Q76" s="26"/>
      <c r="T76" s="31"/>
      <c r="U76" s="32"/>
      <c r="V76" s="26"/>
      <c r="Y76" s="31"/>
      <c r="Z76" s="32"/>
      <c r="AA76" s="26"/>
      <c r="AC76" s="42"/>
    </row>
    <row r="77" spans="2:29" s="6" customFormat="1">
      <c r="B77" s="23"/>
      <c r="C77" s="23"/>
      <c r="D77" s="7"/>
      <c r="F77" s="18"/>
      <c r="H77" s="31"/>
      <c r="I77" s="32"/>
      <c r="J77" s="31"/>
      <c r="K77" s="32"/>
      <c r="L77" s="26"/>
      <c r="O77" s="31"/>
      <c r="P77" s="32"/>
      <c r="Q77" s="26"/>
      <c r="T77" s="31"/>
      <c r="U77" s="32"/>
      <c r="V77" s="26"/>
      <c r="Y77" s="31"/>
      <c r="Z77" s="32"/>
      <c r="AA77" s="26"/>
      <c r="AC77" s="42"/>
    </row>
    <row r="78" spans="2:29" s="6" customFormat="1">
      <c r="B78" s="23"/>
      <c r="C78" s="23"/>
      <c r="D78" s="7"/>
      <c r="F78" s="18"/>
      <c r="H78" s="31"/>
      <c r="I78" s="32"/>
      <c r="J78" s="31"/>
      <c r="K78" s="32"/>
      <c r="L78" s="26"/>
      <c r="O78" s="31"/>
      <c r="P78" s="32"/>
      <c r="Q78" s="26"/>
      <c r="T78" s="31"/>
      <c r="U78" s="32"/>
      <c r="V78" s="26"/>
      <c r="Y78" s="31"/>
      <c r="Z78" s="32"/>
      <c r="AA78" s="26"/>
      <c r="AC78" s="42"/>
    </row>
    <row r="79" spans="2:29" s="6" customFormat="1">
      <c r="B79" s="23"/>
      <c r="C79" s="23"/>
      <c r="D79" s="7"/>
      <c r="F79" s="18"/>
      <c r="H79" s="31"/>
      <c r="I79" s="32"/>
      <c r="J79" s="31"/>
      <c r="K79" s="32"/>
      <c r="L79" s="26"/>
      <c r="O79" s="31"/>
      <c r="P79" s="32"/>
      <c r="Q79" s="26"/>
      <c r="T79" s="31"/>
      <c r="U79" s="32"/>
      <c r="V79" s="26"/>
      <c r="Y79" s="31"/>
      <c r="Z79" s="32"/>
      <c r="AA79" s="26"/>
      <c r="AC79" s="42"/>
    </row>
    <row r="80" spans="2:29" s="6" customFormat="1">
      <c r="B80" s="23"/>
      <c r="C80" s="23"/>
      <c r="D80" s="7"/>
      <c r="F80" s="18"/>
      <c r="H80" s="31"/>
      <c r="I80" s="32"/>
      <c r="J80" s="31"/>
      <c r="K80" s="32"/>
      <c r="L80" s="26"/>
      <c r="O80" s="31"/>
      <c r="P80" s="32"/>
      <c r="Q80" s="26"/>
      <c r="T80" s="31"/>
      <c r="U80" s="32"/>
      <c r="V80" s="26"/>
      <c r="Y80" s="31"/>
      <c r="Z80" s="32"/>
      <c r="AA80" s="26"/>
      <c r="AC80" s="42"/>
    </row>
    <row r="81" spans="2:29" s="6" customFormat="1">
      <c r="B81" s="23"/>
      <c r="C81" s="23"/>
      <c r="D81" s="7"/>
      <c r="F81" s="18"/>
      <c r="H81" s="31"/>
      <c r="I81" s="32"/>
      <c r="J81" s="31"/>
      <c r="K81" s="32"/>
      <c r="L81" s="26"/>
      <c r="O81" s="31"/>
      <c r="P81" s="32"/>
      <c r="Q81" s="26"/>
      <c r="T81" s="31"/>
      <c r="U81" s="32"/>
      <c r="V81" s="26"/>
      <c r="Y81" s="31"/>
      <c r="Z81" s="32"/>
      <c r="AA81" s="26"/>
      <c r="AC81" s="42"/>
    </row>
    <row r="82" spans="2:29" s="6" customFormat="1">
      <c r="B82" s="23"/>
      <c r="C82" s="23"/>
      <c r="D82" s="7"/>
      <c r="F82" s="18"/>
      <c r="H82" s="31"/>
      <c r="I82" s="32"/>
      <c r="J82" s="31"/>
      <c r="K82" s="32"/>
      <c r="L82" s="26"/>
      <c r="O82" s="31"/>
      <c r="P82" s="32"/>
      <c r="Q82" s="26"/>
      <c r="T82" s="31"/>
      <c r="U82" s="32"/>
      <c r="V82" s="26"/>
      <c r="Y82" s="31"/>
      <c r="Z82" s="32"/>
      <c r="AA82" s="26"/>
      <c r="AC82" s="42"/>
    </row>
    <row r="83" spans="2:29" s="6" customFormat="1">
      <c r="B83" s="23"/>
      <c r="C83" s="23"/>
      <c r="D83" s="7"/>
      <c r="F83" s="18"/>
      <c r="H83" s="31"/>
      <c r="I83" s="32"/>
      <c r="J83" s="31"/>
      <c r="K83" s="32"/>
      <c r="L83" s="26"/>
      <c r="O83" s="31"/>
      <c r="P83" s="32"/>
      <c r="Q83" s="26"/>
      <c r="T83" s="31"/>
      <c r="U83" s="32"/>
      <c r="V83" s="26"/>
      <c r="Y83" s="31"/>
      <c r="Z83" s="32"/>
      <c r="AA83" s="26"/>
      <c r="AC83" s="42"/>
    </row>
    <row r="84" spans="2:29" s="6" customFormat="1">
      <c r="B84" s="23"/>
      <c r="C84" s="23"/>
      <c r="D84" s="7"/>
      <c r="F84" s="18"/>
      <c r="H84" s="31"/>
      <c r="I84" s="32"/>
      <c r="J84" s="31"/>
      <c r="K84" s="32"/>
      <c r="L84" s="26"/>
      <c r="O84" s="31"/>
      <c r="P84" s="32"/>
      <c r="Q84" s="26"/>
      <c r="T84" s="31"/>
      <c r="U84" s="32"/>
      <c r="V84" s="26"/>
      <c r="Y84" s="31"/>
      <c r="Z84" s="32"/>
      <c r="AA84" s="26"/>
      <c r="AC84" s="42"/>
    </row>
    <row r="85" spans="2:29" s="6" customFormat="1">
      <c r="B85" s="23"/>
      <c r="C85" s="23"/>
      <c r="D85" s="7"/>
      <c r="F85" s="18"/>
      <c r="H85" s="31"/>
      <c r="I85" s="32"/>
      <c r="J85" s="31"/>
      <c r="K85" s="32"/>
      <c r="L85" s="26"/>
      <c r="O85" s="31"/>
      <c r="P85" s="32"/>
      <c r="Q85" s="26"/>
      <c r="T85" s="31"/>
      <c r="U85" s="32"/>
      <c r="V85" s="26"/>
      <c r="Y85" s="31"/>
      <c r="Z85" s="32"/>
      <c r="AA85" s="26"/>
      <c r="AC85" s="42"/>
    </row>
    <row r="86" spans="2:29" s="6" customFormat="1">
      <c r="B86" s="23"/>
      <c r="C86" s="23"/>
      <c r="D86" s="7"/>
      <c r="F86" s="18"/>
      <c r="H86" s="31"/>
      <c r="I86" s="32"/>
      <c r="J86" s="31"/>
      <c r="K86" s="32"/>
      <c r="L86" s="26"/>
      <c r="O86" s="31"/>
      <c r="P86" s="32"/>
      <c r="Q86" s="26"/>
      <c r="T86" s="31"/>
      <c r="U86" s="32"/>
      <c r="V86" s="26"/>
      <c r="Y86" s="31"/>
      <c r="Z86" s="32"/>
      <c r="AA86" s="26"/>
      <c r="AC86" s="42"/>
    </row>
    <row r="87" spans="2:29" s="6" customFormat="1">
      <c r="B87" s="23"/>
      <c r="C87" s="23"/>
      <c r="D87" s="7"/>
      <c r="F87" s="18"/>
      <c r="H87" s="31"/>
      <c r="I87" s="32"/>
      <c r="J87" s="31"/>
      <c r="K87" s="32"/>
      <c r="L87" s="26"/>
      <c r="O87" s="31"/>
      <c r="P87" s="32"/>
      <c r="Q87" s="26"/>
      <c r="T87" s="31"/>
      <c r="U87" s="32"/>
      <c r="V87" s="26"/>
      <c r="Y87" s="31"/>
      <c r="Z87" s="32"/>
      <c r="AA87" s="26"/>
      <c r="AC87" s="42"/>
    </row>
    <row r="88" spans="2:29" s="6" customFormat="1">
      <c r="B88" s="23"/>
      <c r="C88" s="23"/>
      <c r="D88" s="7"/>
      <c r="F88" s="18"/>
      <c r="H88" s="31"/>
      <c r="I88" s="32"/>
      <c r="J88" s="31"/>
      <c r="K88" s="32"/>
      <c r="L88" s="26"/>
      <c r="O88" s="31"/>
      <c r="P88" s="32"/>
      <c r="Q88" s="26"/>
      <c r="T88" s="31"/>
      <c r="U88" s="32"/>
      <c r="V88" s="26"/>
      <c r="Y88" s="31"/>
      <c r="Z88" s="32"/>
      <c r="AA88" s="26"/>
      <c r="AC88" s="42"/>
    </row>
    <row r="89" spans="2:29" s="6" customFormat="1">
      <c r="B89" s="23"/>
      <c r="C89" s="23"/>
      <c r="D89" s="7"/>
      <c r="F89" s="18"/>
      <c r="H89" s="31"/>
      <c r="I89" s="32"/>
      <c r="J89" s="31"/>
      <c r="K89" s="32"/>
      <c r="L89" s="26"/>
      <c r="O89" s="31"/>
      <c r="P89" s="32"/>
      <c r="Q89" s="26"/>
      <c r="T89" s="31"/>
      <c r="U89" s="32"/>
      <c r="V89" s="26"/>
      <c r="Y89" s="31"/>
      <c r="Z89" s="32"/>
      <c r="AA89" s="26"/>
      <c r="AC89" s="42"/>
    </row>
    <row r="90" spans="2:29" s="6" customFormat="1">
      <c r="B90" s="23"/>
      <c r="C90" s="23"/>
      <c r="D90" s="7"/>
      <c r="F90" s="18"/>
      <c r="H90" s="31"/>
      <c r="I90" s="32"/>
      <c r="J90" s="31"/>
      <c r="K90" s="32"/>
      <c r="L90" s="26"/>
      <c r="O90" s="31"/>
      <c r="P90" s="32"/>
      <c r="Q90" s="26"/>
      <c r="T90" s="31"/>
      <c r="U90" s="32"/>
      <c r="V90" s="26"/>
      <c r="Y90" s="31"/>
      <c r="Z90" s="32"/>
      <c r="AA90" s="26"/>
      <c r="AC90" s="42"/>
    </row>
    <row r="91" spans="2:29" s="6" customFormat="1">
      <c r="B91" s="23"/>
      <c r="C91" s="23"/>
      <c r="D91" s="7"/>
      <c r="F91" s="18"/>
      <c r="H91" s="31"/>
      <c r="I91" s="32"/>
      <c r="J91" s="31"/>
      <c r="K91" s="32"/>
      <c r="L91" s="26"/>
      <c r="O91" s="31"/>
      <c r="P91" s="32"/>
      <c r="Q91" s="26"/>
      <c r="T91" s="31"/>
      <c r="U91" s="32"/>
      <c r="V91" s="26"/>
      <c r="Y91" s="31"/>
      <c r="Z91" s="32"/>
      <c r="AA91" s="26"/>
      <c r="AC91" s="42"/>
    </row>
    <row r="92" spans="2:29" s="6" customFormat="1">
      <c r="B92" s="23"/>
      <c r="C92" s="23"/>
      <c r="D92" s="7"/>
      <c r="F92" s="18"/>
      <c r="H92" s="31"/>
      <c r="I92" s="32"/>
      <c r="J92" s="31"/>
      <c r="K92" s="32"/>
      <c r="L92" s="26"/>
      <c r="O92" s="31"/>
      <c r="P92" s="32"/>
      <c r="Q92" s="26"/>
      <c r="T92" s="31"/>
      <c r="U92" s="32"/>
      <c r="V92" s="26"/>
      <c r="Y92" s="31"/>
      <c r="Z92" s="32"/>
      <c r="AA92" s="26"/>
      <c r="AC92" s="42"/>
    </row>
    <row r="93" spans="2:29" s="6" customFormat="1">
      <c r="B93" s="23"/>
      <c r="C93" s="23"/>
      <c r="D93" s="7"/>
      <c r="F93" s="18"/>
      <c r="H93" s="31"/>
      <c r="I93" s="32"/>
      <c r="J93" s="31"/>
      <c r="K93" s="32"/>
      <c r="L93" s="26"/>
      <c r="O93" s="31"/>
      <c r="P93" s="32"/>
      <c r="Q93" s="26"/>
      <c r="T93" s="31"/>
      <c r="U93" s="32"/>
      <c r="V93" s="26"/>
      <c r="Y93" s="31"/>
      <c r="Z93" s="32"/>
      <c r="AA93" s="26"/>
      <c r="AC93" s="42"/>
    </row>
    <row r="94" spans="2:29" s="6" customFormat="1">
      <c r="B94" s="23"/>
      <c r="C94" s="23"/>
      <c r="D94" s="7"/>
      <c r="F94" s="18"/>
      <c r="H94" s="31"/>
      <c r="I94" s="32"/>
      <c r="J94" s="31"/>
      <c r="K94" s="32"/>
      <c r="L94" s="26"/>
      <c r="O94" s="31"/>
      <c r="P94" s="32"/>
      <c r="Q94" s="26"/>
      <c r="T94" s="31"/>
      <c r="U94" s="32"/>
      <c r="V94" s="26"/>
      <c r="Y94" s="31"/>
      <c r="Z94" s="32"/>
      <c r="AA94" s="26"/>
      <c r="AC94" s="42"/>
    </row>
    <row r="95" spans="2:29" s="6" customFormat="1">
      <c r="B95" s="23"/>
      <c r="C95" s="23"/>
      <c r="D95" s="7"/>
      <c r="F95" s="18"/>
      <c r="H95" s="31"/>
      <c r="I95" s="32"/>
      <c r="J95" s="31"/>
      <c r="K95" s="32"/>
      <c r="L95" s="26"/>
      <c r="O95" s="31"/>
      <c r="P95" s="32"/>
      <c r="Q95" s="26"/>
      <c r="T95" s="31"/>
      <c r="U95" s="32"/>
      <c r="V95" s="26"/>
      <c r="Y95" s="31"/>
      <c r="Z95" s="32"/>
      <c r="AA95" s="26"/>
      <c r="AC95" s="42"/>
    </row>
    <row r="96" spans="2:29" s="6" customFormat="1">
      <c r="B96" s="23"/>
      <c r="C96" s="23"/>
      <c r="D96" s="7"/>
      <c r="F96" s="18"/>
      <c r="H96" s="31"/>
      <c r="I96" s="32"/>
      <c r="J96" s="31"/>
      <c r="K96" s="32"/>
      <c r="L96" s="26"/>
      <c r="O96" s="31"/>
      <c r="P96" s="32"/>
      <c r="Q96" s="26"/>
      <c r="T96" s="31"/>
      <c r="U96" s="32"/>
      <c r="V96" s="26"/>
      <c r="Y96" s="31"/>
      <c r="Z96" s="32"/>
      <c r="AA96" s="26"/>
      <c r="AC96" s="42"/>
    </row>
    <row r="97" spans="2:29" s="6" customFormat="1">
      <c r="B97" s="23"/>
      <c r="C97" s="23"/>
      <c r="D97" s="7"/>
      <c r="F97" s="18"/>
      <c r="H97" s="31"/>
      <c r="I97" s="32"/>
      <c r="J97" s="31"/>
      <c r="K97" s="32"/>
      <c r="L97" s="26"/>
      <c r="O97" s="31"/>
      <c r="P97" s="32"/>
      <c r="Q97" s="26"/>
      <c r="T97" s="31"/>
      <c r="U97" s="32"/>
      <c r="V97" s="26"/>
      <c r="Y97" s="31"/>
      <c r="Z97" s="32"/>
      <c r="AA97" s="26"/>
      <c r="AC97" s="42"/>
    </row>
    <row r="98" spans="2:29" s="6" customFormat="1">
      <c r="B98" s="23"/>
      <c r="C98" s="23"/>
      <c r="D98" s="7"/>
      <c r="F98" s="18"/>
      <c r="H98" s="31"/>
      <c r="I98" s="32"/>
      <c r="J98" s="31"/>
      <c r="K98" s="32"/>
      <c r="L98" s="26"/>
      <c r="O98" s="31"/>
      <c r="P98" s="32"/>
      <c r="Q98" s="26"/>
      <c r="T98" s="31"/>
      <c r="U98" s="32"/>
      <c r="V98" s="26"/>
      <c r="Y98" s="31"/>
      <c r="Z98" s="32"/>
      <c r="AA98" s="26"/>
      <c r="AC98" s="42"/>
    </row>
    <row r="99" spans="2:29" s="6" customFormat="1">
      <c r="B99" s="23"/>
      <c r="C99" s="23"/>
      <c r="D99" s="7"/>
      <c r="F99" s="18"/>
      <c r="H99" s="31"/>
      <c r="I99" s="32"/>
      <c r="J99" s="31"/>
      <c r="K99" s="32"/>
      <c r="L99" s="26"/>
      <c r="O99" s="31"/>
      <c r="P99" s="32"/>
      <c r="Q99" s="26"/>
      <c r="T99" s="31"/>
      <c r="U99" s="32"/>
      <c r="V99" s="26"/>
      <c r="Y99" s="31"/>
      <c r="Z99" s="32"/>
      <c r="AA99" s="26"/>
      <c r="AC99" s="42"/>
    </row>
    <row r="100" spans="2:29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O100" s="31"/>
      <c r="P100" s="32"/>
      <c r="Q100" s="26"/>
      <c r="T100" s="31"/>
      <c r="U100" s="32"/>
      <c r="V100" s="26"/>
      <c r="Y100" s="31"/>
      <c r="Z100" s="32"/>
      <c r="AA100" s="26"/>
      <c r="AC100" s="42"/>
    </row>
    <row r="101" spans="2:29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O101" s="31"/>
      <c r="P101" s="32"/>
      <c r="Q101" s="26"/>
      <c r="T101" s="31"/>
      <c r="U101" s="32"/>
      <c r="V101" s="26"/>
      <c r="Y101" s="31"/>
      <c r="Z101" s="32"/>
      <c r="AA101" s="26"/>
      <c r="AC101" s="42"/>
    </row>
    <row r="102" spans="2:29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O102" s="31"/>
      <c r="P102" s="32"/>
      <c r="Q102" s="26"/>
      <c r="T102" s="31"/>
      <c r="U102" s="32"/>
      <c r="V102" s="26"/>
      <c r="Y102" s="31"/>
      <c r="Z102" s="32"/>
      <c r="AA102" s="26"/>
      <c r="AC102" s="42"/>
    </row>
    <row r="103" spans="2:29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O103" s="31"/>
      <c r="P103" s="32"/>
      <c r="Q103" s="26"/>
      <c r="T103" s="31"/>
      <c r="U103" s="32"/>
      <c r="V103" s="26"/>
      <c r="Y103" s="31"/>
      <c r="Z103" s="32"/>
      <c r="AA103" s="26"/>
      <c r="AC103" s="42"/>
    </row>
    <row r="104" spans="2:29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O104" s="31"/>
      <c r="P104" s="32"/>
      <c r="Q104" s="26"/>
      <c r="T104" s="31"/>
      <c r="U104" s="32"/>
      <c r="V104" s="26"/>
      <c r="Y104" s="31"/>
      <c r="Z104" s="32"/>
      <c r="AA104" s="26"/>
      <c r="AC104" s="42"/>
    </row>
    <row r="105" spans="2:29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O105" s="31"/>
      <c r="P105" s="32"/>
      <c r="Q105" s="26"/>
      <c r="T105" s="31"/>
      <c r="U105" s="32"/>
      <c r="V105" s="26"/>
      <c r="Y105" s="31"/>
      <c r="Z105" s="32"/>
      <c r="AA105" s="26"/>
      <c r="AC105" s="42"/>
    </row>
    <row r="106" spans="2:29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O106" s="31"/>
      <c r="P106" s="32"/>
      <c r="Q106" s="26"/>
      <c r="T106" s="31"/>
      <c r="U106" s="32"/>
      <c r="V106" s="26"/>
      <c r="Y106" s="31"/>
      <c r="Z106" s="32"/>
      <c r="AA106" s="26"/>
      <c r="AC106" s="42"/>
    </row>
    <row r="107" spans="2:29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O107" s="31"/>
      <c r="P107" s="32"/>
      <c r="Q107" s="26"/>
      <c r="T107" s="31"/>
      <c r="U107" s="32"/>
      <c r="V107" s="26"/>
      <c r="Y107" s="31"/>
      <c r="Z107" s="32"/>
      <c r="AA107" s="26"/>
      <c r="AC107" s="42"/>
    </row>
    <row r="108" spans="2:29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O108" s="31"/>
      <c r="P108" s="32"/>
      <c r="Q108" s="26"/>
      <c r="T108" s="31"/>
      <c r="U108" s="32"/>
      <c r="V108" s="26"/>
      <c r="Y108" s="31"/>
      <c r="Z108" s="32"/>
      <c r="AA108" s="26"/>
      <c r="AC108" s="42"/>
    </row>
    <row r="109" spans="2:29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O109" s="31"/>
      <c r="P109" s="32"/>
      <c r="Q109" s="26"/>
      <c r="T109" s="31"/>
      <c r="U109" s="32"/>
      <c r="V109" s="26"/>
      <c r="Y109" s="31"/>
      <c r="Z109" s="32"/>
      <c r="AA109" s="26"/>
      <c r="AC109" s="42"/>
    </row>
    <row r="110" spans="2:29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O110" s="31"/>
      <c r="P110" s="32"/>
      <c r="Q110" s="26"/>
      <c r="T110" s="31"/>
      <c r="U110" s="32"/>
      <c r="V110" s="26"/>
      <c r="Y110" s="31"/>
      <c r="Z110" s="32"/>
      <c r="AA110" s="26"/>
      <c r="AC110" s="42"/>
    </row>
    <row r="111" spans="2:29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O111" s="31"/>
      <c r="P111" s="32"/>
      <c r="Q111" s="26"/>
      <c r="T111" s="31"/>
      <c r="U111" s="32"/>
      <c r="V111" s="26"/>
      <c r="Y111" s="31"/>
      <c r="Z111" s="32"/>
      <c r="AA111" s="26"/>
      <c r="AC111" s="42"/>
    </row>
    <row r="112" spans="2:29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O112" s="31"/>
      <c r="P112" s="32"/>
      <c r="Q112" s="26"/>
      <c r="T112" s="31"/>
      <c r="U112" s="32"/>
      <c r="V112" s="26"/>
      <c r="Y112" s="31"/>
      <c r="Z112" s="32"/>
      <c r="AA112" s="26"/>
      <c r="AC112" s="42"/>
    </row>
    <row r="113" spans="2:29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O113" s="31"/>
      <c r="P113" s="32"/>
      <c r="Q113" s="26"/>
      <c r="T113" s="31"/>
      <c r="U113" s="32"/>
      <c r="V113" s="26"/>
      <c r="Y113" s="31"/>
      <c r="Z113" s="32"/>
      <c r="AA113" s="26"/>
      <c r="AC113" s="42"/>
    </row>
    <row r="114" spans="2:29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O114" s="31"/>
      <c r="P114" s="32"/>
      <c r="Q114" s="26"/>
      <c r="T114" s="31"/>
      <c r="U114" s="32"/>
      <c r="V114" s="26"/>
      <c r="Y114" s="31"/>
      <c r="Z114" s="32"/>
      <c r="AA114" s="26"/>
      <c r="AC114" s="42"/>
    </row>
    <row r="115" spans="2:29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O115" s="31"/>
      <c r="P115" s="32"/>
      <c r="Q115" s="26"/>
      <c r="T115" s="31"/>
      <c r="U115" s="32"/>
      <c r="V115" s="26"/>
      <c r="Y115" s="31"/>
      <c r="Z115" s="32"/>
      <c r="AA115" s="26"/>
      <c r="AC115" s="42"/>
    </row>
    <row r="116" spans="2:29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O116" s="31"/>
      <c r="P116" s="32"/>
      <c r="Q116" s="26"/>
      <c r="T116" s="31"/>
      <c r="U116" s="32"/>
      <c r="V116" s="26"/>
      <c r="Y116" s="31"/>
      <c r="Z116" s="32"/>
      <c r="AA116" s="26"/>
      <c r="AC116" s="42"/>
    </row>
    <row r="117" spans="2:29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O117" s="31"/>
      <c r="P117" s="32"/>
      <c r="Q117" s="26"/>
      <c r="T117" s="31"/>
      <c r="U117" s="32"/>
      <c r="V117" s="26"/>
      <c r="Y117" s="31"/>
      <c r="Z117" s="32"/>
      <c r="AA117" s="26"/>
      <c r="AC117" s="42"/>
    </row>
    <row r="118" spans="2:29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O118" s="31"/>
      <c r="P118" s="32"/>
      <c r="Q118" s="26"/>
      <c r="T118" s="31"/>
      <c r="U118" s="32"/>
      <c r="V118" s="26"/>
      <c r="Y118" s="31"/>
      <c r="Z118" s="32"/>
      <c r="AA118" s="26"/>
      <c r="AC118" s="42"/>
    </row>
    <row r="119" spans="2:29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O119" s="31"/>
      <c r="P119" s="32"/>
      <c r="Q119" s="26"/>
      <c r="T119" s="31"/>
      <c r="U119" s="32"/>
      <c r="V119" s="26"/>
      <c r="Y119" s="31"/>
      <c r="Z119" s="32"/>
      <c r="AA119" s="26"/>
      <c r="AC119" s="42"/>
    </row>
    <row r="120" spans="2:29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O120" s="31"/>
      <c r="P120" s="32"/>
      <c r="Q120" s="26"/>
      <c r="T120" s="31"/>
      <c r="U120" s="32"/>
      <c r="V120" s="26"/>
      <c r="Y120" s="31"/>
      <c r="Z120" s="32"/>
      <c r="AA120" s="26"/>
      <c r="AC120" s="42"/>
    </row>
    <row r="121" spans="2:29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O121" s="31"/>
      <c r="P121" s="32"/>
      <c r="Q121" s="26"/>
      <c r="T121" s="31"/>
      <c r="U121" s="32"/>
      <c r="V121" s="26"/>
      <c r="Y121" s="31"/>
      <c r="Z121" s="32"/>
      <c r="AA121" s="26"/>
      <c r="AC121" s="42"/>
    </row>
    <row r="122" spans="2:29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O122" s="31"/>
      <c r="P122" s="32"/>
      <c r="Q122" s="26"/>
      <c r="T122" s="31"/>
      <c r="U122" s="32"/>
      <c r="V122" s="26"/>
      <c r="Y122" s="31"/>
      <c r="Z122" s="32"/>
      <c r="AA122" s="26"/>
      <c r="AC122" s="42"/>
    </row>
    <row r="123" spans="2:29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O123" s="31"/>
      <c r="P123" s="32"/>
      <c r="Q123" s="26"/>
      <c r="T123" s="31"/>
      <c r="U123" s="32"/>
      <c r="V123" s="26"/>
      <c r="Y123" s="31"/>
      <c r="Z123" s="32"/>
      <c r="AA123" s="26"/>
      <c r="AC123" s="42"/>
    </row>
    <row r="124" spans="2:29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O124" s="31"/>
      <c r="P124" s="32"/>
      <c r="Q124" s="26"/>
      <c r="T124" s="31"/>
      <c r="U124" s="32"/>
      <c r="V124" s="26"/>
      <c r="Y124" s="31"/>
      <c r="Z124" s="32"/>
      <c r="AA124" s="26"/>
      <c r="AC124" s="42"/>
    </row>
    <row r="125" spans="2:29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O125" s="31"/>
      <c r="P125" s="32"/>
      <c r="Q125" s="26"/>
      <c r="T125" s="31"/>
      <c r="U125" s="32"/>
      <c r="V125" s="26"/>
      <c r="Y125" s="31"/>
      <c r="Z125" s="32"/>
      <c r="AA125" s="26"/>
      <c r="AC125" s="42"/>
    </row>
    <row r="126" spans="2:29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O126" s="31"/>
      <c r="P126" s="32"/>
      <c r="Q126" s="26"/>
      <c r="T126" s="31"/>
      <c r="U126" s="32"/>
      <c r="V126" s="26"/>
      <c r="Y126" s="31"/>
      <c r="Z126" s="32"/>
      <c r="AA126" s="26"/>
      <c r="AC126" s="42"/>
    </row>
    <row r="127" spans="2:29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O127" s="31"/>
      <c r="P127" s="32"/>
      <c r="Q127" s="26"/>
      <c r="T127" s="31"/>
      <c r="U127" s="32"/>
      <c r="V127" s="26"/>
      <c r="Y127" s="31"/>
      <c r="Z127" s="32"/>
      <c r="AA127" s="26"/>
      <c r="AC127" s="42"/>
    </row>
    <row r="128" spans="2:29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O128" s="31"/>
      <c r="P128" s="32"/>
      <c r="Q128" s="26"/>
      <c r="T128" s="31"/>
      <c r="U128" s="32"/>
      <c r="V128" s="26"/>
      <c r="Y128" s="31"/>
      <c r="Z128" s="32"/>
      <c r="AA128" s="26"/>
      <c r="AC128" s="42"/>
    </row>
    <row r="129" spans="2:29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O129" s="31"/>
      <c r="P129" s="32"/>
      <c r="Q129" s="26"/>
      <c r="T129" s="31"/>
      <c r="U129" s="32"/>
      <c r="V129" s="26"/>
      <c r="Y129" s="31"/>
      <c r="Z129" s="32"/>
      <c r="AA129" s="26"/>
      <c r="AC129" s="42"/>
    </row>
    <row r="130" spans="2:29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O130" s="31"/>
      <c r="P130" s="32"/>
      <c r="Q130" s="26"/>
      <c r="T130" s="31"/>
      <c r="U130" s="32"/>
      <c r="V130" s="26"/>
      <c r="Y130" s="31"/>
      <c r="Z130" s="32"/>
      <c r="AA130" s="26"/>
      <c r="AC130" s="42"/>
    </row>
    <row r="131" spans="2:29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O131" s="31"/>
      <c r="P131" s="32"/>
      <c r="Q131" s="26"/>
      <c r="T131" s="31"/>
      <c r="U131" s="32"/>
      <c r="V131" s="26"/>
      <c r="Y131" s="31"/>
      <c r="Z131" s="32"/>
      <c r="AA131" s="26"/>
      <c r="AC131" s="42"/>
    </row>
    <row r="132" spans="2:29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O132" s="31"/>
      <c r="P132" s="32"/>
      <c r="Q132" s="26"/>
      <c r="T132" s="31"/>
      <c r="U132" s="32"/>
      <c r="V132" s="26"/>
      <c r="Y132" s="31"/>
      <c r="Z132" s="32"/>
      <c r="AA132" s="26"/>
      <c r="AC132" s="42"/>
    </row>
    <row r="133" spans="2:29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O133" s="31"/>
      <c r="P133" s="32"/>
      <c r="Q133" s="26"/>
      <c r="T133" s="31"/>
      <c r="U133" s="32"/>
      <c r="V133" s="26"/>
      <c r="Y133" s="31"/>
      <c r="Z133" s="32"/>
      <c r="AA133" s="26"/>
      <c r="AC133" s="42"/>
    </row>
    <row r="134" spans="2:29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O134" s="31"/>
      <c r="P134" s="32"/>
      <c r="Q134" s="26"/>
      <c r="T134" s="31"/>
      <c r="U134" s="32"/>
      <c r="V134" s="26"/>
      <c r="Y134" s="31"/>
      <c r="Z134" s="32"/>
      <c r="AA134" s="26"/>
      <c r="AC134" s="42"/>
    </row>
    <row r="135" spans="2:29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O135" s="31"/>
      <c r="P135" s="32"/>
      <c r="Q135" s="26"/>
      <c r="T135" s="31"/>
      <c r="U135" s="32"/>
      <c r="V135" s="26"/>
      <c r="Y135" s="31"/>
      <c r="Z135" s="32"/>
      <c r="AA135" s="26"/>
      <c r="AC135" s="42"/>
    </row>
    <row r="136" spans="2:29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O136" s="31"/>
      <c r="P136" s="32"/>
      <c r="Q136" s="26"/>
      <c r="T136" s="31"/>
      <c r="U136" s="32"/>
      <c r="V136" s="26"/>
      <c r="Y136" s="31"/>
      <c r="Z136" s="32"/>
      <c r="AA136" s="26"/>
      <c r="AC136" s="42"/>
    </row>
    <row r="137" spans="2:29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O137" s="31"/>
      <c r="P137" s="32"/>
      <c r="Q137" s="26"/>
      <c r="T137" s="31"/>
      <c r="U137" s="32"/>
      <c r="V137" s="26"/>
      <c r="Y137" s="31"/>
      <c r="Z137" s="32"/>
      <c r="AA137" s="26"/>
      <c r="AC137" s="42"/>
    </row>
    <row r="138" spans="2:29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O138" s="31"/>
      <c r="P138" s="32"/>
      <c r="Q138" s="26"/>
      <c r="T138" s="31"/>
      <c r="U138" s="32"/>
      <c r="V138" s="26"/>
      <c r="Y138" s="31"/>
      <c r="Z138" s="32"/>
      <c r="AA138" s="26"/>
      <c r="AC138" s="42"/>
    </row>
    <row r="139" spans="2:29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O139" s="31"/>
      <c r="P139" s="32"/>
      <c r="Q139" s="26"/>
      <c r="T139" s="31"/>
      <c r="U139" s="32"/>
      <c r="V139" s="26"/>
      <c r="Y139" s="31"/>
      <c r="Z139" s="32"/>
      <c r="AA139" s="26"/>
      <c r="AC139" s="42"/>
    </row>
    <row r="140" spans="2:29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O140" s="31"/>
      <c r="P140" s="32"/>
      <c r="Q140" s="26"/>
      <c r="T140" s="31"/>
      <c r="U140" s="32"/>
      <c r="V140" s="26"/>
      <c r="Y140" s="31"/>
      <c r="Z140" s="32"/>
      <c r="AA140" s="26"/>
      <c r="AC140" s="42"/>
    </row>
    <row r="141" spans="2:29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O141" s="31"/>
      <c r="P141" s="32"/>
      <c r="Q141" s="26"/>
      <c r="T141" s="31"/>
      <c r="U141" s="32"/>
      <c r="V141" s="26"/>
      <c r="Y141" s="31"/>
      <c r="Z141" s="32"/>
      <c r="AA141" s="26"/>
      <c r="AC141" s="42"/>
    </row>
    <row r="142" spans="2:29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O142" s="31"/>
      <c r="P142" s="32"/>
      <c r="Q142" s="26"/>
      <c r="T142" s="31"/>
      <c r="U142" s="32"/>
      <c r="V142" s="26"/>
      <c r="Y142" s="31"/>
      <c r="Z142" s="32"/>
      <c r="AA142" s="26"/>
      <c r="AC142" s="42"/>
    </row>
    <row r="143" spans="2:29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O143" s="31"/>
      <c r="P143" s="32"/>
      <c r="Q143" s="26"/>
      <c r="T143" s="31"/>
      <c r="U143" s="32"/>
      <c r="V143" s="26"/>
      <c r="Y143" s="31"/>
      <c r="Z143" s="32"/>
      <c r="AA143" s="26"/>
      <c r="AC143" s="42"/>
    </row>
    <row r="144" spans="2:29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O144" s="31"/>
      <c r="P144" s="32"/>
      <c r="Q144" s="26"/>
      <c r="T144" s="31"/>
      <c r="U144" s="32"/>
      <c r="V144" s="26"/>
      <c r="Y144" s="31"/>
      <c r="Z144" s="32"/>
      <c r="AA144" s="26"/>
      <c r="AC144" s="42"/>
    </row>
    <row r="145" spans="2:29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O145" s="31"/>
      <c r="P145" s="32"/>
      <c r="Q145" s="26"/>
      <c r="T145" s="31"/>
      <c r="U145" s="32"/>
      <c r="V145" s="26"/>
      <c r="Y145" s="31"/>
      <c r="Z145" s="32"/>
      <c r="AA145" s="26"/>
      <c r="AC145" s="42"/>
    </row>
    <row r="146" spans="2:29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O146" s="31"/>
      <c r="P146" s="32"/>
      <c r="Q146" s="26"/>
      <c r="T146" s="31"/>
      <c r="U146" s="32"/>
      <c r="V146" s="26"/>
      <c r="Y146" s="31"/>
      <c r="Z146" s="32"/>
      <c r="AA146" s="26"/>
      <c r="AC146" s="42"/>
    </row>
    <row r="147" spans="2:29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O147" s="31"/>
      <c r="P147" s="32"/>
      <c r="Q147" s="26"/>
      <c r="T147" s="31"/>
      <c r="U147" s="32"/>
      <c r="V147" s="26"/>
      <c r="Y147" s="31"/>
      <c r="Z147" s="32"/>
      <c r="AA147" s="26"/>
      <c r="AC147" s="42"/>
    </row>
    <row r="148" spans="2:29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O148" s="31"/>
      <c r="P148" s="32"/>
      <c r="Q148" s="26"/>
      <c r="T148" s="31"/>
      <c r="U148" s="32"/>
      <c r="V148" s="26"/>
      <c r="Y148" s="31"/>
      <c r="Z148" s="32"/>
      <c r="AA148" s="26"/>
      <c r="AC148" s="42"/>
    </row>
    <row r="149" spans="2:29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O149" s="31"/>
      <c r="P149" s="32"/>
      <c r="Q149" s="26"/>
      <c r="T149" s="31"/>
      <c r="U149" s="32"/>
      <c r="V149" s="26"/>
      <c r="Y149" s="31"/>
      <c r="Z149" s="32"/>
      <c r="AA149" s="26"/>
      <c r="AC149" s="42"/>
    </row>
    <row r="150" spans="2:29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O150" s="31"/>
      <c r="P150" s="32"/>
      <c r="Q150" s="26"/>
      <c r="T150" s="31"/>
      <c r="U150" s="32"/>
      <c r="V150" s="26"/>
      <c r="Y150" s="31"/>
      <c r="Z150" s="32"/>
      <c r="AA150" s="26"/>
      <c r="AC150" s="42"/>
    </row>
    <row r="151" spans="2:29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O151" s="31"/>
      <c r="P151" s="32"/>
      <c r="Q151" s="26"/>
      <c r="T151" s="31"/>
      <c r="U151" s="32"/>
      <c r="V151" s="26"/>
      <c r="Y151" s="31"/>
      <c r="Z151" s="32"/>
      <c r="AA151" s="26"/>
      <c r="AC151" s="42"/>
    </row>
    <row r="152" spans="2:29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O152" s="31"/>
      <c r="P152" s="32"/>
      <c r="Q152" s="26"/>
      <c r="T152" s="31"/>
      <c r="U152" s="32"/>
      <c r="V152" s="26"/>
      <c r="Y152" s="31"/>
      <c r="Z152" s="32"/>
      <c r="AA152" s="26"/>
      <c r="AC152" s="42"/>
    </row>
    <row r="153" spans="2:29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O153" s="31"/>
      <c r="P153" s="32"/>
      <c r="Q153" s="26"/>
      <c r="T153" s="31"/>
      <c r="U153" s="32"/>
      <c r="V153" s="26"/>
      <c r="Y153" s="31"/>
      <c r="Z153" s="32"/>
      <c r="AA153" s="26"/>
      <c r="AC153" s="42"/>
    </row>
    <row r="154" spans="2:29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O154" s="31"/>
      <c r="P154" s="32"/>
      <c r="Q154" s="26"/>
      <c r="T154" s="31"/>
      <c r="U154" s="32"/>
      <c r="V154" s="26"/>
      <c r="Y154" s="31"/>
      <c r="Z154" s="32"/>
      <c r="AA154" s="26"/>
      <c r="AC154" s="42"/>
    </row>
    <row r="155" spans="2:29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O155" s="31"/>
      <c r="P155" s="32"/>
      <c r="Q155" s="26"/>
      <c r="T155" s="31"/>
      <c r="U155" s="32"/>
      <c r="V155" s="26"/>
      <c r="Y155" s="31"/>
      <c r="Z155" s="32"/>
      <c r="AA155" s="26"/>
      <c r="AC155" s="42"/>
    </row>
    <row r="156" spans="2:29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O156" s="31"/>
      <c r="P156" s="32"/>
      <c r="Q156" s="26"/>
      <c r="T156" s="31"/>
      <c r="U156" s="32"/>
      <c r="V156" s="26"/>
      <c r="Y156" s="31"/>
      <c r="Z156" s="32"/>
      <c r="AA156" s="26"/>
      <c r="AC156" s="42"/>
    </row>
    <row r="157" spans="2:29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O157" s="31"/>
      <c r="P157" s="32"/>
      <c r="Q157" s="26"/>
      <c r="T157" s="31"/>
      <c r="U157" s="32"/>
      <c r="V157" s="26"/>
      <c r="Y157" s="31"/>
      <c r="Z157" s="32"/>
      <c r="AA157" s="26"/>
      <c r="AC157" s="42"/>
    </row>
    <row r="158" spans="2:29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O158" s="31"/>
      <c r="P158" s="32"/>
      <c r="Q158" s="26"/>
      <c r="T158" s="31"/>
      <c r="U158" s="32"/>
      <c r="V158" s="26"/>
      <c r="Y158" s="31"/>
      <c r="Z158" s="32"/>
      <c r="AA158" s="26"/>
      <c r="AC158" s="42"/>
    </row>
    <row r="159" spans="2:29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O159" s="31"/>
      <c r="P159" s="32"/>
      <c r="Q159" s="26"/>
      <c r="T159" s="31"/>
      <c r="U159" s="32"/>
      <c r="V159" s="26"/>
      <c r="Y159" s="31"/>
      <c r="Z159" s="32"/>
      <c r="AA159" s="26"/>
      <c r="AC159" s="42"/>
    </row>
    <row r="160" spans="2:29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O160" s="31"/>
      <c r="P160" s="32"/>
      <c r="Q160" s="26"/>
      <c r="T160" s="31"/>
      <c r="U160" s="32"/>
      <c r="V160" s="26"/>
      <c r="Y160" s="31"/>
      <c r="Z160" s="32"/>
      <c r="AA160" s="26"/>
      <c r="AC160" s="42"/>
    </row>
    <row r="161" spans="2:29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O161" s="31"/>
      <c r="P161" s="32"/>
      <c r="Q161" s="26"/>
      <c r="T161" s="31"/>
      <c r="U161" s="32"/>
      <c r="V161" s="26"/>
      <c r="Y161" s="31"/>
      <c r="Z161" s="32"/>
      <c r="AA161" s="26"/>
      <c r="AC161" s="42"/>
    </row>
    <row r="162" spans="2:29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O162" s="31"/>
      <c r="P162" s="32"/>
      <c r="Q162" s="26"/>
      <c r="T162" s="31"/>
      <c r="U162" s="32"/>
      <c r="V162" s="26"/>
      <c r="Y162" s="31"/>
      <c r="Z162" s="32"/>
      <c r="AA162" s="26"/>
      <c r="AC162" s="42"/>
    </row>
    <row r="163" spans="2:29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O163" s="31"/>
      <c r="P163" s="32"/>
      <c r="Q163" s="26"/>
      <c r="T163" s="31"/>
      <c r="U163" s="32"/>
      <c r="V163" s="26"/>
      <c r="Y163" s="31"/>
      <c r="Z163" s="32"/>
      <c r="AA163" s="26"/>
      <c r="AC163" s="42"/>
    </row>
    <row r="164" spans="2:29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O164" s="31"/>
      <c r="P164" s="32"/>
      <c r="Q164" s="26"/>
      <c r="T164" s="31"/>
      <c r="U164" s="32"/>
      <c r="V164" s="26"/>
      <c r="Y164" s="31"/>
      <c r="Z164" s="32"/>
      <c r="AA164" s="26"/>
      <c r="AC164" s="42"/>
    </row>
    <row r="165" spans="2:29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O165" s="31"/>
      <c r="P165" s="32"/>
      <c r="Q165" s="26"/>
      <c r="T165" s="31"/>
      <c r="U165" s="32"/>
      <c r="V165" s="26"/>
      <c r="Y165" s="31"/>
      <c r="Z165" s="32"/>
      <c r="AA165" s="26"/>
      <c r="AC165" s="42"/>
    </row>
    <row r="166" spans="2:29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O166" s="31"/>
      <c r="P166" s="32"/>
      <c r="Q166" s="26"/>
      <c r="T166" s="31"/>
      <c r="U166" s="32"/>
      <c r="V166" s="26"/>
      <c r="Y166" s="31"/>
      <c r="Z166" s="32"/>
      <c r="AA166" s="26"/>
      <c r="AC166" s="42"/>
    </row>
    <row r="167" spans="2:29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O167" s="31"/>
      <c r="P167" s="32"/>
      <c r="Q167" s="26"/>
      <c r="T167" s="31"/>
      <c r="U167" s="32"/>
      <c r="V167" s="26"/>
      <c r="Y167" s="31"/>
      <c r="Z167" s="32"/>
      <c r="AA167" s="26"/>
      <c r="AC167" s="42"/>
    </row>
    <row r="168" spans="2:29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O168" s="31"/>
      <c r="P168" s="32"/>
      <c r="Q168" s="26"/>
      <c r="T168" s="31"/>
      <c r="U168" s="32"/>
      <c r="V168" s="26"/>
      <c r="Y168" s="31"/>
      <c r="Z168" s="32"/>
      <c r="AA168" s="26"/>
      <c r="AC168" s="42"/>
    </row>
    <row r="169" spans="2:29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O169" s="31"/>
      <c r="P169" s="32"/>
      <c r="Q169" s="26"/>
      <c r="T169" s="31"/>
      <c r="U169" s="32"/>
      <c r="V169" s="26"/>
      <c r="Y169" s="31"/>
      <c r="Z169" s="32"/>
      <c r="AA169" s="26"/>
      <c r="AC169" s="42"/>
    </row>
    <row r="170" spans="2:29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O170" s="31"/>
      <c r="P170" s="32"/>
      <c r="Q170" s="26"/>
      <c r="T170" s="31"/>
      <c r="U170" s="32"/>
      <c r="V170" s="26"/>
      <c r="Y170" s="31"/>
      <c r="Z170" s="32"/>
      <c r="AA170" s="26"/>
      <c r="AC170" s="42"/>
    </row>
    <row r="171" spans="2:29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O171" s="31"/>
      <c r="P171" s="32"/>
      <c r="Q171" s="26"/>
      <c r="T171" s="31"/>
      <c r="U171" s="32"/>
      <c r="V171" s="26"/>
      <c r="Y171" s="31"/>
      <c r="Z171" s="32"/>
      <c r="AA171" s="26"/>
      <c r="AC171" s="42"/>
    </row>
    <row r="172" spans="2:29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O172" s="31"/>
      <c r="P172" s="32"/>
      <c r="Q172" s="26"/>
      <c r="T172" s="31"/>
      <c r="U172" s="32"/>
      <c r="V172" s="26"/>
      <c r="Y172" s="31"/>
      <c r="Z172" s="32"/>
      <c r="AA172" s="26"/>
      <c r="AC172" s="42"/>
    </row>
    <row r="173" spans="2:29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O173" s="31"/>
      <c r="P173" s="32"/>
      <c r="Q173" s="26"/>
      <c r="T173" s="31"/>
      <c r="U173" s="32"/>
      <c r="V173" s="26"/>
      <c r="Y173" s="31"/>
      <c r="Z173" s="32"/>
      <c r="AA173" s="26"/>
      <c r="AC173" s="42"/>
    </row>
    <row r="174" spans="2:29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O174" s="31"/>
      <c r="P174" s="32"/>
      <c r="Q174" s="26"/>
      <c r="T174" s="31"/>
      <c r="U174" s="32"/>
      <c r="V174" s="26"/>
      <c r="Y174" s="31"/>
      <c r="Z174" s="32"/>
      <c r="AA174" s="26"/>
      <c r="AC174" s="42"/>
    </row>
    <row r="175" spans="2:29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O175" s="31"/>
      <c r="P175" s="32"/>
      <c r="Q175" s="26"/>
      <c r="T175" s="31"/>
      <c r="U175" s="32"/>
      <c r="V175" s="26"/>
      <c r="Y175" s="31"/>
      <c r="Z175" s="32"/>
      <c r="AA175" s="26"/>
      <c r="AC175" s="42"/>
    </row>
    <row r="176" spans="2:29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O176" s="31"/>
      <c r="P176" s="32"/>
      <c r="Q176" s="26"/>
      <c r="T176" s="31"/>
      <c r="U176" s="32"/>
      <c r="V176" s="26"/>
      <c r="Y176" s="31"/>
      <c r="Z176" s="32"/>
      <c r="AA176" s="26"/>
      <c r="AC176" s="42"/>
    </row>
    <row r="177" spans="2:29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O177" s="31"/>
      <c r="P177" s="32"/>
      <c r="Q177" s="26"/>
      <c r="T177" s="31"/>
      <c r="U177" s="32"/>
      <c r="V177" s="26"/>
      <c r="Y177" s="31"/>
      <c r="Z177" s="32"/>
      <c r="AA177" s="26"/>
      <c r="AC177" s="42"/>
    </row>
    <row r="178" spans="2:29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O178" s="31"/>
      <c r="P178" s="32"/>
      <c r="Q178" s="26"/>
      <c r="T178" s="31"/>
      <c r="U178" s="32"/>
      <c r="V178" s="26"/>
      <c r="Y178" s="31"/>
      <c r="Z178" s="32"/>
      <c r="AA178" s="26"/>
      <c r="AC178" s="42"/>
    </row>
    <row r="179" spans="2:29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O179" s="31"/>
      <c r="P179" s="32"/>
      <c r="Q179" s="26"/>
      <c r="T179" s="31"/>
      <c r="U179" s="32"/>
      <c r="V179" s="26"/>
      <c r="Y179" s="31"/>
      <c r="Z179" s="32"/>
      <c r="AA179" s="26"/>
      <c r="AC179" s="42"/>
    </row>
    <row r="180" spans="2:29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O180" s="31"/>
      <c r="P180" s="32"/>
      <c r="Q180" s="26"/>
      <c r="T180" s="31"/>
      <c r="U180" s="32"/>
      <c r="V180" s="26"/>
      <c r="Y180" s="31"/>
      <c r="Z180" s="32"/>
      <c r="AA180" s="26"/>
      <c r="AC180" s="42"/>
    </row>
    <row r="181" spans="2:29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O181" s="31"/>
      <c r="P181" s="32"/>
      <c r="Q181" s="26"/>
      <c r="T181" s="31"/>
      <c r="U181" s="32"/>
      <c r="V181" s="26"/>
      <c r="Y181" s="31"/>
      <c r="Z181" s="32"/>
      <c r="AA181" s="26"/>
      <c r="AC181" s="42"/>
    </row>
    <row r="182" spans="2:29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O182" s="31"/>
      <c r="P182" s="32"/>
      <c r="Q182" s="26"/>
      <c r="T182" s="31"/>
      <c r="U182" s="32"/>
      <c r="V182" s="26"/>
      <c r="Y182" s="31"/>
      <c r="Z182" s="32"/>
      <c r="AA182" s="26"/>
      <c r="AC182" s="42"/>
    </row>
    <row r="183" spans="2:29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O183" s="31"/>
      <c r="P183" s="32"/>
      <c r="Q183" s="26"/>
      <c r="T183" s="31"/>
      <c r="U183" s="32"/>
      <c r="V183" s="26"/>
      <c r="Y183" s="31"/>
      <c r="Z183" s="32"/>
      <c r="AA183" s="26"/>
      <c r="AC183" s="42"/>
    </row>
    <row r="184" spans="2:29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O184" s="31"/>
      <c r="P184" s="32"/>
      <c r="Q184" s="26"/>
      <c r="T184" s="31"/>
      <c r="U184" s="32"/>
      <c r="V184" s="26"/>
      <c r="Y184" s="31"/>
      <c r="Z184" s="32"/>
      <c r="AA184" s="26"/>
      <c r="AC184" s="42"/>
    </row>
    <row r="185" spans="2:29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O185" s="31"/>
      <c r="P185" s="32"/>
      <c r="Q185" s="26"/>
      <c r="T185" s="31"/>
      <c r="U185" s="32"/>
      <c r="V185" s="26"/>
      <c r="Y185" s="31"/>
      <c r="Z185" s="32"/>
      <c r="AA185" s="26"/>
      <c r="AC185" s="42"/>
    </row>
    <row r="186" spans="2:29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O186" s="31"/>
      <c r="P186" s="32"/>
      <c r="Q186" s="26"/>
      <c r="T186" s="31"/>
      <c r="U186" s="32"/>
      <c r="V186" s="26"/>
      <c r="Y186" s="31"/>
      <c r="Z186" s="32"/>
      <c r="AA186" s="26"/>
      <c r="AC186" s="42"/>
    </row>
    <row r="187" spans="2:29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O187" s="31"/>
      <c r="P187" s="32"/>
      <c r="Q187" s="26"/>
      <c r="T187" s="31"/>
      <c r="U187" s="32"/>
      <c r="V187" s="26"/>
      <c r="Y187" s="31"/>
      <c r="Z187" s="32"/>
      <c r="AA187" s="26"/>
      <c r="AC187" s="42"/>
    </row>
    <row r="188" spans="2:29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O188" s="31"/>
      <c r="P188" s="32"/>
      <c r="Q188" s="26"/>
      <c r="T188" s="31"/>
      <c r="U188" s="32"/>
      <c r="V188" s="26"/>
      <c r="Y188" s="31"/>
      <c r="Z188" s="32"/>
      <c r="AA188" s="26"/>
      <c r="AC188" s="42"/>
    </row>
    <row r="189" spans="2:29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O189" s="31"/>
      <c r="P189" s="32"/>
      <c r="Q189" s="26"/>
      <c r="T189" s="31"/>
      <c r="U189" s="32"/>
      <c r="V189" s="26"/>
      <c r="Y189" s="31"/>
      <c r="Z189" s="32"/>
      <c r="AA189" s="26"/>
      <c r="AC189" s="42"/>
    </row>
    <row r="190" spans="2:29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O190" s="31"/>
      <c r="P190" s="32"/>
      <c r="Q190" s="26"/>
      <c r="T190" s="31"/>
      <c r="U190" s="32"/>
      <c r="V190" s="26"/>
      <c r="Y190" s="31"/>
      <c r="Z190" s="32"/>
      <c r="AA190" s="26"/>
      <c r="AC190" s="42"/>
    </row>
    <row r="191" spans="2:29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O191" s="31"/>
      <c r="P191" s="32"/>
      <c r="Q191" s="26"/>
      <c r="T191" s="31"/>
      <c r="U191" s="32"/>
      <c r="V191" s="26"/>
      <c r="Y191" s="31"/>
      <c r="Z191" s="32"/>
      <c r="AA191" s="26"/>
      <c r="AC191" s="42"/>
    </row>
    <row r="192" spans="2:29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O192" s="31"/>
      <c r="P192" s="32"/>
      <c r="Q192" s="26"/>
      <c r="T192" s="31"/>
      <c r="U192" s="32"/>
      <c r="V192" s="26"/>
      <c r="Y192" s="31"/>
      <c r="Z192" s="32"/>
      <c r="AA192" s="26"/>
      <c r="AC192" s="42"/>
    </row>
    <row r="193" spans="2:29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O193" s="31"/>
      <c r="P193" s="32"/>
      <c r="Q193" s="26"/>
      <c r="T193" s="31"/>
      <c r="U193" s="32"/>
      <c r="V193" s="26"/>
      <c r="Y193" s="31"/>
      <c r="Z193" s="32"/>
      <c r="AA193" s="26"/>
      <c r="AC193" s="42"/>
    </row>
    <row r="194" spans="2:29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O194" s="31"/>
      <c r="P194" s="32"/>
      <c r="Q194" s="26"/>
      <c r="T194" s="31"/>
      <c r="U194" s="32"/>
      <c r="V194" s="26"/>
      <c r="Y194" s="31"/>
      <c r="Z194" s="32"/>
      <c r="AA194" s="26"/>
      <c r="AC194" s="42"/>
    </row>
    <row r="195" spans="2:29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O195" s="31"/>
      <c r="P195" s="32"/>
      <c r="Q195" s="26"/>
      <c r="T195" s="31"/>
      <c r="U195" s="32"/>
      <c r="V195" s="26"/>
      <c r="Y195" s="31"/>
      <c r="Z195" s="32"/>
      <c r="AA195" s="26"/>
      <c r="AC195" s="42"/>
    </row>
    <row r="196" spans="2:29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O196" s="31"/>
      <c r="P196" s="32"/>
      <c r="Q196" s="26"/>
      <c r="T196" s="31"/>
      <c r="U196" s="32"/>
      <c r="V196" s="26"/>
      <c r="Y196" s="31"/>
      <c r="Z196" s="32"/>
      <c r="AA196" s="26"/>
      <c r="AC196" s="42"/>
    </row>
    <row r="197" spans="2:29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O197" s="31"/>
      <c r="P197" s="32"/>
      <c r="Q197" s="26"/>
      <c r="T197" s="31"/>
      <c r="U197" s="32"/>
      <c r="V197" s="26"/>
      <c r="Y197" s="31"/>
      <c r="Z197" s="32"/>
      <c r="AA197" s="26"/>
      <c r="AC197" s="42"/>
    </row>
    <row r="198" spans="2:29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O198" s="31"/>
      <c r="P198" s="32"/>
      <c r="Q198" s="26"/>
      <c r="T198" s="31"/>
      <c r="U198" s="32"/>
      <c r="V198" s="26"/>
      <c r="Y198" s="31"/>
      <c r="Z198" s="32"/>
      <c r="AA198" s="26"/>
      <c r="AC198" s="42"/>
    </row>
    <row r="199" spans="2:29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O199" s="31"/>
      <c r="P199" s="32"/>
      <c r="Q199" s="26"/>
      <c r="T199" s="31"/>
      <c r="U199" s="32"/>
      <c r="V199" s="26"/>
      <c r="Y199" s="31"/>
      <c r="Z199" s="32"/>
      <c r="AA199" s="26"/>
      <c r="AC199" s="42"/>
    </row>
    <row r="200" spans="2:29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O200" s="31"/>
      <c r="P200" s="32"/>
      <c r="Q200" s="26"/>
      <c r="T200" s="31"/>
      <c r="U200" s="32"/>
      <c r="V200" s="26"/>
      <c r="Y200" s="31"/>
      <c r="Z200" s="32"/>
      <c r="AA200" s="26"/>
      <c r="AC200" s="42"/>
    </row>
    <row r="201" spans="2:29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O201" s="31"/>
      <c r="P201" s="32"/>
      <c r="Q201" s="26"/>
      <c r="T201" s="31"/>
      <c r="U201" s="32"/>
      <c r="V201" s="26"/>
      <c r="Y201" s="31"/>
      <c r="Z201" s="32"/>
      <c r="AA201" s="26"/>
      <c r="AC201" s="42"/>
    </row>
    <row r="202" spans="2:29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O202" s="31"/>
      <c r="P202" s="32"/>
      <c r="Q202" s="26"/>
      <c r="T202" s="31"/>
      <c r="U202" s="32"/>
      <c r="V202" s="26"/>
      <c r="Y202" s="31"/>
      <c r="Z202" s="32"/>
      <c r="AA202" s="26"/>
      <c r="AC202" s="42"/>
    </row>
    <row r="203" spans="2:29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O203" s="31"/>
      <c r="P203" s="32"/>
      <c r="Q203" s="26"/>
      <c r="T203" s="31"/>
      <c r="U203" s="32"/>
      <c r="V203" s="26"/>
      <c r="Y203" s="31"/>
      <c r="Z203" s="32"/>
      <c r="AA203" s="26"/>
      <c r="AC203" s="42"/>
    </row>
    <row r="204" spans="2:29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O204" s="31"/>
      <c r="P204" s="32"/>
      <c r="Q204" s="26"/>
      <c r="T204" s="31"/>
      <c r="U204" s="32"/>
      <c r="V204" s="26"/>
      <c r="Y204" s="31"/>
      <c r="Z204" s="32"/>
      <c r="AA204" s="26"/>
      <c r="AC204" s="42"/>
    </row>
    <row r="205" spans="2:29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O205" s="31"/>
      <c r="P205" s="32"/>
      <c r="Q205" s="26"/>
      <c r="T205" s="31"/>
      <c r="U205" s="32"/>
      <c r="V205" s="26"/>
      <c r="Y205" s="31"/>
      <c r="Z205" s="32"/>
      <c r="AA205" s="26"/>
      <c r="AC205" s="42"/>
    </row>
    <row r="206" spans="2:29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O206" s="31"/>
      <c r="P206" s="32"/>
      <c r="Q206" s="26"/>
      <c r="T206" s="31"/>
      <c r="U206" s="32"/>
      <c r="V206" s="26"/>
      <c r="Y206" s="31"/>
      <c r="Z206" s="32"/>
      <c r="AA206" s="26"/>
      <c r="AC206" s="42"/>
    </row>
    <row r="207" spans="2:29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O207" s="31"/>
      <c r="P207" s="32"/>
      <c r="Q207" s="26"/>
      <c r="T207" s="31"/>
      <c r="U207" s="32"/>
      <c r="V207" s="26"/>
      <c r="Y207" s="31"/>
      <c r="Z207" s="32"/>
      <c r="AA207" s="26"/>
      <c r="AC207" s="42"/>
    </row>
    <row r="208" spans="2:29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O208" s="31"/>
      <c r="P208" s="32"/>
      <c r="Q208" s="26"/>
      <c r="T208" s="31"/>
      <c r="U208" s="32"/>
      <c r="V208" s="26"/>
      <c r="Y208" s="31"/>
      <c r="Z208" s="32"/>
      <c r="AA208" s="26"/>
      <c r="AC208" s="42"/>
    </row>
    <row r="209" spans="2:29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O209" s="31"/>
      <c r="P209" s="32"/>
      <c r="Q209" s="26"/>
      <c r="T209" s="31"/>
      <c r="U209" s="32"/>
      <c r="V209" s="26"/>
      <c r="Y209" s="31"/>
      <c r="Z209" s="32"/>
      <c r="AA209" s="26"/>
      <c r="AC209" s="42"/>
    </row>
    <row r="210" spans="2:29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O210" s="31"/>
      <c r="P210" s="32"/>
      <c r="Q210" s="26"/>
      <c r="T210" s="31"/>
      <c r="U210" s="32"/>
      <c r="V210" s="26"/>
      <c r="Y210" s="31"/>
      <c r="Z210" s="32"/>
      <c r="AA210" s="26"/>
      <c r="AC210" s="42"/>
    </row>
    <row r="211" spans="2:29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O211" s="31"/>
      <c r="P211" s="32"/>
      <c r="Q211" s="26"/>
      <c r="T211" s="31"/>
      <c r="U211" s="32"/>
      <c r="V211" s="26"/>
      <c r="Y211" s="31"/>
      <c r="Z211" s="32"/>
      <c r="AA211" s="26"/>
      <c r="AC211" s="42"/>
    </row>
    <row r="212" spans="2:29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O212" s="31"/>
      <c r="P212" s="32"/>
      <c r="Q212" s="26"/>
      <c r="T212" s="31"/>
      <c r="U212" s="32"/>
      <c r="V212" s="26"/>
      <c r="Y212" s="31"/>
      <c r="Z212" s="32"/>
      <c r="AA212" s="26"/>
      <c r="AC212" s="42"/>
    </row>
    <row r="213" spans="2:29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O213" s="31"/>
      <c r="P213" s="32"/>
      <c r="Q213" s="26"/>
      <c r="T213" s="31"/>
      <c r="U213" s="32"/>
      <c r="V213" s="26"/>
      <c r="Y213" s="31"/>
      <c r="Z213" s="32"/>
      <c r="AA213" s="26"/>
      <c r="AC213" s="42"/>
    </row>
    <row r="214" spans="2:29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O214" s="31"/>
      <c r="P214" s="32"/>
      <c r="Q214" s="26"/>
      <c r="T214" s="31"/>
      <c r="U214" s="32"/>
      <c r="V214" s="26"/>
      <c r="Y214" s="31"/>
      <c r="Z214" s="32"/>
      <c r="AA214" s="26"/>
      <c r="AC214" s="42"/>
    </row>
    <row r="215" spans="2:29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O215" s="31"/>
      <c r="P215" s="32"/>
      <c r="Q215" s="26"/>
      <c r="T215" s="31"/>
      <c r="U215" s="32"/>
      <c r="V215" s="26"/>
      <c r="Y215" s="31"/>
      <c r="Z215" s="32"/>
      <c r="AA215" s="26"/>
      <c r="AC215" s="42"/>
    </row>
    <row r="216" spans="2:29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O216" s="31"/>
      <c r="P216" s="32"/>
      <c r="Q216" s="26"/>
      <c r="T216" s="31"/>
      <c r="U216" s="32"/>
      <c r="V216" s="26"/>
      <c r="Y216" s="31"/>
      <c r="Z216" s="32"/>
      <c r="AA216" s="26"/>
      <c r="AC216" s="42"/>
    </row>
    <row r="217" spans="2:29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O217" s="31"/>
      <c r="P217" s="32"/>
      <c r="Q217" s="26"/>
      <c r="T217" s="31"/>
      <c r="U217" s="32"/>
      <c r="V217" s="26"/>
      <c r="Y217" s="31"/>
      <c r="Z217" s="32"/>
      <c r="AA217" s="26"/>
      <c r="AC217" s="42"/>
    </row>
    <row r="218" spans="2:29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O218" s="31"/>
      <c r="P218" s="32"/>
      <c r="Q218" s="26"/>
      <c r="T218" s="31"/>
      <c r="U218" s="32"/>
      <c r="V218" s="26"/>
      <c r="Y218" s="31"/>
      <c r="Z218" s="32"/>
      <c r="AA218" s="26"/>
      <c r="AC218" s="42"/>
    </row>
    <row r="219" spans="2:29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O219" s="31"/>
      <c r="P219" s="32"/>
      <c r="Q219" s="26"/>
      <c r="T219" s="31"/>
      <c r="U219" s="32"/>
      <c r="V219" s="26"/>
      <c r="Y219" s="31"/>
      <c r="Z219" s="32"/>
      <c r="AA219" s="26"/>
      <c r="AC219" s="42"/>
    </row>
    <row r="220" spans="2:29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O220" s="31"/>
      <c r="P220" s="32"/>
      <c r="Q220" s="26"/>
      <c r="T220" s="31"/>
      <c r="U220" s="32"/>
      <c r="V220" s="26"/>
      <c r="Y220" s="31"/>
      <c r="Z220" s="32"/>
      <c r="AA220" s="26"/>
      <c r="AC220" s="42"/>
    </row>
    <row r="221" spans="2:29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O221" s="31"/>
      <c r="P221" s="32"/>
      <c r="Q221" s="26"/>
      <c r="T221" s="31"/>
      <c r="U221" s="32"/>
      <c r="V221" s="26"/>
      <c r="Y221" s="31"/>
      <c r="Z221" s="32"/>
      <c r="AA221" s="26"/>
      <c r="AC221" s="42"/>
    </row>
    <row r="222" spans="2:29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O222" s="31"/>
      <c r="P222" s="32"/>
      <c r="Q222" s="26"/>
      <c r="T222" s="31"/>
      <c r="U222" s="32"/>
      <c r="V222" s="26"/>
      <c r="Y222" s="31"/>
      <c r="Z222" s="32"/>
      <c r="AA222" s="26"/>
      <c r="AC222" s="42"/>
    </row>
    <row r="223" spans="2:29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O223" s="31"/>
      <c r="P223" s="32"/>
      <c r="Q223" s="26"/>
      <c r="T223" s="31"/>
      <c r="U223" s="32"/>
      <c r="V223" s="26"/>
      <c r="Y223" s="31"/>
      <c r="Z223" s="32"/>
      <c r="AA223" s="26"/>
      <c r="AC223" s="42"/>
    </row>
    <row r="224" spans="2:29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O224" s="31"/>
      <c r="P224" s="32"/>
      <c r="Q224" s="26"/>
      <c r="T224" s="31"/>
      <c r="U224" s="32"/>
      <c r="V224" s="26"/>
      <c r="Y224" s="31"/>
      <c r="Z224" s="32"/>
      <c r="AA224" s="26"/>
      <c r="AC224" s="42"/>
    </row>
    <row r="225" spans="2:29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O225" s="31"/>
      <c r="P225" s="32"/>
      <c r="Q225" s="26"/>
      <c r="T225" s="31"/>
      <c r="U225" s="32"/>
      <c r="V225" s="26"/>
      <c r="Y225" s="31"/>
      <c r="Z225" s="32"/>
      <c r="AA225" s="26"/>
      <c r="AC225" s="42"/>
    </row>
    <row r="226" spans="2:29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O226" s="31"/>
      <c r="P226" s="32"/>
      <c r="Q226" s="26"/>
      <c r="T226" s="31"/>
      <c r="U226" s="32"/>
      <c r="V226" s="26"/>
      <c r="Y226" s="31"/>
      <c r="Z226" s="32"/>
      <c r="AA226" s="26"/>
      <c r="AC226" s="42"/>
    </row>
    <row r="227" spans="2:29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O227" s="31"/>
      <c r="P227" s="32"/>
      <c r="Q227" s="26"/>
      <c r="T227" s="31"/>
      <c r="U227" s="32"/>
      <c r="V227" s="26"/>
      <c r="Y227" s="31"/>
      <c r="Z227" s="32"/>
      <c r="AA227" s="26"/>
      <c r="AC227" s="42"/>
    </row>
    <row r="228" spans="2:29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O228" s="31"/>
      <c r="P228" s="32"/>
      <c r="Q228" s="26"/>
      <c r="T228" s="31"/>
      <c r="U228" s="32"/>
      <c r="V228" s="26"/>
      <c r="Y228" s="31"/>
      <c r="Z228" s="32"/>
      <c r="AA228" s="26"/>
      <c r="AC228" s="42"/>
    </row>
    <row r="229" spans="2:29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O229" s="31"/>
      <c r="P229" s="32"/>
      <c r="Q229" s="26"/>
      <c r="T229" s="31"/>
      <c r="U229" s="32"/>
      <c r="V229" s="26"/>
      <c r="Y229" s="31"/>
      <c r="Z229" s="32"/>
      <c r="AA229" s="26"/>
      <c r="AC229" s="42"/>
    </row>
    <row r="230" spans="2:29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O230" s="31"/>
      <c r="P230" s="32"/>
      <c r="Q230" s="26"/>
      <c r="T230" s="31"/>
      <c r="U230" s="32"/>
      <c r="V230" s="26"/>
      <c r="Y230" s="31"/>
      <c r="Z230" s="32"/>
      <c r="AA230" s="26"/>
      <c r="AC230" s="42"/>
    </row>
    <row r="231" spans="2:29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O231" s="31"/>
      <c r="P231" s="32"/>
      <c r="Q231" s="26"/>
      <c r="T231" s="31"/>
      <c r="U231" s="32"/>
      <c r="V231" s="26"/>
      <c r="Y231" s="31"/>
      <c r="Z231" s="32"/>
      <c r="AA231" s="26"/>
      <c r="AC231" s="42"/>
    </row>
    <row r="232" spans="2:29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O232" s="31"/>
      <c r="P232" s="32"/>
      <c r="Q232" s="26"/>
      <c r="T232" s="31"/>
      <c r="U232" s="32"/>
      <c r="V232" s="26"/>
      <c r="Y232" s="31"/>
      <c r="Z232" s="32"/>
      <c r="AA232" s="26"/>
      <c r="AC232" s="42"/>
    </row>
    <row r="233" spans="2:29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O233" s="31"/>
      <c r="P233" s="32"/>
      <c r="Q233" s="26"/>
      <c r="T233" s="31"/>
      <c r="U233" s="32"/>
      <c r="V233" s="26"/>
      <c r="Y233" s="31"/>
      <c r="Z233" s="32"/>
      <c r="AA233" s="26"/>
      <c r="AC233" s="42"/>
    </row>
    <row r="234" spans="2:29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O234" s="31"/>
      <c r="P234" s="32"/>
      <c r="Q234" s="26"/>
      <c r="T234" s="31"/>
      <c r="U234" s="32"/>
      <c r="V234" s="26"/>
      <c r="Y234" s="31"/>
      <c r="Z234" s="32"/>
      <c r="AA234" s="26"/>
      <c r="AC234" s="42"/>
    </row>
    <row r="235" spans="2:29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O235" s="31"/>
      <c r="P235" s="32"/>
      <c r="Q235" s="26"/>
      <c r="T235" s="31"/>
      <c r="U235" s="32"/>
      <c r="V235" s="26"/>
      <c r="Y235" s="31"/>
      <c r="Z235" s="32"/>
      <c r="AA235" s="26"/>
      <c r="AC235" s="42"/>
    </row>
    <row r="236" spans="2:29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O236" s="31"/>
      <c r="P236" s="32"/>
      <c r="Q236" s="26"/>
      <c r="T236" s="31"/>
      <c r="U236" s="32"/>
      <c r="V236" s="26"/>
      <c r="Y236" s="31"/>
      <c r="Z236" s="32"/>
      <c r="AA236" s="26"/>
      <c r="AC236" s="42"/>
    </row>
    <row r="237" spans="2:29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O237" s="31"/>
      <c r="P237" s="32"/>
      <c r="Q237" s="26"/>
      <c r="T237" s="31"/>
      <c r="U237" s="32"/>
      <c r="V237" s="26"/>
      <c r="Y237" s="31"/>
      <c r="Z237" s="32"/>
      <c r="AA237" s="26"/>
      <c r="AC237" s="42"/>
    </row>
    <row r="238" spans="2:29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O238" s="31"/>
      <c r="P238" s="32"/>
      <c r="Q238" s="26"/>
      <c r="T238" s="31"/>
      <c r="U238" s="32"/>
      <c r="V238" s="26"/>
      <c r="Y238" s="31"/>
      <c r="Z238" s="32"/>
      <c r="AA238" s="26"/>
      <c r="AC238" s="42"/>
    </row>
    <row r="239" spans="2:29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O239" s="31"/>
      <c r="P239" s="32"/>
      <c r="Q239" s="26"/>
      <c r="T239" s="31"/>
      <c r="U239" s="32"/>
      <c r="V239" s="26"/>
      <c r="Y239" s="31"/>
      <c r="Z239" s="32"/>
      <c r="AA239" s="26"/>
      <c r="AC239" s="42"/>
    </row>
    <row r="240" spans="2:29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O240" s="31"/>
      <c r="P240" s="32"/>
      <c r="Q240" s="26"/>
      <c r="T240" s="31"/>
      <c r="U240" s="32"/>
      <c r="V240" s="26"/>
      <c r="Y240" s="31"/>
      <c r="Z240" s="32"/>
      <c r="AA240" s="26"/>
      <c r="AC240" s="42"/>
    </row>
    <row r="241" spans="2:29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O241" s="31"/>
      <c r="P241" s="32"/>
      <c r="Q241" s="26"/>
      <c r="T241" s="31"/>
      <c r="U241" s="32"/>
      <c r="V241" s="26"/>
      <c r="Y241" s="31"/>
      <c r="Z241" s="32"/>
      <c r="AA241" s="26"/>
      <c r="AC241" s="42"/>
    </row>
    <row r="242" spans="2:29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O242" s="31"/>
      <c r="P242" s="32"/>
      <c r="Q242" s="26"/>
      <c r="T242" s="31"/>
      <c r="U242" s="32"/>
      <c r="V242" s="26"/>
      <c r="Y242" s="31"/>
      <c r="Z242" s="32"/>
      <c r="AA242" s="26"/>
      <c r="AC242" s="42"/>
    </row>
    <row r="243" spans="2:29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O243" s="31"/>
      <c r="P243" s="32"/>
      <c r="Q243" s="26"/>
      <c r="T243" s="31"/>
      <c r="U243" s="32"/>
      <c r="V243" s="26"/>
      <c r="Y243" s="31"/>
      <c r="Z243" s="32"/>
      <c r="AA243" s="26"/>
      <c r="AC243" s="42"/>
    </row>
    <row r="244" spans="2:29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O244" s="31"/>
      <c r="P244" s="32"/>
      <c r="Q244" s="26"/>
      <c r="T244" s="31"/>
      <c r="U244" s="32"/>
      <c r="V244" s="26"/>
      <c r="Y244" s="31"/>
      <c r="Z244" s="32"/>
      <c r="AA244" s="26"/>
      <c r="AC244" s="42"/>
    </row>
    <row r="245" spans="2:29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O245" s="31"/>
      <c r="P245" s="32"/>
      <c r="Q245" s="26"/>
      <c r="T245" s="31"/>
      <c r="U245" s="32"/>
      <c r="V245" s="26"/>
      <c r="Y245" s="31"/>
      <c r="Z245" s="32"/>
      <c r="AA245" s="26"/>
      <c r="AC245" s="42"/>
    </row>
    <row r="246" spans="2:29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O246" s="31"/>
      <c r="P246" s="32"/>
      <c r="Q246" s="26"/>
      <c r="T246" s="31"/>
      <c r="U246" s="32"/>
      <c r="V246" s="26"/>
      <c r="Y246" s="31"/>
      <c r="Z246" s="32"/>
      <c r="AA246" s="26"/>
      <c r="AC246" s="42"/>
    </row>
    <row r="247" spans="2:29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O247" s="31"/>
      <c r="P247" s="32"/>
      <c r="Q247" s="26"/>
      <c r="T247" s="31"/>
      <c r="U247" s="32"/>
      <c r="V247" s="26"/>
      <c r="Y247" s="31"/>
      <c r="Z247" s="32"/>
      <c r="AA247" s="26"/>
      <c r="AC247" s="42"/>
    </row>
    <row r="248" spans="2:29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O248" s="31"/>
      <c r="P248" s="32"/>
      <c r="Q248" s="26"/>
      <c r="T248" s="31"/>
      <c r="U248" s="32"/>
      <c r="V248" s="26"/>
      <c r="Y248" s="31"/>
      <c r="Z248" s="32"/>
      <c r="AA248" s="26"/>
      <c r="AC248" s="42"/>
    </row>
    <row r="249" spans="2:29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O249" s="31"/>
      <c r="P249" s="32"/>
      <c r="Q249" s="26"/>
      <c r="T249" s="31"/>
      <c r="U249" s="32"/>
      <c r="V249" s="26"/>
      <c r="Y249" s="31"/>
      <c r="Z249" s="32"/>
      <c r="AA249" s="26"/>
      <c r="AC249" s="42"/>
    </row>
    <row r="250" spans="2:29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O250" s="31"/>
      <c r="P250" s="32"/>
      <c r="Q250" s="26"/>
      <c r="T250" s="31"/>
      <c r="U250" s="32"/>
      <c r="V250" s="26"/>
      <c r="Y250" s="31"/>
      <c r="Z250" s="32"/>
      <c r="AA250" s="26"/>
      <c r="AC250" s="42"/>
    </row>
    <row r="251" spans="2:29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O251" s="31"/>
      <c r="P251" s="32"/>
      <c r="Q251" s="26"/>
      <c r="T251" s="31"/>
      <c r="U251" s="32"/>
      <c r="V251" s="26"/>
      <c r="Y251" s="31"/>
      <c r="Z251" s="32"/>
      <c r="AA251" s="26"/>
      <c r="AC251" s="42"/>
    </row>
    <row r="252" spans="2:29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O252" s="31"/>
      <c r="P252" s="32"/>
      <c r="Q252" s="26"/>
      <c r="T252" s="31"/>
      <c r="U252" s="32"/>
      <c r="V252" s="26"/>
      <c r="Y252" s="31"/>
      <c r="Z252" s="32"/>
      <c r="AA252" s="26"/>
      <c r="AC252" s="42"/>
    </row>
    <row r="253" spans="2:29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O253" s="31"/>
      <c r="P253" s="32"/>
      <c r="Q253" s="26"/>
      <c r="T253" s="31"/>
      <c r="U253" s="32"/>
      <c r="V253" s="26"/>
      <c r="Y253" s="31"/>
      <c r="Z253" s="32"/>
      <c r="AA253" s="26"/>
      <c r="AC253" s="42"/>
    </row>
    <row r="254" spans="2:29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O254" s="31"/>
      <c r="P254" s="32"/>
      <c r="Q254" s="26"/>
      <c r="T254" s="31"/>
      <c r="U254" s="32"/>
      <c r="V254" s="26"/>
      <c r="Y254" s="31"/>
      <c r="Z254" s="32"/>
      <c r="AA254" s="26"/>
      <c r="AC254" s="42"/>
    </row>
    <row r="255" spans="2:29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O255" s="31"/>
      <c r="P255" s="32"/>
      <c r="Q255" s="26"/>
      <c r="T255" s="31"/>
      <c r="U255" s="32"/>
      <c r="V255" s="26"/>
      <c r="Y255" s="31"/>
      <c r="Z255" s="32"/>
      <c r="AA255" s="26"/>
      <c r="AC255" s="42"/>
    </row>
    <row r="256" spans="2:29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O256" s="31"/>
      <c r="P256" s="32"/>
      <c r="Q256" s="26"/>
      <c r="T256" s="31"/>
      <c r="U256" s="32"/>
      <c r="V256" s="26"/>
      <c r="Y256" s="31"/>
      <c r="Z256" s="32"/>
      <c r="AA256" s="26"/>
      <c r="AC256" s="42"/>
    </row>
    <row r="257" spans="2:29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O257" s="31"/>
      <c r="P257" s="32"/>
      <c r="Q257" s="26"/>
      <c r="T257" s="31"/>
      <c r="U257" s="32"/>
      <c r="V257" s="26"/>
      <c r="Y257" s="31"/>
      <c r="Z257" s="32"/>
      <c r="AA257" s="26"/>
      <c r="AC257" s="42"/>
    </row>
    <row r="258" spans="2:29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O258" s="31"/>
      <c r="P258" s="32"/>
      <c r="Q258" s="26"/>
      <c r="T258" s="31"/>
      <c r="U258" s="32"/>
      <c r="V258" s="26"/>
      <c r="Y258" s="31"/>
      <c r="Z258" s="32"/>
      <c r="AA258" s="26"/>
      <c r="AC258" s="42"/>
    </row>
    <row r="259" spans="2:29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O259" s="31"/>
      <c r="P259" s="32"/>
      <c r="Q259" s="26"/>
      <c r="T259" s="31"/>
      <c r="U259" s="32"/>
      <c r="V259" s="26"/>
      <c r="Y259" s="31"/>
      <c r="Z259" s="32"/>
      <c r="AA259" s="26"/>
      <c r="AC259" s="42"/>
    </row>
    <row r="260" spans="2:29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O260" s="31"/>
      <c r="P260" s="32"/>
      <c r="Q260" s="26"/>
      <c r="T260" s="31"/>
      <c r="U260" s="32"/>
      <c r="V260" s="26"/>
      <c r="Y260" s="31"/>
      <c r="Z260" s="32"/>
      <c r="AA260" s="26"/>
      <c r="AC260" s="42"/>
    </row>
    <row r="261" spans="2:29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O261" s="31"/>
      <c r="P261" s="32"/>
      <c r="Q261" s="26"/>
      <c r="T261" s="31"/>
      <c r="U261" s="32"/>
      <c r="V261" s="26"/>
      <c r="Y261" s="31"/>
      <c r="Z261" s="32"/>
      <c r="AA261" s="26"/>
      <c r="AC261" s="42"/>
    </row>
    <row r="262" spans="2:29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O262" s="31"/>
      <c r="P262" s="32"/>
      <c r="Q262" s="26"/>
      <c r="T262" s="31"/>
      <c r="U262" s="32"/>
      <c r="V262" s="26"/>
      <c r="Y262" s="31"/>
      <c r="Z262" s="32"/>
      <c r="AA262" s="26"/>
      <c r="AC262" s="42"/>
    </row>
    <row r="263" spans="2:29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O263" s="31"/>
      <c r="P263" s="32"/>
      <c r="Q263" s="26"/>
      <c r="T263" s="31"/>
      <c r="U263" s="32"/>
      <c r="V263" s="26"/>
      <c r="Y263" s="31"/>
      <c r="Z263" s="32"/>
      <c r="AA263" s="26"/>
      <c r="AC263" s="42"/>
    </row>
    <row r="264" spans="2:29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O264" s="31"/>
      <c r="P264" s="32"/>
      <c r="Q264" s="26"/>
      <c r="T264" s="31"/>
      <c r="U264" s="32"/>
      <c r="V264" s="26"/>
      <c r="Y264" s="31"/>
      <c r="Z264" s="32"/>
      <c r="AA264" s="26"/>
      <c r="AC264" s="42"/>
    </row>
    <row r="265" spans="2:29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O265" s="31"/>
      <c r="P265" s="32"/>
      <c r="Q265" s="26"/>
      <c r="T265" s="31"/>
      <c r="U265" s="32"/>
      <c r="V265" s="26"/>
      <c r="Y265" s="31"/>
      <c r="Z265" s="32"/>
      <c r="AA265" s="26"/>
      <c r="AC265" s="42"/>
    </row>
    <row r="266" spans="2:29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O266" s="31"/>
      <c r="P266" s="32"/>
      <c r="Q266" s="26"/>
      <c r="T266" s="31"/>
      <c r="U266" s="32"/>
      <c r="V266" s="26"/>
      <c r="Y266" s="31"/>
      <c r="Z266" s="32"/>
      <c r="AA266" s="26"/>
      <c r="AC266" s="42"/>
    </row>
    <row r="267" spans="2:29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O267" s="31"/>
      <c r="P267" s="32"/>
      <c r="Q267" s="26"/>
      <c r="T267" s="31"/>
      <c r="U267" s="32"/>
      <c r="V267" s="26"/>
      <c r="Y267" s="31"/>
      <c r="Z267" s="32"/>
      <c r="AA267" s="26"/>
      <c r="AC267" s="42"/>
    </row>
    <row r="268" spans="2:29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O268" s="31"/>
      <c r="P268" s="32"/>
      <c r="Q268" s="26"/>
      <c r="T268" s="31"/>
      <c r="U268" s="32"/>
      <c r="V268" s="26"/>
      <c r="Y268" s="31"/>
      <c r="Z268" s="32"/>
      <c r="AA268" s="26"/>
      <c r="AC268" s="42"/>
    </row>
    <row r="269" spans="2:29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O269" s="31"/>
      <c r="P269" s="32"/>
      <c r="Q269" s="26"/>
      <c r="T269" s="31"/>
      <c r="U269" s="32"/>
      <c r="V269" s="26"/>
      <c r="Y269" s="31"/>
      <c r="Z269" s="32"/>
      <c r="AA269" s="26"/>
      <c r="AC269" s="42"/>
    </row>
    <row r="270" spans="2:29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O270" s="31"/>
      <c r="P270" s="32"/>
      <c r="Q270" s="26"/>
      <c r="T270" s="31"/>
      <c r="U270" s="32"/>
      <c r="V270" s="26"/>
      <c r="Y270" s="31"/>
      <c r="Z270" s="32"/>
      <c r="AA270" s="26"/>
      <c r="AC270" s="42"/>
    </row>
    <row r="271" spans="2:29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O271" s="31"/>
      <c r="P271" s="32"/>
      <c r="Q271" s="26"/>
      <c r="T271" s="31"/>
      <c r="U271" s="32"/>
      <c r="V271" s="26"/>
      <c r="Y271" s="31"/>
      <c r="Z271" s="32"/>
      <c r="AA271" s="26"/>
      <c r="AC271" s="42"/>
    </row>
    <row r="272" spans="2:29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O272" s="31"/>
      <c r="P272" s="32"/>
      <c r="Q272" s="26"/>
      <c r="T272" s="31"/>
      <c r="U272" s="32"/>
      <c r="V272" s="26"/>
      <c r="Y272" s="31"/>
      <c r="Z272" s="32"/>
      <c r="AA272" s="26"/>
      <c r="AC272" s="42"/>
    </row>
    <row r="273" spans="2:29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O273" s="31"/>
      <c r="P273" s="32"/>
      <c r="Q273" s="26"/>
      <c r="T273" s="31"/>
      <c r="U273" s="32"/>
      <c r="V273" s="26"/>
      <c r="Y273" s="31"/>
      <c r="Z273" s="32"/>
      <c r="AA273" s="26"/>
      <c r="AC273" s="42"/>
    </row>
    <row r="274" spans="2:29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O274" s="31"/>
      <c r="P274" s="32"/>
      <c r="Q274" s="26"/>
      <c r="T274" s="31"/>
      <c r="U274" s="32"/>
      <c r="V274" s="26"/>
      <c r="Y274" s="31"/>
      <c r="Z274" s="32"/>
      <c r="AA274" s="26"/>
      <c r="AC274" s="42"/>
    </row>
    <row r="275" spans="2:29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O275" s="31"/>
      <c r="P275" s="32"/>
      <c r="Q275" s="26"/>
      <c r="T275" s="31"/>
      <c r="U275" s="32"/>
      <c r="V275" s="26"/>
      <c r="Y275" s="31"/>
      <c r="Z275" s="32"/>
      <c r="AA275" s="26"/>
      <c r="AC275" s="42"/>
    </row>
    <row r="276" spans="2:29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O276" s="31"/>
      <c r="P276" s="32"/>
      <c r="Q276" s="26"/>
      <c r="T276" s="31"/>
      <c r="U276" s="32"/>
      <c r="V276" s="26"/>
      <c r="Y276" s="31"/>
      <c r="Z276" s="32"/>
      <c r="AA276" s="26"/>
      <c r="AC276" s="42"/>
    </row>
    <row r="277" spans="2:29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O277" s="31"/>
      <c r="P277" s="32"/>
      <c r="Q277" s="26"/>
      <c r="T277" s="31"/>
      <c r="U277" s="32"/>
      <c r="V277" s="26"/>
      <c r="Y277" s="31"/>
      <c r="Z277" s="32"/>
      <c r="AA277" s="26"/>
      <c r="AC277" s="42"/>
    </row>
    <row r="278" spans="2:29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O278" s="31"/>
      <c r="P278" s="32"/>
      <c r="Q278" s="26"/>
      <c r="T278" s="31"/>
      <c r="U278" s="32"/>
      <c r="V278" s="26"/>
      <c r="Y278" s="31"/>
      <c r="Z278" s="32"/>
      <c r="AA278" s="26"/>
      <c r="AC278" s="42"/>
    </row>
    <row r="279" spans="2:29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O279" s="31"/>
      <c r="P279" s="32"/>
      <c r="Q279" s="26"/>
      <c r="T279" s="31"/>
      <c r="U279" s="32"/>
      <c r="V279" s="26"/>
      <c r="Y279" s="31"/>
      <c r="Z279" s="32"/>
      <c r="AA279" s="26"/>
      <c r="AC279" s="42"/>
    </row>
    <row r="280" spans="2:29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O280" s="31"/>
      <c r="P280" s="32"/>
      <c r="Q280" s="26"/>
      <c r="T280" s="31"/>
      <c r="U280" s="32"/>
      <c r="V280" s="26"/>
      <c r="Y280" s="31"/>
      <c r="Z280" s="32"/>
      <c r="AA280" s="26"/>
      <c r="AC280" s="42"/>
    </row>
    <row r="281" spans="2:29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O281" s="31"/>
      <c r="P281" s="32"/>
      <c r="Q281" s="26"/>
      <c r="T281" s="31"/>
      <c r="U281" s="32"/>
      <c r="V281" s="26"/>
      <c r="Y281" s="31"/>
      <c r="Z281" s="32"/>
      <c r="AA281" s="26"/>
      <c r="AC281" s="42"/>
    </row>
    <row r="282" spans="2:29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O282" s="31"/>
      <c r="P282" s="32"/>
      <c r="Q282" s="26"/>
      <c r="T282" s="31"/>
      <c r="U282" s="32"/>
      <c r="V282" s="26"/>
      <c r="Y282" s="31"/>
      <c r="Z282" s="32"/>
      <c r="AA282" s="26"/>
      <c r="AC282" s="42"/>
    </row>
    <row r="283" spans="2:29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O283" s="31"/>
      <c r="P283" s="32"/>
      <c r="Q283" s="26"/>
      <c r="T283" s="31"/>
      <c r="U283" s="32"/>
      <c r="V283" s="26"/>
      <c r="Y283" s="31"/>
      <c r="Z283" s="32"/>
      <c r="AA283" s="26"/>
      <c r="AC283" s="42"/>
    </row>
    <row r="284" spans="2:29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O284" s="31"/>
      <c r="P284" s="32"/>
      <c r="Q284" s="26"/>
      <c r="T284" s="31"/>
      <c r="U284" s="32"/>
      <c r="V284" s="26"/>
      <c r="Y284" s="31"/>
      <c r="Z284" s="32"/>
      <c r="AA284" s="26"/>
      <c r="AC284" s="42"/>
    </row>
    <row r="285" spans="2:29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O285" s="31"/>
      <c r="P285" s="32"/>
      <c r="Q285" s="26"/>
      <c r="T285" s="31"/>
      <c r="U285" s="32"/>
      <c r="V285" s="26"/>
      <c r="Y285" s="31"/>
      <c r="Z285" s="32"/>
      <c r="AA285" s="26"/>
      <c r="AC285" s="42"/>
    </row>
    <row r="286" spans="2:29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O286" s="31"/>
      <c r="P286" s="32"/>
      <c r="Q286" s="26"/>
      <c r="T286" s="31"/>
      <c r="U286" s="32"/>
      <c r="V286" s="26"/>
      <c r="Y286" s="31"/>
      <c r="Z286" s="32"/>
      <c r="AA286" s="26"/>
      <c r="AC286" s="42"/>
    </row>
    <row r="287" spans="2:29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O287" s="31"/>
      <c r="P287" s="32"/>
      <c r="Q287" s="26"/>
      <c r="T287" s="31"/>
      <c r="U287" s="32"/>
      <c r="V287" s="26"/>
      <c r="Y287" s="31"/>
      <c r="Z287" s="32"/>
      <c r="AA287" s="26"/>
      <c r="AC287" s="42"/>
    </row>
    <row r="288" spans="2:29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O288" s="31"/>
      <c r="P288" s="32"/>
      <c r="Q288" s="26"/>
      <c r="T288" s="31"/>
      <c r="U288" s="32"/>
      <c r="V288" s="26"/>
      <c r="Y288" s="31"/>
      <c r="Z288" s="32"/>
      <c r="AA288" s="26"/>
      <c r="AC288" s="42"/>
    </row>
    <row r="289" spans="2:29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O289" s="31"/>
      <c r="P289" s="32"/>
      <c r="Q289" s="26"/>
      <c r="T289" s="31"/>
      <c r="U289" s="32"/>
      <c r="V289" s="26"/>
      <c r="Y289" s="31"/>
      <c r="Z289" s="32"/>
      <c r="AA289" s="26"/>
      <c r="AC289" s="42"/>
    </row>
    <row r="290" spans="2:29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O290" s="31"/>
      <c r="P290" s="32"/>
      <c r="Q290" s="26"/>
      <c r="T290" s="31"/>
      <c r="U290" s="32"/>
      <c r="V290" s="26"/>
      <c r="Y290" s="31"/>
      <c r="Z290" s="32"/>
      <c r="AA290" s="26"/>
      <c r="AC290" s="42"/>
    </row>
    <row r="291" spans="2:29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O291" s="31"/>
      <c r="P291" s="32"/>
      <c r="Q291" s="26"/>
      <c r="T291" s="31"/>
      <c r="U291" s="32"/>
      <c r="V291" s="26"/>
      <c r="Y291" s="31"/>
      <c r="Z291" s="32"/>
      <c r="AA291" s="26"/>
      <c r="AC291" s="42"/>
    </row>
    <row r="292" spans="2:29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O292" s="31"/>
      <c r="P292" s="32"/>
      <c r="Q292" s="26"/>
      <c r="T292" s="31"/>
      <c r="U292" s="32"/>
      <c r="V292" s="26"/>
      <c r="Y292" s="31"/>
      <c r="Z292" s="32"/>
      <c r="AA292" s="26"/>
      <c r="AC292" s="42"/>
    </row>
    <row r="293" spans="2:29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O293" s="31"/>
      <c r="P293" s="32"/>
      <c r="Q293" s="26"/>
      <c r="T293" s="31"/>
      <c r="U293" s="32"/>
      <c r="V293" s="26"/>
      <c r="Y293" s="31"/>
      <c r="Z293" s="32"/>
      <c r="AA293" s="26"/>
      <c r="AC293" s="42"/>
    </row>
    <row r="294" spans="2:29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O294" s="31"/>
      <c r="P294" s="32"/>
      <c r="Q294" s="26"/>
      <c r="T294" s="31"/>
      <c r="U294" s="32"/>
      <c r="V294" s="26"/>
      <c r="Y294" s="31"/>
      <c r="Z294" s="32"/>
      <c r="AA294" s="26"/>
      <c r="AC294" s="42"/>
    </row>
    <row r="295" spans="2:29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O295" s="31"/>
      <c r="P295" s="32"/>
      <c r="Q295" s="26"/>
      <c r="T295" s="31"/>
      <c r="U295" s="32"/>
      <c r="V295" s="26"/>
      <c r="Y295" s="31"/>
      <c r="Z295" s="32"/>
      <c r="AA295" s="26"/>
      <c r="AC295" s="42"/>
    </row>
    <row r="296" spans="2:29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O296" s="31"/>
      <c r="P296" s="32"/>
      <c r="Q296" s="26"/>
      <c r="T296" s="31"/>
      <c r="U296" s="32"/>
      <c r="V296" s="26"/>
      <c r="Y296" s="31"/>
      <c r="Z296" s="32"/>
      <c r="AA296" s="26"/>
      <c r="AC296" s="42"/>
    </row>
    <row r="297" spans="2:29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O297" s="31"/>
      <c r="P297" s="32"/>
      <c r="Q297" s="26"/>
      <c r="T297" s="31"/>
      <c r="U297" s="32"/>
      <c r="V297" s="26"/>
      <c r="Y297" s="31"/>
      <c r="Z297" s="32"/>
      <c r="AA297" s="26"/>
      <c r="AC297" s="42"/>
    </row>
    <row r="298" spans="2:29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O298" s="31"/>
      <c r="P298" s="32"/>
      <c r="Q298" s="26"/>
      <c r="T298" s="31"/>
      <c r="U298" s="32"/>
      <c r="V298" s="26"/>
      <c r="Y298" s="31"/>
      <c r="Z298" s="32"/>
      <c r="AA298" s="26"/>
      <c r="AC298" s="42"/>
    </row>
    <row r="299" spans="2:29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O299" s="31"/>
      <c r="P299" s="32"/>
      <c r="Q299" s="26"/>
      <c r="T299" s="31"/>
      <c r="U299" s="32"/>
      <c r="V299" s="26"/>
      <c r="Y299" s="31"/>
      <c r="Z299" s="32"/>
      <c r="AA299" s="26"/>
      <c r="AC299" s="42"/>
    </row>
    <row r="300" spans="2:29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O300" s="31"/>
      <c r="P300" s="32"/>
      <c r="Q300" s="26"/>
      <c r="T300" s="31"/>
      <c r="U300" s="32"/>
      <c r="V300" s="26"/>
      <c r="Y300" s="31"/>
      <c r="Z300" s="32"/>
      <c r="AA300" s="26"/>
      <c r="AC300" s="42"/>
    </row>
    <row r="301" spans="2:29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O301" s="31"/>
      <c r="P301" s="32"/>
      <c r="Q301" s="26"/>
      <c r="T301" s="31"/>
      <c r="U301" s="32"/>
      <c r="V301" s="26"/>
      <c r="Y301" s="31"/>
      <c r="Z301" s="32"/>
      <c r="AA301" s="26"/>
      <c r="AC301" s="42"/>
    </row>
    <row r="302" spans="2:29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O302" s="31"/>
      <c r="P302" s="32"/>
      <c r="Q302" s="26"/>
      <c r="T302" s="31"/>
      <c r="U302" s="32"/>
      <c r="V302" s="26"/>
      <c r="Y302" s="31"/>
      <c r="Z302" s="32"/>
      <c r="AA302" s="26"/>
      <c r="AC302" s="42"/>
    </row>
    <row r="303" spans="2:29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O303" s="31"/>
      <c r="P303" s="32"/>
      <c r="Q303" s="26"/>
      <c r="T303" s="31"/>
      <c r="U303" s="32"/>
      <c r="V303" s="26"/>
      <c r="Y303" s="31"/>
      <c r="Z303" s="32"/>
      <c r="AA303" s="26"/>
      <c r="AC303" s="42"/>
    </row>
    <row r="304" spans="2:29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O304" s="31"/>
      <c r="P304" s="32"/>
      <c r="Q304" s="26"/>
      <c r="T304" s="31"/>
      <c r="U304" s="32"/>
      <c r="V304" s="26"/>
      <c r="Y304" s="31"/>
      <c r="Z304" s="32"/>
      <c r="AA304" s="26"/>
      <c r="AC304" s="42"/>
    </row>
    <row r="305" spans="2:29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O305" s="31"/>
      <c r="P305" s="32"/>
      <c r="Q305" s="26"/>
      <c r="T305" s="31"/>
      <c r="U305" s="32"/>
      <c r="V305" s="26"/>
      <c r="Y305" s="31"/>
      <c r="Z305" s="32"/>
      <c r="AA305" s="26"/>
      <c r="AC305" s="42"/>
    </row>
    <row r="306" spans="2:29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O306" s="31"/>
      <c r="P306" s="32"/>
      <c r="Q306" s="26"/>
      <c r="T306" s="31"/>
      <c r="U306" s="32"/>
      <c r="V306" s="26"/>
      <c r="Y306" s="31"/>
      <c r="Z306" s="32"/>
      <c r="AA306" s="26"/>
      <c r="AC306" s="42"/>
    </row>
    <row r="307" spans="2:29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O307" s="31"/>
      <c r="P307" s="32"/>
      <c r="Q307" s="26"/>
      <c r="T307" s="31"/>
      <c r="U307" s="32"/>
      <c r="V307" s="26"/>
      <c r="Y307" s="31"/>
      <c r="Z307" s="32"/>
      <c r="AA307" s="26"/>
      <c r="AC307" s="42"/>
    </row>
    <row r="308" spans="2:29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O308" s="31"/>
      <c r="P308" s="32"/>
      <c r="Q308" s="26"/>
      <c r="T308" s="31"/>
      <c r="U308" s="32"/>
      <c r="V308" s="26"/>
      <c r="Y308" s="31"/>
      <c r="Z308" s="32"/>
      <c r="AA308" s="26"/>
      <c r="AC308" s="42"/>
    </row>
    <row r="309" spans="2:29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O309" s="31"/>
      <c r="P309" s="32"/>
      <c r="Q309" s="26"/>
      <c r="T309" s="31"/>
      <c r="U309" s="32"/>
      <c r="V309" s="26"/>
      <c r="Y309" s="31"/>
      <c r="Z309" s="32"/>
      <c r="AA309" s="26"/>
      <c r="AC309" s="42"/>
    </row>
    <row r="310" spans="2:29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O310" s="31"/>
      <c r="P310" s="32"/>
      <c r="Q310" s="26"/>
      <c r="T310" s="31"/>
      <c r="U310" s="32"/>
      <c r="V310" s="26"/>
      <c r="Y310" s="31"/>
      <c r="Z310" s="32"/>
      <c r="AA310" s="26"/>
      <c r="AC310" s="42"/>
    </row>
    <row r="311" spans="2:29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O311" s="31"/>
      <c r="P311" s="32"/>
      <c r="Q311" s="26"/>
      <c r="T311" s="31"/>
      <c r="U311" s="32"/>
      <c r="V311" s="26"/>
      <c r="Y311" s="31"/>
      <c r="Z311" s="32"/>
      <c r="AA311" s="26"/>
      <c r="AC311" s="42"/>
    </row>
    <row r="312" spans="2:29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O312" s="31"/>
      <c r="P312" s="32"/>
      <c r="Q312" s="26"/>
      <c r="T312" s="31"/>
      <c r="U312" s="32"/>
      <c r="V312" s="26"/>
      <c r="Y312" s="31"/>
      <c r="Z312" s="32"/>
      <c r="AA312" s="26"/>
      <c r="AC312" s="42"/>
    </row>
    <row r="313" spans="2:29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O313" s="31"/>
      <c r="P313" s="32"/>
      <c r="Q313" s="26"/>
      <c r="T313" s="31"/>
      <c r="U313" s="32"/>
      <c r="V313" s="26"/>
      <c r="Y313" s="31"/>
      <c r="Z313" s="32"/>
      <c r="AA313" s="26"/>
      <c r="AC313" s="42"/>
    </row>
    <row r="314" spans="2:29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O314" s="31"/>
      <c r="P314" s="32"/>
      <c r="Q314" s="26"/>
      <c r="T314" s="31"/>
      <c r="U314" s="32"/>
      <c r="V314" s="26"/>
      <c r="Y314" s="31"/>
      <c r="Z314" s="32"/>
      <c r="AA314" s="26"/>
      <c r="AC314" s="42"/>
    </row>
    <row r="315" spans="2:29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O315" s="31"/>
      <c r="P315" s="32"/>
      <c r="Q315" s="26"/>
      <c r="T315" s="31"/>
      <c r="U315" s="32"/>
      <c r="V315" s="26"/>
      <c r="Y315" s="31"/>
      <c r="Z315" s="32"/>
      <c r="AA315" s="26"/>
      <c r="AC315" s="42"/>
    </row>
    <row r="316" spans="2:29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O316" s="31"/>
      <c r="P316" s="32"/>
      <c r="Q316" s="26"/>
      <c r="T316" s="31"/>
      <c r="U316" s="32"/>
      <c r="V316" s="26"/>
      <c r="Y316" s="31"/>
      <c r="Z316" s="32"/>
      <c r="AA316" s="26"/>
      <c r="AC316" s="42"/>
    </row>
    <row r="317" spans="2:29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O317" s="31"/>
      <c r="P317" s="32"/>
      <c r="Q317" s="26"/>
      <c r="T317" s="31"/>
      <c r="U317" s="32"/>
      <c r="V317" s="26"/>
      <c r="Y317" s="31"/>
      <c r="Z317" s="32"/>
      <c r="AA317" s="26"/>
      <c r="AC317" s="42"/>
    </row>
    <row r="318" spans="2:29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O318" s="31"/>
      <c r="P318" s="32"/>
      <c r="Q318" s="26"/>
      <c r="T318" s="31"/>
      <c r="U318" s="32"/>
      <c r="V318" s="26"/>
      <c r="Y318" s="31"/>
      <c r="Z318" s="32"/>
      <c r="AA318" s="26"/>
      <c r="AC318" s="42"/>
    </row>
    <row r="319" spans="2:29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O319" s="31"/>
      <c r="P319" s="32"/>
      <c r="Q319" s="26"/>
      <c r="T319" s="31"/>
      <c r="U319" s="32"/>
      <c r="V319" s="26"/>
      <c r="Y319" s="31"/>
      <c r="Z319" s="32"/>
      <c r="AA319" s="26"/>
      <c r="AC319" s="42"/>
    </row>
    <row r="320" spans="2:29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O320" s="31"/>
      <c r="P320" s="32"/>
      <c r="Q320" s="26"/>
      <c r="T320" s="31"/>
      <c r="U320" s="32"/>
      <c r="V320" s="26"/>
      <c r="Y320" s="31"/>
      <c r="Z320" s="32"/>
      <c r="AA320" s="26"/>
      <c r="AC320" s="42"/>
    </row>
    <row r="321" spans="2:29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O321" s="31"/>
      <c r="P321" s="32"/>
      <c r="Q321" s="26"/>
      <c r="T321" s="31"/>
      <c r="U321" s="32"/>
      <c r="V321" s="26"/>
      <c r="Y321" s="31"/>
      <c r="Z321" s="32"/>
      <c r="AA321" s="26"/>
      <c r="AC321" s="42"/>
    </row>
    <row r="322" spans="2:29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O322" s="31"/>
      <c r="P322" s="32"/>
      <c r="Q322" s="26"/>
      <c r="T322" s="31"/>
      <c r="U322" s="32"/>
      <c r="V322" s="26"/>
      <c r="Y322" s="31"/>
      <c r="Z322" s="32"/>
      <c r="AA322" s="26"/>
      <c r="AC322" s="42"/>
    </row>
    <row r="323" spans="2:29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O323" s="31"/>
      <c r="P323" s="32"/>
      <c r="Q323" s="26"/>
      <c r="T323" s="31"/>
      <c r="U323" s="32"/>
      <c r="V323" s="26"/>
      <c r="Y323" s="31"/>
      <c r="Z323" s="32"/>
      <c r="AA323" s="26"/>
      <c r="AC323" s="42"/>
    </row>
    <row r="324" spans="2:29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O324" s="31"/>
      <c r="P324" s="32"/>
      <c r="Q324" s="26"/>
      <c r="T324" s="31"/>
      <c r="U324" s="32"/>
      <c r="V324" s="26"/>
      <c r="Y324" s="31"/>
      <c r="Z324" s="32"/>
      <c r="AA324" s="26"/>
      <c r="AC324" s="42"/>
    </row>
    <row r="325" spans="2:29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O325" s="31"/>
      <c r="P325" s="32"/>
      <c r="Q325" s="26"/>
      <c r="T325" s="31"/>
      <c r="U325" s="32"/>
      <c r="V325" s="26"/>
      <c r="Y325" s="31"/>
      <c r="Z325" s="32"/>
      <c r="AA325" s="26"/>
      <c r="AC325" s="42"/>
    </row>
    <row r="326" spans="2:29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O326" s="31"/>
      <c r="P326" s="32"/>
      <c r="Q326" s="26"/>
      <c r="T326" s="31"/>
      <c r="U326" s="32"/>
      <c r="V326" s="26"/>
      <c r="Y326" s="31"/>
      <c r="Z326" s="32"/>
      <c r="AA326" s="26"/>
      <c r="AC326" s="42"/>
    </row>
    <row r="327" spans="2:29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O327" s="31"/>
      <c r="P327" s="32"/>
      <c r="Q327" s="26"/>
      <c r="T327" s="31"/>
      <c r="U327" s="32"/>
      <c r="V327" s="26"/>
      <c r="Y327" s="31"/>
      <c r="Z327" s="32"/>
      <c r="AA327" s="26"/>
      <c r="AC327" s="42"/>
    </row>
    <row r="328" spans="2:29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O328" s="31"/>
      <c r="P328" s="32"/>
      <c r="Q328" s="26"/>
      <c r="T328" s="31"/>
      <c r="U328" s="32"/>
      <c r="V328" s="26"/>
      <c r="Y328" s="31"/>
      <c r="Z328" s="32"/>
      <c r="AA328" s="26"/>
      <c r="AC328" s="42"/>
    </row>
    <row r="329" spans="2:29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O329" s="31"/>
      <c r="P329" s="32"/>
      <c r="Q329" s="26"/>
      <c r="T329" s="31"/>
      <c r="U329" s="32"/>
      <c r="V329" s="26"/>
      <c r="Y329" s="31"/>
      <c r="Z329" s="32"/>
      <c r="AA329" s="26"/>
      <c r="AC329" s="42"/>
    </row>
    <row r="330" spans="2:29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O330" s="31"/>
      <c r="P330" s="32"/>
      <c r="Q330" s="26"/>
      <c r="T330" s="31"/>
      <c r="U330" s="32"/>
      <c r="V330" s="26"/>
      <c r="Y330" s="31"/>
      <c r="Z330" s="32"/>
      <c r="AA330" s="26"/>
      <c r="AC330" s="42"/>
    </row>
    <row r="331" spans="2:29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O331" s="31"/>
      <c r="P331" s="32"/>
      <c r="Q331" s="26"/>
      <c r="T331" s="31"/>
      <c r="U331" s="32"/>
      <c r="V331" s="26"/>
      <c r="Y331" s="31"/>
      <c r="Z331" s="32"/>
      <c r="AA331" s="26"/>
      <c r="AC331" s="42"/>
    </row>
    <row r="332" spans="2:29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O332" s="31"/>
      <c r="P332" s="32"/>
      <c r="Q332" s="26"/>
      <c r="T332" s="31"/>
      <c r="U332" s="32"/>
      <c r="V332" s="26"/>
      <c r="Y332" s="31"/>
      <c r="Z332" s="32"/>
      <c r="AA332" s="26"/>
      <c r="AC332" s="42"/>
    </row>
    <row r="333" spans="2:29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O333" s="31"/>
      <c r="P333" s="32"/>
      <c r="Q333" s="26"/>
      <c r="T333" s="31"/>
      <c r="U333" s="32"/>
      <c r="V333" s="26"/>
      <c r="Y333" s="31"/>
      <c r="Z333" s="32"/>
      <c r="AA333" s="26"/>
      <c r="AC333" s="42"/>
    </row>
    <row r="334" spans="2:29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O334" s="31"/>
      <c r="P334" s="32"/>
      <c r="Q334" s="26"/>
      <c r="T334" s="31"/>
      <c r="U334" s="32"/>
      <c r="V334" s="26"/>
      <c r="Y334" s="31"/>
      <c r="Z334" s="32"/>
      <c r="AA334" s="26"/>
      <c r="AC334" s="42"/>
    </row>
    <row r="335" spans="2:29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O335" s="31"/>
      <c r="P335" s="32"/>
      <c r="Q335" s="26"/>
      <c r="T335" s="31"/>
      <c r="U335" s="32"/>
      <c r="V335" s="26"/>
      <c r="Y335" s="31"/>
      <c r="Z335" s="32"/>
      <c r="AA335" s="26"/>
      <c r="AC335" s="42"/>
    </row>
    <row r="336" spans="2:29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O336" s="31"/>
      <c r="P336" s="32"/>
      <c r="Q336" s="26"/>
      <c r="T336" s="31"/>
      <c r="U336" s="32"/>
      <c r="V336" s="26"/>
      <c r="Y336" s="31"/>
      <c r="Z336" s="32"/>
      <c r="AA336" s="26"/>
      <c r="AC336" s="42"/>
    </row>
    <row r="337" spans="2:29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O337" s="31"/>
      <c r="P337" s="32"/>
      <c r="Q337" s="26"/>
      <c r="T337" s="31"/>
      <c r="U337" s="32"/>
      <c r="V337" s="26"/>
      <c r="Y337" s="31"/>
      <c r="Z337" s="32"/>
      <c r="AA337" s="26"/>
      <c r="AC337" s="42"/>
    </row>
    <row r="338" spans="2:29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O338" s="31"/>
      <c r="P338" s="32"/>
      <c r="Q338" s="26"/>
      <c r="T338" s="31"/>
      <c r="U338" s="32"/>
      <c r="V338" s="26"/>
      <c r="Y338" s="31"/>
      <c r="Z338" s="32"/>
      <c r="AA338" s="26"/>
      <c r="AC338" s="42"/>
    </row>
    <row r="339" spans="2:29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O339" s="31"/>
      <c r="P339" s="32"/>
      <c r="Q339" s="26"/>
      <c r="T339" s="31"/>
      <c r="U339" s="32"/>
      <c r="V339" s="26"/>
      <c r="Y339" s="31"/>
      <c r="Z339" s="32"/>
      <c r="AA339" s="26"/>
      <c r="AC339" s="42"/>
    </row>
    <row r="340" spans="2:29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O340" s="31"/>
      <c r="P340" s="32"/>
      <c r="Q340" s="26"/>
      <c r="T340" s="31"/>
      <c r="U340" s="32"/>
      <c r="V340" s="26"/>
      <c r="Y340" s="31"/>
      <c r="Z340" s="32"/>
      <c r="AA340" s="26"/>
      <c r="AC340" s="42"/>
    </row>
    <row r="341" spans="2:29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O341" s="31"/>
      <c r="P341" s="32"/>
      <c r="Q341" s="26"/>
      <c r="T341" s="31"/>
      <c r="U341" s="32"/>
      <c r="V341" s="26"/>
      <c r="Y341" s="31"/>
      <c r="Z341" s="32"/>
      <c r="AA341" s="26"/>
      <c r="AC341" s="42"/>
    </row>
    <row r="342" spans="2:29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O342" s="31"/>
      <c r="P342" s="32"/>
      <c r="Q342" s="26"/>
      <c r="T342" s="31"/>
      <c r="U342" s="32"/>
      <c r="V342" s="26"/>
      <c r="Y342" s="31"/>
      <c r="Z342" s="32"/>
      <c r="AA342" s="26"/>
      <c r="AC342" s="42"/>
    </row>
    <row r="343" spans="2:29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O343" s="31"/>
      <c r="P343" s="32"/>
      <c r="Q343" s="26"/>
      <c r="T343" s="31"/>
      <c r="U343" s="32"/>
      <c r="V343" s="26"/>
      <c r="Y343" s="31"/>
      <c r="Z343" s="32"/>
      <c r="AA343" s="26"/>
      <c r="AC343" s="42"/>
    </row>
    <row r="344" spans="2:29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O344" s="31"/>
      <c r="P344" s="32"/>
      <c r="Q344" s="26"/>
      <c r="T344" s="31"/>
      <c r="U344" s="32"/>
      <c r="V344" s="26"/>
      <c r="Y344" s="31"/>
      <c r="Z344" s="32"/>
      <c r="AA344" s="26"/>
      <c r="AC344" s="42"/>
    </row>
    <row r="345" spans="2:29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O345" s="31"/>
      <c r="P345" s="32"/>
      <c r="Q345" s="26"/>
      <c r="T345" s="31"/>
      <c r="U345" s="32"/>
      <c r="V345" s="26"/>
      <c r="Y345" s="31"/>
      <c r="Z345" s="32"/>
      <c r="AA345" s="26"/>
      <c r="AC345" s="42"/>
    </row>
    <row r="346" spans="2:29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O346" s="31"/>
      <c r="P346" s="32"/>
      <c r="Q346" s="26"/>
      <c r="T346" s="31"/>
      <c r="U346" s="32"/>
      <c r="V346" s="26"/>
      <c r="Y346" s="31"/>
      <c r="Z346" s="32"/>
      <c r="AA346" s="26"/>
      <c r="AC346" s="42"/>
    </row>
    <row r="347" spans="2:29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O347" s="31"/>
      <c r="P347" s="32"/>
      <c r="Q347" s="26"/>
      <c r="T347" s="31"/>
      <c r="U347" s="32"/>
      <c r="V347" s="26"/>
      <c r="Y347" s="31"/>
      <c r="Z347" s="32"/>
      <c r="AA347" s="26"/>
      <c r="AC347" s="42"/>
    </row>
    <row r="348" spans="2:29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O348" s="31"/>
      <c r="P348" s="32"/>
      <c r="Q348" s="26"/>
      <c r="T348" s="31"/>
      <c r="U348" s="32"/>
      <c r="V348" s="26"/>
      <c r="Y348" s="31"/>
      <c r="Z348" s="32"/>
      <c r="AA348" s="26"/>
      <c r="AC348" s="42"/>
    </row>
    <row r="349" spans="2:29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O349" s="31"/>
      <c r="P349" s="32"/>
      <c r="Q349" s="26"/>
      <c r="T349" s="31"/>
      <c r="U349" s="32"/>
      <c r="V349" s="26"/>
      <c r="Y349" s="31"/>
      <c r="Z349" s="32"/>
      <c r="AA349" s="26"/>
      <c r="AC349" s="42"/>
    </row>
    <row r="350" spans="2:29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O350" s="31"/>
      <c r="P350" s="32"/>
      <c r="Q350" s="26"/>
      <c r="T350" s="31"/>
      <c r="U350" s="32"/>
      <c r="V350" s="26"/>
      <c r="Y350" s="31"/>
      <c r="Z350" s="32"/>
      <c r="AA350" s="26"/>
      <c r="AC350" s="42"/>
    </row>
    <row r="351" spans="2:29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O351" s="31"/>
      <c r="P351" s="32"/>
      <c r="Q351" s="26"/>
      <c r="T351" s="31"/>
      <c r="U351" s="32"/>
      <c r="V351" s="26"/>
      <c r="Y351" s="31"/>
      <c r="Z351" s="32"/>
      <c r="AA351" s="26"/>
      <c r="AC351" s="42"/>
    </row>
    <row r="352" spans="2:29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O352" s="31"/>
      <c r="P352" s="32"/>
      <c r="Q352" s="26"/>
      <c r="T352" s="31"/>
      <c r="U352" s="32"/>
      <c r="V352" s="26"/>
      <c r="Y352" s="31"/>
      <c r="Z352" s="32"/>
      <c r="AA352" s="26"/>
      <c r="AC352" s="42"/>
    </row>
    <row r="353" spans="2:29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O353" s="31"/>
      <c r="P353" s="32"/>
      <c r="Q353" s="26"/>
      <c r="T353" s="31"/>
      <c r="U353" s="32"/>
      <c r="V353" s="26"/>
      <c r="Y353" s="31"/>
      <c r="Z353" s="32"/>
      <c r="AA353" s="26"/>
      <c r="AC353" s="42"/>
    </row>
    <row r="354" spans="2:29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O354" s="31"/>
      <c r="P354" s="32"/>
      <c r="Q354" s="26"/>
      <c r="T354" s="31"/>
      <c r="U354" s="32"/>
      <c r="V354" s="26"/>
      <c r="Y354" s="31"/>
      <c r="Z354" s="32"/>
      <c r="AA354" s="26"/>
      <c r="AC354" s="42"/>
    </row>
    <row r="355" spans="2:29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O355" s="31"/>
      <c r="P355" s="32"/>
      <c r="Q355" s="26"/>
      <c r="T355" s="31"/>
      <c r="U355" s="32"/>
      <c r="V355" s="26"/>
      <c r="Y355" s="31"/>
      <c r="Z355" s="32"/>
      <c r="AA355" s="26"/>
      <c r="AC355" s="42"/>
    </row>
    <row r="356" spans="2:29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O356" s="31"/>
      <c r="P356" s="32"/>
      <c r="Q356" s="26"/>
      <c r="T356" s="31"/>
      <c r="U356" s="32"/>
      <c r="V356" s="26"/>
      <c r="Y356" s="31"/>
      <c r="Z356" s="32"/>
      <c r="AA356" s="26"/>
      <c r="AC356" s="42"/>
    </row>
    <row r="357" spans="2:29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O357" s="31"/>
      <c r="P357" s="32"/>
      <c r="Q357" s="26"/>
      <c r="T357" s="31"/>
      <c r="U357" s="32"/>
      <c r="V357" s="26"/>
      <c r="Y357" s="31"/>
      <c r="Z357" s="32"/>
      <c r="AA357" s="26"/>
      <c r="AC357" s="42"/>
    </row>
    <row r="358" spans="2:29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O358" s="31"/>
      <c r="P358" s="32"/>
      <c r="Q358" s="26"/>
      <c r="T358" s="31"/>
      <c r="U358" s="32"/>
      <c r="V358" s="26"/>
      <c r="Y358" s="31"/>
      <c r="Z358" s="32"/>
      <c r="AA358" s="26"/>
      <c r="AC358" s="42"/>
    </row>
    <row r="359" spans="2:29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O359" s="31"/>
      <c r="P359" s="32"/>
      <c r="Q359" s="26"/>
      <c r="T359" s="31"/>
      <c r="U359" s="32"/>
      <c r="V359" s="26"/>
      <c r="Y359" s="31"/>
      <c r="Z359" s="32"/>
      <c r="AA359" s="26"/>
      <c r="AC359" s="42"/>
    </row>
    <row r="360" spans="2:29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O360" s="31"/>
      <c r="P360" s="32"/>
      <c r="Q360" s="26"/>
      <c r="T360" s="31"/>
      <c r="U360" s="32"/>
      <c r="V360" s="26"/>
      <c r="Y360" s="31"/>
      <c r="Z360" s="32"/>
      <c r="AA360" s="26"/>
      <c r="AC360" s="42"/>
    </row>
    <row r="361" spans="2:29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O361" s="31"/>
      <c r="P361" s="32"/>
      <c r="Q361" s="26"/>
      <c r="T361" s="31"/>
      <c r="U361" s="32"/>
      <c r="V361" s="26"/>
      <c r="Y361" s="31"/>
      <c r="Z361" s="32"/>
      <c r="AA361" s="26"/>
      <c r="AC361" s="42"/>
    </row>
    <row r="362" spans="2:29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O362" s="31"/>
      <c r="P362" s="32"/>
      <c r="Q362" s="26"/>
      <c r="T362" s="31"/>
      <c r="U362" s="32"/>
      <c r="V362" s="26"/>
      <c r="Y362" s="31"/>
      <c r="Z362" s="32"/>
      <c r="AA362" s="26"/>
      <c r="AC362" s="42"/>
    </row>
    <row r="363" spans="2:29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O363" s="31"/>
      <c r="P363" s="32"/>
      <c r="Q363" s="26"/>
      <c r="T363" s="31"/>
      <c r="U363" s="32"/>
      <c r="V363" s="26"/>
      <c r="Y363" s="31"/>
      <c r="Z363" s="32"/>
      <c r="AA363" s="26"/>
      <c r="AC363" s="42"/>
    </row>
    <row r="364" spans="2:29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O364" s="31"/>
      <c r="P364" s="32"/>
      <c r="Q364" s="26"/>
      <c r="T364" s="31"/>
      <c r="U364" s="32"/>
      <c r="V364" s="26"/>
      <c r="Y364" s="31"/>
      <c r="Z364" s="32"/>
      <c r="AA364" s="26"/>
      <c r="AC364" s="42"/>
    </row>
    <row r="365" spans="2:29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O365" s="31"/>
      <c r="P365" s="32"/>
      <c r="Q365" s="26"/>
      <c r="T365" s="31"/>
      <c r="U365" s="32"/>
      <c r="V365" s="26"/>
      <c r="Y365" s="31"/>
      <c r="Z365" s="32"/>
      <c r="AA365" s="26"/>
      <c r="AC365" s="42"/>
    </row>
    <row r="366" spans="2:29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O366" s="31"/>
      <c r="P366" s="32"/>
      <c r="Q366" s="26"/>
      <c r="T366" s="31"/>
      <c r="U366" s="32"/>
      <c r="V366" s="26"/>
      <c r="Y366" s="31"/>
      <c r="Z366" s="32"/>
      <c r="AA366" s="26"/>
      <c r="AC366" s="42"/>
    </row>
    <row r="367" spans="2:29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O367" s="31"/>
      <c r="P367" s="32"/>
      <c r="Q367" s="26"/>
      <c r="T367" s="31"/>
      <c r="U367" s="32"/>
      <c r="V367" s="26"/>
      <c r="Y367" s="31"/>
      <c r="Z367" s="32"/>
      <c r="AA367" s="26"/>
      <c r="AC367" s="42"/>
    </row>
    <row r="368" spans="2:29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O368" s="31"/>
      <c r="P368" s="32"/>
      <c r="Q368" s="26"/>
      <c r="T368" s="31"/>
      <c r="U368" s="32"/>
      <c r="V368" s="26"/>
      <c r="Y368" s="31"/>
      <c r="Z368" s="32"/>
      <c r="AA368" s="26"/>
      <c r="AC368" s="42"/>
    </row>
    <row r="369" spans="2:29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O369" s="31"/>
      <c r="P369" s="32"/>
      <c r="Q369" s="26"/>
      <c r="T369" s="31"/>
      <c r="U369" s="32"/>
      <c r="V369" s="26"/>
      <c r="Y369" s="31"/>
      <c r="Z369" s="32"/>
      <c r="AA369" s="26"/>
      <c r="AC369" s="42"/>
    </row>
    <row r="370" spans="2:29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O370" s="31"/>
      <c r="P370" s="32"/>
      <c r="Q370" s="26"/>
      <c r="T370" s="31"/>
      <c r="U370" s="32"/>
      <c r="V370" s="26"/>
      <c r="Y370" s="31"/>
      <c r="Z370" s="32"/>
      <c r="AA370" s="26"/>
      <c r="AC370" s="42"/>
    </row>
    <row r="371" spans="2:29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O371" s="31"/>
      <c r="P371" s="32"/>
      <c r="Q371" s="26"/>
      <c r="T371" s="31"/>
      <c r="U371" s="32"/>
      <c r="V371" s="26"/>
      <c r="Y371" s="31"/>
      <c r="Z371" s="32"/>
      <c r="AA371" s="26"/>
      <c r="AC371" s="42"/>
    </row>
    <row r="372" spans="2:29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O372" s="31"/>
      <c r="P372" s="32"/>
      <c r="Q372" s="26"/>
      <c r="T372" s="31"/>
      <c r="U372" s="32"/>
      <c r="V372" s="26"/>
      <c r="Y372" s="31"/>
      <c r="Z372" s="32"/>
      <c r="AA372" s="26"/>
      <c r="AC372" s="42"/>
    </row>
    <row r="373" spans="2:29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O373" s="31"/>
      <c r="P373" s="32"/>
      <c r="Q373" s="26"/>
      <c r="T373" s="31"/>
      <c r="U373" s="32"/>
      <c r="V373" s="26"/>
      <c r="Y373" s="31"/>
      <c r="Z373" s="32"/>
      <c r="AA373" s="26"/>
      <c r="AC373" s="42"/>
    </row>
    <row r="374" spans="2:29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O374" s="31"/>
      <c r="P374" s="32"/>
      <c r="Q374" s="26"/>
      <c r="T374" s="31"/>
      <c r="U374" s="32"/>
      <c r="V374" s="26"/>
      <c r="Y374" s="31"/>
      <c r="Z374" s="32"/>
      <c r="AA374" s="26"/>
      <c r="AC374" s="42"/>
    </row>
    <row r="375" spans="2:29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O375" s="31"/>
      <c r="P375" s="32"/>
      <c r="Q375" s="26"/>
      <c r="T375" s="31"/>
      <c r="U375" s="32"/>
      <c r="V375" s="26"/>
      <c r="Y375" s="31"/>
      <c r="Z375" s="32"/>
      <c r="AA375" s="26"/>
      <c r="AC375" s="42"/>
    </row>
    <row r="376" spans="2:29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O376" s="31"/>
      <c r="P376" s="32"/>
      <c r="Q376" s="26"/>
      <c r="T376" s="31"/>
      <c r="U376" s="32"/>
      <c r="V376" s="26"/>
      <c r="Y376" s="31"/>
      <c r="Z376" s="32"/>
      <c r="AA376" s="26"/>
      <c r="AC376" s="42"/>
    </row>
    <row r="377" spans="2:29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O377" s="31"/>
      <c r="P377" s="32"/>
      <c r="Q377" s="26"/>
      <c r="T377" s="31"/>
      <c r="U377" s="32"/>
      <c r="V377" s="26"/>
      <c r="Y377" s="31"/>
      <c r="Z377" s="32"/>
      <c r="AA377" s="26"/>
      <c r="AC377" s="42"/>
    </row>
    <row r="378" spans="2:29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O378" s="31"/>
      <c r="P378" s="32"/>
      <c r="Q378" s="26"/>
      <c r="T378" s="31"/>
      <c r="U378" s="32"/>
      <c r="V378" s="26"/>
      <c r="Y378" s="31"/>
      <c r="Z378" s="32"/>
      <c r="AA378" s="26"/>
      <c r="AC378" s="42"/>
    </row>
    <row r="379" spans="2:29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O379" s="31"/>
      <c r="P379" s="32"/>
      <c r="Q379" s="26"/>
      <c r="T379" s="31"/>
      <c r="U379" s="32"/>
      <c r="V379" s="26"/>
      <c r="Y379" s="31"/>
      <c r="Z379" s="32"/>
      <c r="AA379" s="26"/>
      <c r="AC379" s="42"/>
    </row>
    <row r="380" spans="2:29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O380" s="31"/>
      <c r="P380" s="32"/>
      <c r="Q380" s="26"/>
      <c r="T380" s="31"/>
      <c r="U380" s="32"/>
      <c r="V380" s="26"/>
      <c r="Y380" s="31"/>
      <c r="Z380" s="32"/>
      <c r="AA380" s="26"/>
      <c r="AC380" s="42"/>
    </row>
    <row r="381" spans="2:29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O381" s="31"/>
      <c r="P381" s="32"/>
      <c r="Q381" s="26"/>
      <c r="T381" s="31"/>
      <c r="U381" s="32"/>
      <c r="V381" s="26"/>
      <c r="Y381" s="31"/>
      <c r="Z381" s="32"/>
      <c r="AA381" s="26"/>
      <c r="AC381" s="42"/>
    </row>
    <row r="382" spans="2:29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O382" s="31"/>
      <c r="P382" s="32"/>
      <c r="Q382" s="26"/>
      <c r="T382" s="31"/>
      <c r="U382" s="32"/>
      <c r="V382" s="26"/>
      <c r="Y382" s="31"/>
      <c r="Z382" s="32"/>
      <c r="AA382" s="26"/>
      <c r="AC382" s="42"/>
    </row>
    <row r="383" spans="2:29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O383" s="31"/>
      <c r="P383" s="32"/>
      <c r="Q383" s="26"/>
      <c r="T383" s="31"/>
      <c r="U383" s="32"/>
      <c r="V383" s="26"/>
      <c r="Y383" s="31"/>
      <c r="Z383" s="32"/>
      <c r="AA383" s="26"/>
      <c r="AC383" s="42"/>
    </row>
    <row r="384" spans="2:29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O384" s="31"/>
      <c r="P384" s="32"/>
      <c r="Q384" s="26"/>
      <c r="T384" s="31"/>
      <c r="U384" s="32"/>
      <c r="V384" s="26"/>
      <c r="Y384" s="31"/>
      <c r="Z384" s="32"/>
      <c r="AA384" s="26"/>
      <c r="AC384" s="42"/>
    </row>
    <row r="385" spans="2:29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O385" s="31"/>
      <c r="P385" s="32"/>
      <c r="Q385" s="26"/>
      <c r="T385" s="31"/>
      <c r="U385" s="32"/>
      <c r="V385" s="26"/>
      <c r="Y385" s="31"/>
      <c r="Z385" s="32"/>
      <c r="AA385" s="26"/>
      <c r="AC385" s="42"/>
    </row>
    <row r="386" spans="2:29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O386" s="31"/>
      <c r="P386" s="32"/>
      <c r="Q386" s="26"/>
      <c r="T386" s="31"/>
      <c r="U386" s="32"/>
      <c r="V386" s="26"/>
      <c r="Y386" s="31"/>
      <c r="Z386" s="32"/>
      <c r="AA386" s="26"/>
      <c r="AC386" s="42"/>
    </row>
    <row r="387" spans="2:29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O387" s="31"/>
      <c r="P387" s="32"/>
      <c r="Q387" s="26"/>
      <c r="T387" s="31"/>
      <c r="U387" s="32"/>
      <c r="V387" s="26"/>
      <c r="Y387" s="31"/>
      <c r="Z387" s="32"/>
      <c r="AA387" s="26"/>
      <c r="AC387" s="42"/>
    </row>
    <row r="388" spans="2:29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O388" s="31"/>
      <c r="P388" s="32"/>
      <c r="Q388" s="26"/>
      <c r="T388" s="31"/>
      <c r="U388" s="32"/>
      <c r="V388" s="26"/>
      <c r="Y388" s="31"/>
      <c r="Z388" s="32"/>
      <c r="AA388" s="26"/>
      <c r="AC388" s="42"/>
    </row>
    <row r="389" spans="2:29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O389" s="31"/>
      <c r="P389" s="32"/>
      <c r="Q389" s="26"/>
      <c r="T389" s="31"/>
      <c r="U389" s="32"/>
      <c r="V389" s="26"/>
      <c r="Y389" s="31"/>
      <c r="Z389" s="32"/>
      <c r="AA389" s="26"/>
      <c r="AC389" s="42"/>
    </row>
    <row r="390" spans="2:29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O390" s="31"/>
      <c r="P390" s="32"/>
      <c r="Q390" s="26"/>
      <c r="T390" s="31"/>
      <c r="U390" s="32"/>
      <c r="V390" s="26"/>
      <c r="Y390" s="31"/>
      <c r="Z390" s="32"/>
      <c r="AA390" s="26"/>
      <c r="AC390" s="42"/>
    </row>
    <row r="391" spans="2:29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O391" s="31"/>
      <c r="P391" s="32"/>
      <c r="Q391" s="26"/>
      <c r="T391" s="31"/>
      <c r="U391" s="32"/>
      <c r="V391" s="26"/>
      <c r="Y391" s="31"/>
      <c r="Z391" s="32"/>
      <c r="AA391" s="26"/>
      <c r="AC391" s="42"/>
    </row>
    <row r="392" spans="2:29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O392" s="31"/>
      <c r="P392" s="32"/>
      <c r="Q392" s="26"/>
      <c r="T392" s="31"/>
      <c r="U392" s="32"/>
      <c r="V392" s="26"/>
      <c r="Y392" s="31"/>
      <c r="Z392" s="32"/>
      <c r="AA392" s="26"/>
      <c r="AC392" s="42"/>
    </row>
    <row r="393" spans="2:29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O393" s="31"/>
      <c r="P393" s="32"/>
      <c r="Q393" s="26"/>
      <c r="T393" s="31"/>
      <c r="U393" s="32"/>
      <c r="V393" s="26"/>
      <c r="Y393" s="31"/>
      <c r="Z393" s="32"/>
      <c r="AA393" s="26"/>
      <c r="AC393" s="42"/>
    </row>
    <row r="394" spans="2:29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O394" s="31"/>
      <c r="P394" s="32"/>
      <c r="Q394" s="26"/>
      <c r="T394" s="31"/>
      <c r="U394" s="32"/>
      <c r="V394" s="26"/>
      <c r="Y394" s="31"/>
      <c r="Z394" s="32"/>
      <c r="AA394" s="26"/>
      <c r="AC394" s="42"/>
    </row>
    <row r="395" spans="2:29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O395" s="31"/>
      <c r="P395" s="32"/>
      <c r="Q395" s="26"/>
      <c r="T395" s="31"/>
      <c r="U395" s="32"/>
      <c r="V395" s="26"/>
      <c r="Y395" s="31"/>
      <c r="Z395" s="32"/>
      <c r="AA395" s="26"/>
      <c r="AC395" s="42"/>
    </row>
    <row r="396" spans="2:29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O396" s="31"/>
      <c r="P396" s="32"/>
      <c r="Q396" s="26"/>
      <c r="T396" s="31"/>
      <c r="U396" s="32"/>
      <c r="V396" s="26"/>
      <c r="Y396" s="31"/>
      <c r="Z396" s="32"/>
      <c r="AA396" s="26"/>
      <c r="AC396" s="42"/>
    </row>
    <row r="397" spans="2:29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O397" s="31"/>
      <c r="P397" s="32"/>
      <c r="Q397" s="26"/>
      <c r="T397" s="31"/>
      <c r="U397" s="32"/>
      <c r="V397" s="26"/>
      <c r="Y397" s="31"/>
      <c r="Z397" s="32"/>
      <c r="AA397" s="26"/>
      <c r="AC397" s="42"/>
    </row>
    <row r="398" spans="2:29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O398" s="31"/>
      <c r="P398" s="32"/>
      <c r="Q398" s="26"/>
      <c r="T398" s="31"/>
      <c r="U398" s="32"/>
      <c r="V398" s="26"/>
      <c r="Y398" s="31"/>
      <c r="Z398" s="32"/>
      <c r="AA398" s="26"/>
      <c r="AC398" s="42"/>
    </row>
    <row r="399" spans="2:29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O399" s="31"/>
      <c r="P399" s="32"/>
      <c r="Q399" s="26"/>
      <c r="T399" s="31"/>
      <c r="U399" s="32"/>
      <c r="V399" s="26"/>
      <c r="Y399" s="31"/>
      <c r="Z399" s="32"/>
      <c r="AA399" s="26"/>
      <c r="AC399" s="42"/>
    </row>
    <row r="400" spans="2:29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O400" s="31"/>
      <c r="P400" s="32"/>
      <c r="Q400" s="26"/>
      <c r="T400" s="31"/>
      <c r="U400" s="32"/>
      <c r="V400" s="26"/>
      <c r="Y400" s="31"/>
      <c r="Z400" s="32"/>
      <c r="AA400" s="26"/>
      <c r="AC400" s="42"/>
    </row>
    <row r="401" spans="2:29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O401" s="31"/>
      <c r="P401" s="32"/>
      <c r="Q401" s="26"/>
      <c r="T401" s="31"/>
      <c r="U401" s="32"/>
      <c r="V401" s="26"/>
      <c r="Y401" s="31"/>
      <c r="Z401" s="32"/>
      <c r="AA401" s="26"/>
      <c r="AC401" s="42"/>
    </row>
    <row r="402" spans="2:29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O402" s="31"/>
      <c r="P402" s="32"/>
      <c r="Q402" s="26"/>
      <c r="T402" s="31"/>
      <c r="U402" s="32"/>
      <c r="V402" s="26"/>
      <c r="Y402" s="31"/>
      <c r="Z402" s="32"/>
      <c r="AA402" s="26"/>
      <c r="AC402" s="42"/>
    </row>
    <row r="403" spans="2:29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O403" s="31"/>
      <c r="P403" s="32"/>
      <c r="Q403" s="26"/>
      <c r="T403" s="31"/>
      <c r="U403" s="32"/>
      <c r="V403" s="26"/>
      <c r="Y403" s="31"/>
      <c r="Z403" s="32"/>
      <c r="AA403" s="26"/>
      <c r="AC403" s="42"/>
    </row>
    <row r="404" spans="2:29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O404" s="31"/>
      <c r="P404" s="32"/>
      <c r="Q404" s="26"/>
      <c r="T404" s="31"/>
      <c r="U404" s="32"/>
      <c r="V404" s="26"/>
      <c r="Y404" s="31"/>
      <c r="Z404" s="32"/>
      <c r="AA404" s="26"/>
      <c r="AC404" s="42"/>
    </row>
    <row r="405" spans="2:29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O405" s="31"/>
      <c r="P405" s="32"/>
      <c r="Q405" s="26"/>
      <c r="T405" s="31"/>
      <c r="U405" s="32"/>
      <c r="V405" s="26"/>
      <c r="Y405" s="31"/>
      <c r="Z405" s="32"/>
      <c r="AA405" s="26"/>
      <c r="AC405" s="42"/>
    </row>
    <row r="406" spans="2:29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O406" s="31"/>
      <c r="P406" s="32"/>
      <c r="Q406" s="26"/>
      <c r="T406" s="31"/>
      <c r="U406" s="32"/>
      <c r="V406" s="26"/>
      <c r="Y406" s="31"/>
      <c r="Z406" s="32"/>
      <c r="AA406" s="26"/>
      <c r="AC406" s="42"/>
    </row>
    <row r="407" spans="2:29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O407" s="31"/>
      <c r="P407" s="32"/>
      <c r="Q407" s="26"/>
      <c r="T407" s="31"/>
      <c r="U407" s="32"/>
      <c r="V407" s="26"/>
      <c r="Y407" s="31"/>
      <c r="Z407" s="32"/>
      <c r="AA407" s="26"/>
      <c r="AC407" s="42"/>
    </row>
    <row r="408" spans="2:29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O408" s="31"/>
      <c r="P408" s="32"/>
      <c r="Q408" s="26"/>
      <c r="T408" s="31"/>
      <c r="U408" s="32"/>
      <c r="V408" s="26"/>
      <c r="Y408" s="31"/>
      <c r="Z408" s="32"/>
      <c r="AA408" s="26"/>
      <c r="AC408" s="42"/>
    </row>
    <row r="409" spans="2:29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O409" s="31"/>
      <c r="P409" s="32"/>
      <c r="Q409" s="26"/>
      <c r="T409" s="31"/>
      <c r="U409" s="32"/>
      <c r="V409" s="26"/>
      <c r="Y409" s="31"/>
      <c r="Z409" s="32"/>
      <c r="AA409" s="26"/>
      <c r="AC409" s="42"/>
    </row>
    <row r="410" spans="2:29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O410" s="31"/>
      <c r="P410" s="32"/>
      <c r="Q410" s="26"/>
      <c r="T410" s="31"/>
      <c r="U410" s="32"/>
      <c r="V410" s="26"/>
      <c r="Y410" s="31"/>
      <c r="Z410" s="32"/>
      <c r="AA410" s="26"/>
      <c r="AC410" s="42"/>
    </row>
    <row r="411" spans="2:29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O411" s="31"/>
      <c r="P411" s="32"/>
      <c r="Q411" s="26"/>
      <c r="T411" s="31"/>
      <c r="U411" s="32"/>
      <c r="V411" s="26"/>
      <c r="Y411" s="31"/>
      <c r="Z411" s="32"/>
      <c r="AA411" s="26"/>
      <c r="AC411" s="42"/>
    </row>
    <row r="412" spans="2:29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O412" s="31"/>
      <c r="P412" s="32"/>
      <c r="Q412" s="26"/>
      <c r="T412" s="31"/>
      <c r="U412" s="32"/>
      <c r="V412" s="26"/>
      <c r="Y412" s="31"/>
      <c r="Z412" s="32"/>
      <c r="AA412" s="26"/>
      <c r="AC412" s="42"/>
    </row>
    <row r="413" spans="2:29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O413" s="31"/>
      <c r="P413" s="32"/>
      <c r="Q413" s="26"/>
      <c r="T413" s="31"/>
      <c r="U413" s="32"/>
      <c r="V413" s="26"/>
      <c r="Y413" s="31"/>
      <c r="Z413" s="32"/>
      <c r="AA413" s="26"/>
      <c r="AC413" s="42"/>
    </row>
    <row r="414" spans="2:29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O414" s="31"/>
      <c r="P414" s="32"/>
      <c r="Q414" s="26"/>
      <c r="T414" s="31"/>
      <c r="U414" s="32"/>
      <c r="V414" s="26"/>
      <c r="Y414" s="31"/>
      <c r="Z414" s="32"/>
      <c r="AA414" s="26"/>
      <c r="AC414" s="42"/>
    </row>
    <row r="415" spans="2:29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O415" s="31"/>
      <c r="P415" s="32"/>
      <c r="Q415" s="26"/>
      <c r="T415" s="31"/>
      <c r="U415" s="32"/>
      <c r="V415" s="26"/>
      <c r="Y415" s="31"/>
      <c r="Z415" s="32"/>
      <c r="AA415" s="26"/>
      <c r="AC415" s="42"/>
    </row>
    <row r="416" spans="2:29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O416" s="31"/>
      <c r="P416" s="32"/>
      <c r="Q416" s="26"/>
      <c r="T416" s="31"/>
      <c r="U416" s="32"/>
      <c r="V416" s="26"/>
      <c r="Y416" s="31"/>
      <c r="Z416" s="32"/>
      <c r="AA416" s="26"/>
      <c r="AC416" s="42"/>
    </row>
    <row r="417" spans="2:29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O417" s="31"/>
      <c r="P417" s="32"/>
      <c r="Q417" s="26"/>
      <c r="T417" s="31"/>
      <c r="U417" s="32"/>
      <c r="V417" s="26"/>
      <c r="Y417" s="31"/>
      <c r="Z417" s="32"/>
      <c r="AA417" s="26"/>
      <c r="AC417" s="42"/>
    </row>
    <row r="418" spans="2:29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O418" s="31"/>
      <c r="P418" s="32"/>
      <c r="Q418" s="26"/>
      <c r="T418" s="31"/>
      <c r="U418" s="32"/>
      <c r="V418" s="26"/>
      <c r="Y418" s="31"/>
      <c r="Z418" s="32"/>
      <c r="AA418" s="26"/>
      <c r="AC418" s="42"/>
    </row>
    <row r="419" spans="2:29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O419" s="31"/>
      <c r="P419" s="32"/>
      <c r="Q419" s="26"/>
      <c r="T419" s="31"/>
      <c r="U419" s="32"/>
      <c r="V419" s="26"/>
      <c r="Y419" s="31"/>
      <c r="Z419" s="32"/>
      <c r="AA419" s="26"/>
      <c r="AC419" s="42"/>
    </row>
    <row r="420" spans="2:29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O420" s="31"/>
      <c r="P420" s="32"/>
      <c r="Q420" s="26"/>
      <c r="T420" s="31"/>
      <c r="U420" s="32"/>
      <c r="V420" s="26"/>
      <c r="Y420" s="31"/>
      <c r="Z420" s="32"/>
      <c r="AA420" s="26"/>
      <c r="AC420" s="42"/>
    </row>
    <row r="421" spans="2:29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O421" s="31"/>
      <c r="P421" s="32"/>
      <c r="Q421" s="26"/>
      <c r="T421" s="31"/>
      <c r="U421" s="32"/>
      <c r="V421" s="26"/>
      <c r="Y421" s="31"/>
      <c r="Z421" s="32"/>
      <c r="AA421" s="26"/>
      <c r="AC421" s="42"/>
    </row>
    <row r="422" spans="2:29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O422" s="31"/>
      <c r="P422" s="32"/>
      <c r="Q422" s="26"/>
      <c r="T422" s="31"/>
      <c r="U422" s="32"/>
      <c r="V422" s="26"/>
      <c r="Y422" s="31"/>
      <c r="Z422" s="32"/>
      <c r="AA422" s="26"/>
      <c r="AC422" s="42"/>
    </row>
    <row r="423" spans="2:29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O423" s="31"/>
      <c r="P423" s="32"/>
      <c r="Q423" s="26"/>
      <c r="T423" s="31"/>
      <c r="U423" s="32"/>
      <c r="V423" s="26"/>
      <c r="Y423" s="31"/>
      <c r="Z423" s="32"/>
      <c r="AA423" s="26"/>
      <c r="AC423" s="42"/>
    </row>
    <row r="424" spans="2:29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O424" s="31"/>
      <c r="P424" s="32"/>
      <c r="Q424" s="26"/>
      <c r="T424" s="31"/>
      <c r="U424" s="32"/>
      <c r="V424" s="26"/>
      <c r="Y424" s="31"/>
      <c r="Z424" s="32"/>
      <c r="AA424" s="26"/>
      <c r="AC424" s="42"/>
    </row>
    <row r="425" spans="2:29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O425" s="31"/>
      <c r="P425" s="32"/>
      <c r="Q425" s="26"/>
      <c r="T425" s="31"/>
      <c r="U425" s="32"/>
      <c r="V425" s="26"/>
      <c r="Y425" s="31"/>
      <c r="Z425" s="32"/>
      <c r="AA425" s="26"/>
      <c r="AC425" s="42"/>
    </row>
    <row r="426" spans="2:29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O426" s="31"/>
      <c r="P426" s="32"/>
      <c r="Q426" s="26"/>
      <c r="T426" s="31"/>
      <c r="U426" s="32"/>
      <c r="V426" s="26"/>
      <c r="Y426" s="31"/>
      <c r="Z426" s="32"/>
      <c r="AA426" s="26"/>
      <c r="AC426" s="42"/>
    </row>
    <row r="427" spans="2:29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O427" s="31"/>
      <c r="P427" s="32"/>
      <c r="Q427" s="26"/>
      <c r="T427" s="31"/>
      <c r="U427" s="32"/>
      <c r="V427" s="26"/>
      <c r="Y427" s="31"/>
      <c r="Z427" s="32"/>
      <c r="AA427" s="26"/>
      <c r="AC427" s="42"/>
    </row>
    <row r="428" spans="2:29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O428" s="31"/>
      <c r="P428" s="32"/>
      <c r="Q428" s="26"/>
      <c r="T428" s="31"/>
      <c r="U428" s="32"/>
      <c r="V428" s="26"/>
      <c r="Y428" s="31"/>
      <c r="Z428" s="32"/>
      <c r="AA428" s="26"/>
      <c r="AC428" s="42"/>
    </row>
    <row r="429" spans="2:29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O429" s="31"/>
      <c r="P429" s="32"/>
      <c r="Q429" s="26"/>
      <c r="T429" s="31"/>
      <c r="U429" s="32"/>
      <c r="V429" s="26"/>
      <c r="Y429" s="31"/>
      <c r="Z429" s="32"/>
      <c r="AA429" s="26"/>
      <c r="AC429" s="42"/>
    </row>
    <row r="430" spans="2:29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O430" s="31"/>
      <c r="P430" s="32"/>
      <c r="Q430" s="26"/>
      <c r="T430" s="31"/>
      <c r="U430" s="32"/>
      <c r="V430" s="26"/>
      <c r="Y430" s="31"/>
      <c r="Z430" s="32"/>
      <c r="AA430" s="26"/>
      <c r="AC430" s="42"/>
    </row>
    <row r="431" spans="2:29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O431" s="31"/>
      <c r="P431" s="32"/>
      <c r="Q431" s="26"/>
      <c r="T431" s="31"/>
      <c r="U431" s="32"/>
      <c r="V431" s="26"/>
      <c r="Y431" s="31"/>
      <c r="Z431" s="32"/>
      <c r="AA431" s="26"/>
      <c r="AC431" s="42"/>
    </row>
    <row r="432" spans="2:29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O432" s="31"/>
      <c r="P432" s="32"/>
      <c r="Q432" s="26"/>
      <c r="T432" s="31"/>
      <c r="U432" s="32"/>
      <c r="V432" s="26"/>
      <c r="Y432" s="31"/>
      <c r="Z432" s="32"/>
      <c r="AA432" s="26"/>
      <c r="AC432" s="42"/>
    </row>
    <row r="433" spans="2:29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O433" s="31"/>
      <c r="P433" s="32"/>
      <c r="Q433" s="26"/>
      <c r="T433" s="31"/>
      <c r="U433" s="32"/>
      <c r="V433" s="26"/>
      <c r="Y433" s="31"/>
      <c r="Z433" s="32"/>
      <c r="AA433" s="26"/>
      <c r="AC433" s="42"/>
    </row>
    <row r="434" spans="2:29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O434" s="31"/>
      <c r="P434" s="32"/>
      <c r="Q434" s="26"/>
      <c r="T434" s="31"/>
      <c r="U434" s="32"/>
      <c r="V434" s="26"/>
      <c r="Y434" s="31"/>
      <c r="Z434" s="32"/>
      <c r="AA434" s="26"/>
      <c r="AC434" s="42"/>
    </row>
    <row r="435" spans="2:29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O435" s="31"/>
      <c r="P435" s="32"/>
      <c r="Q435" s="26"/>
      <c r="T435" s="31"/>
      <c r="U435" s="32"/>
      <c r="V435" s="26"/>
      <c r="Y435" s="31"/>
      <c r="Z435" s="32"/>
      <c r="AA435" s="26"/>
      <c r="AC435" s="42"/>
    </row>
    <row r="436" spans="2:29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O436" s="31"/>
      <c r="P436" s="32"/>
      <c r="Q436" s="26"/>
      <c r="T436" s="31"/>
      <c r="U436" s="32"/>
      <c r="V436" s="26"/>
      <c r="Y436" s="31"/>
      <c r="Z436" s="32"/>
      <c r="AA436" s="26"/>
      <c r="AC436" s="42"/>
    </row>
    <row r="437" spans="2:29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O437" s="31"/>
      <c r="P437" s="32"/>
      <c r="Q437" s="26"/>
      <c r="T437" s="31"/>
      <c r="U437" s="32"/>
      <c r="V437" s="26"/>
      <c r="Y437" s="31"/>
      <c r="Z437" s="32"/>
      <c r="AA437" s="26"/>
      <c r="AC437" s="42"/>
    </row>
    <row r="438" spans="2:29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O438" s="31"/>
      <c r="P438" s="32"/>
      <c r="Q438" s="26"/>
      <c r="T438" s="31"/>
      <c r="U438" s="32"/>
      <c r="V438" s="26"/>
      <c r="Y438" s="31"/>
      <c r="Z438" s="32"/>
      <c r="AA438" s="26"/>
      <c r="AC438" s="42"/>
    </row>
    <row r="439" spans="2:29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O439" s="31"/>
      <c r="P439" s="32"/>
      <c r="Q439" s="26"/>
      <c r="T439" s="31"/>
      <c r="U439" s="32"/>
      <c r="V439" s="26"/>
      <c r="Y439" s="31"/>
      <c r="Z439" s="32"/>
      <c r="AA439" s="26"/>
      <c r="AC439" s="42"/>
    </row>
    <row r="440" spans="2:29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O440" s="31"/>
      <c r="P440" s="32"/>
      <c r="Q440" s="26"/>
      <c r="T440" s="31"/>
      <c r="U440" s="32"/>
      <c r="V440" s="26"/>
      <c r="Y440" s="31"/>
      <c r="Z440" s="32"/>
      <c r="AA440" s="26"/>
      <c r="AC440" s="42"/>
    </row>
    <row r="441" spans="2:29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O441" s="31"/>
      <c r="P441" s="32"/>
      <c r="Q441" s="26"/>
      <c r="T441" s="31"/>
      <c r="U441" s="32"/>
      <c r="V441" s="26"/>
      <c r="Y441" s="31"/>
      <c r="Z441" s="32"/>
      <c r="AA441" s="26"/>
      <c r="AC441" s="42"/>
    </row>
    <row r="442" spans="2:29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O442" s="31"/>
      <c r="P442" s="32"/>
      <c r="Q442" s="26"/>
      <c r="T442" s="31"/>
      <c r="U442" s="32"/>
      <c r="V442" s="26"/>
      <c r="Y442" s="31"/>
      <c r="Z442" s="32"/>
      <c r="AA442" s="26"/>
      <c r="AC442" s="42"/>
    </row>
    <row r="443" spans="2:29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O443" s="31"/>
      <c r="P443" s="32"/>
      <c r="Q443" s="26"/>
      <c r="T443" s="31"/>
      <c r="U443" s="32"/>
      <c r="V443" s="26"/>
      <c r="Y443" s="31"/>
      <c r="Z443" s="32"/>
      <c r="AA443" s="26"/>
      <c r="AC443" s="42"/>
    </row>
    <row r="444" spans="2:29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O444" s="31"/>
      <c r="P444" s="32"/>
      <c r="Q444" s="26"/>
      <c r="T444" s="31"/>
      <c r="U444" s="32"/>
      <c r="V444" s="26"/>
      <c r="Y444" s="31"/>
      <c r="Z444" s="32"/>
      <c r="AA444" s="26"/>
      <c r="AC444" s="42"/>
    </row>
    <row r="445" spans="2:29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O445" s="31"/>
      <c r="P445" s="32"/>
      <c r="Q445" s="26"/>
      <c r="T445" s="31"/>
      <c r="U445" s="32"/>
      <c r="V445" s="26"/>
      <c r="Y445" s="31"/>
      <c r="Z445" s="32"/>
      <c r="AA445" s="26"/>
      <c r="AC445" s="42"/>
    </row>
    <row r="446" spans="2:29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O446" s="31"/>
      <c r="P446" s="32"/>
      <c r="Q446" s="26"/>
      <c r="T446" s="31"/>
      <c r="U446" s="32"/>
      <c r="V446" s="26"/>
      <c r="Y446" s="31"/>
      <c r="Z446" s="32"/>
      <c r="AA446" s="26"/>
      <c r="AC446" s="42"/>
    </row>
    <row r="447" spans="2:29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O447" s="31"/>
      <c r="P447" s="32"/>
      <c r="Q447" s="26"/>
      <c r="T447" s="31"/>
      <c r="U447" s="32"/>
      <c r="V447" s="26"/>
      <c r="Y447" s="31"/>
      <c r="Z447" s="32"/>
      <c r="AA447" s="26"/>
      <c r="AC447" s="42"/>
    </row>
    <row r="448" spans="2:29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O448" s="31"/>
      <c r="P448" s="32"/>
      <c r="Q448" s="26"/>
      <c r="T448" s="31"/>
      <c r="U448" s="32"/>
      <c r="V448" s="26"/>
      <c r="Y448" s="31"/>
      <c r="Z448" s="32"/>
      <c r="AA448" s="26"/>
      <c r="AC448" s="42"/>
    </row>
    <row r="449" spans="2:29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O449" s="31"/>
      <c r="P449" s="32"/>
      <c r="Q449" s="26"/>
      <c r="T449" s="31"/>
      <c r="U449" s="32"/>
      <c r="V449" s="26"/>
      <c r="Y449" s="31"/>
      <c r="Z449" s="32"/>
      <c r="AA449" s="26"/>
      <c r="AC449" s="42"/>
    </row>
    <row r="450" spans="2:29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O450" s="31"/>
      <c r="P450" s="32"/>
      <c r="Q450" s="26"/>
      <c r="T450" s="31"/>
      <c r="U450" s="32"/>
      <c r="V450" s="26"/>
      <c r="Y450" s="31"/>
      <c r="Z450" s="32"/>
      <c r="AA450" s="26"/>
      <c r="AC450" s="42"/>
    </row>
    <row r="451" spans="2:29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O451" s="31"/>
      <c r="P451" s="32"/>
      <c r="Q451" s="26"/>
      <c r="T451" s="31"/>
      <c r="U451" s="32"/>
      <c r="V451" s="26"/>
      <c r="Y451" s="31"/>
      <c r="Z451" s="32"/>
      <c r="AA451" s="26"/>
      <c r="AC451" s="42"/>
    </row>
    <row r="452" spans="2:29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O452" s="31"/>
      <c r="P452" s="32"/>
      <c r="Q452" s="26"/>
      <c r="T452" s="31"/>
      <c r="U452" s="32"/>
      <c r="V452" s="26"/>
      <c r="Y452" s="31"/>
      <c r="Z452" s="32"/>
      <c r="AA452" s="26"/>
      <c r="AC452" s="42"/>
    </row>
    <row r="453" spans="2:29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O453" s="31"/>
      <c r="P453" s="32"/>
      <c r="Q453" s="26"/>
      <c r="T453" s="31"/>
      <c r="U453" s="32"/>
      <c r="V453" s="26"/>
      <c r="Y453" s="31"/>
      <c r="Z453" s="32"/>
      <c r="AA453" s="26"/>
      <c r="AC453" s="42"/>
    </row>
    <row r="454" spans="2:29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O454" s="31"/>
      <c r="P454" s="32"/>
      <c r="Q454" s="26"/>
      <c r="T454" s="31"/>
      <c r="U454" s="32"/>
      <c r="V454" s="26"/>
      <c r="Y454" s="31"/>
      <c r="Z454" s="32"/>
      <c r="AA454" s="26"/>
      <c r="AC454" s="42"/>
    </row>
    <row r="455" spans="2:29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O455" s="31"/>
      <c r="P455" s="32"/>
      <c r="Q455" s="26"/>
      <c r="T455" s="31"/>
      <c r="U455" s="32"/>
      <c r="V455" s="26"/>
      <c r="Y455" s="31"/>
      <c r="Z455" s="32"/>
      <c r="AA455" s="26"/>
      <c r="AC455" s="42"/>
    </row>
    <row r="456" spans="2:29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O456" s="31"/>
      <c r="P456" s="32"/>
      <c r="Q456" s="26"/>
      <c r="T456" s="31"/>
      <c r="U456" s="32"/>
      <c r="V456" s="26"/>
      <c r="Y456" s="31"/>
      <c r="Z456" s="32"/>
      <c r="AA456" s="26"/>
      <c r="AC456" s="42"/>
    </row>
    <row r="457" spans="2:29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O457" s="31"/>
      <c r="P457" s="32"/>
      <c r="Q457" s="26"/>
      <c r="T457" s="31"/>
      <c r="U457" s="32"/>
      <c r="V457" s="26"/>
      <c r="Y457" s="31"/>
      <c r="Z457" s="32"/>
      <c r="AA457" s="26"/>
      <c r="AC457" s="42"/>
    </row>
    <row r="458" spans="2:29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O458" s="31"/>
      <c r="P458" s="32"/>
      <c r="Q458" s="26"/>
      <c r="T458" s="31"/>
      <c r="U458" s="32"/>
      <c r="V458" s="26"/>
      <c r="Y458" s="31"/>
      <c r="Z458" s="32"/>
      <c r="AA458" s="26"/>
      <c r="AC458" s="42"/>
    </row>
    <row r="459" spans="2:29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O459" s="31"/>
      <c r="P459" s="32"/>
      <c r="Q459" s="26"/>
      <c r="T459" s="31"/>
      <c r="U459" s="32"/>
      <c r="V459" s="26"/>
      <c r="Y459" s="31"/>
      <c r="Z459" s="32"/>
      <c r="AA459" s="26"/>
      <c r="AC459" s="42"/>
    </row>
    <row r="460" spans="2:29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O460" s="31"/>
      <c r="P460" s="32"/>
      <c r="Q460" s="26"/>
      <c r="T460" s="31"/>
      <c r="U460" s="32"/>
      <c r="V460" s="26"/>
      <c r="Y460" s="31"/>
      <c r="Z460" s="32"/>
      <c r="AA460" s="26"/>
      <c r="AC460" s="42"/>
    </row>
    <row r="461" spans="2:29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O461" s="31"/>
      <c r="P461" s="32"/>
      <c r="Q461" s="26"/>
      <c r="T461" s="31"/>
      <c r="U461" s="32"/>
      <c r="V461" s="26"/>
      <c r="Y461" s="31"/>
      <c r="Z461" s="32"/>
      <c r="AA461" s="26"/>
      <c r="AC461" s="42"/>
    </row>
    <row r="462" spans="2:29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O462" s="31"/>
      <c r="P462" s="32"/>
      <c r="Q462" s="26"/>
      <c r="T462" s="31"/>
      <c r="U462" s="32"/>
      <c r="V462" s="26"/>
      <c r="Y462" s="31"/>
      <c r="Z462" s="32"/>
      <c r="AA462" s="26"/>
      <c r="AC462" s="42"/>
    </row>
    <row r="463" spans="2:29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O463" s="31"/>
      <c r="P463" s="32"/>
      <c r="Q463" s="26"/>
      <c r="T463" s="31"/>
      <c r="U463" s="32"/>
      <c r="V463" s="26"/>
      <c r="Y463" s="31"/>
      <c r="Z463" s="32"/>
      <c r="AA463" s="26"/>
      <c r="AC463" s="42"/>
    </row>
    <row r="464" spans="2:29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O464" s="31"/>
      <c r="P464" s="32"/>
      <c r="Q464" s="26"/>
      <c r="T464" s="31"/>
      <c r="U464" s="32"/>
      <c r="V464" s="26"/>
      <c r="Y464" s="31"/>
      <c r="Z464" s="32"/>
      <c r="AA464" s="26"/>
      <c r="AC464" s="42"/>
    </row>
    <row r="465" spans="2:29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O465" s="31"/>
      <c r="P465" s="32"/>
      <c r="Q465" s="26"/>
      <c r="T465" s="31"/>
      <c r="U465" s="32"/>
      <c r="V465" s="26"/>
      <c r="Y465" s="31"/>
      <c r="Z465" s="32"/>
      <c r="AA465" s="26"/>
      <c r="AC465" s="42"/>
    </row>
    <row r="466" spans="2:29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O466" s="31"/>
      <c r="P466" s="32"/>
      <c r="Q466" s="26"/>
      <c r="T466" s="31"/>
      <c r="U466" s="32"/>
      <c r="V466" s="26"/>
      <c r="Y466" s="31"/>
      <c r="Z466" s="32"/>
      <c r="AA466" s="26"/>
      <c r="AC466" s="42"/>
    </row>
    <row r="467" spans="2:29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O467" s="31"/>
      <c r="P467" s="32"/>
      <c r="Q467" s="26"/>
      <c r="T467" s="31"/>
      <c r="U467" s="32"/>
      <c r="V467" s="26"/>
      <c r="Y467" s="31"/>
      <c r="Z467" s="32"/>
      <c r="AA467" s="26"/>
      <c r="AC467" s="42"/>
    </row>
    <row r="468" spans="2:29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O468" s="31"/>
      <c r="P468" s="32"/>
      <c r="Q468" s="26"/>
      <c r="T468" s="31"/>
      <c r="U468" s="32"/>
      <c r="V468" s="26"/>
      <c r="Y468" s="31"/>
      <c r="Z468" s="32"/>
      <c r="AA468" s="26"/>
      <c r="AC468" s="42"/>
    </row>
    <row r="469" spans="2:29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O469" s="31"/>
      <c r="P469" s="32"/>
      <c r="Q469" s="26"/>
      <c r="T469" s="31"/>
      <c r="U469" s="32"/>
      <c r="V469" s="26"/>
      <c r="Y469" s="31"/>
      <c r="Z469" s="32"/>
      <c r="AA469" s="26"/>
      <c r="AC469" s="42"/>
    </row>
    <row r="470" spans="2:29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O470" s="31"/>
      <c r="P470" s="32"/>
      <c r="Q470" s="26"/>
      <c r="T470" s="31"/>
      <c r="U470" s="32"/>
      <c r="V470" s="26"/>
      <c r="Y470" s="31"/>
      <c r="Z470" s="32"/>
      <c r="AA470" s="26"/>
      <c r="AC470" s="42"/>
    </row>
    <row r="471" spans="2:29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O471" s="31"/>
      <c r="P471" s="32"/>
      <c r="Q471" s="26"/>
      <c r="T471" s="31"/>
      <c r="U471" s="32"/>
      <c r="V471" s="26"/>
      <c r="Y471" s="31"/>
      <c r="Z471" s="32"/>
      <c r="AA471" s="26"/>
      <c r="AC471" s="42"/>
    </row>
    <row r="472" spans="2:29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O472" s="31"/>
      <c r="P472" s="32"/>
      <c r="Q472" s="26"/>
      <c r="T472" s="31"/>
      <c r="U472" s="32"/>
      <c r="V472" s="26"/>
      <c r="Y472" s="31"/>
      <c r="Z472" s="32"/>
      <c r="AA472" s="26"/>
      <c r="AC472" s="42"/>
    </row>
    <row r="473" spans="2:29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O473" s="31"/>
      <c r="P473" s="32"/>
      <c r="Q473" s="26"/>
      <c r="T473" s="31"/>
      <c r="U473" s="32"/>
      <c r="V473" s="26"/>
      <c r="Y473" s="31"/>
      <c r="Z473" s="32"/>
      <c r="AA473" s="26"/>
      <c r="AC473" s="42"/>
    </row>
    <row r="474" spans="2:29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O474" s="31"/>
      <c r="P474" s="32"/>
      <c r="Q474" s="26"/>
      <c r="T474" s="31"/>
      <c r="U474" s="32"/>
      <c r="V474" s="26"/>
      <c r="Y474" s="31"/>
      <c r="Z474" s="32"/>
      <c r="AA474" s="26"/>
      <c r="AC474" s="42"/>
    </row>
    <row r="475" spans="2:29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O475" s="31"/>
      <c r="P475" s="32"/>
      <c r="Q475" s="26"/>
      <c r="T475" s="31"/>
      <c r="U475" s="32"/>
      <c r="V475" s="26"/>
      <c r="Y475" s="31"/>
      <c r="Z475" s="32"/>
      <c r="AA475" s="26"/>
      <c r="AC475" s="42"/>
    </row>
    <row r="476" spans="2:29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O476" s="31"/>
      <c r="P476" s="32"/>
      <c r="Q476" s="26"/>
      <c r="T476" s="31"/>
      <c r="U476" s="32"/>
      <c r="V476" s="26"/>
      <c r="Y476" s="31"/>
      <c r="Z476" s="32"/>
      <c r="AA476" s="26"/>
      <c r="AC476" s="42"/>
    </row>
    <row r="477" spans="2:29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O477" s="31"/>
      <c r="P477" s="32"/>
      <c r="Q477" s="26"/>
      <c r="T477" s="31"/>
      <c r="U477" s="32"/>
      <c r="V477" s="26"/>
      <c r="Y477" s="31"/>
      <c r="Z477" s="32"/>
      <c r="AA477" s="26"/>
      <c r="AC477" s="42"/>
    </row>
    <row r="478" spans="2:29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O478" s="31"/>
      <c r="P478" s="32"/>
      <c r="Q478" s="26"/>
      <c r="T478" s="31"/>
      <c r="U478" s="32"/>
      <c r="V478" s="26"/>
      <c r="Y478" s="31"/>
      <c r="Z478" s="32"/>
      <c r="AA478" s="26"/>
      <c r="AC478" s="42"/>
    </row>
    <row r="479" spans="2:29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O479" s="31"/>
      <c r="P479" s="32"/>
      <c r="Q479" s="26"/>
      <c r="T479" s="31"/>
      <c r="U479" s="32"/>
      <c r="V479" s="26"/>
      <c r="Y479" s="31"/>
      <c r="Z479" s="32"/>
      <c r="AA479" s="26"/>
      <c r="AC479" s="42"/>
    </row>
    <row r="480" spans="2:29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O480" s="31"/>
      <c r="P480" s="32"/>
      <c r="Q480" s="26"/>
      <c r="T480" s="31"/>
      <c r="U480" s="32"/>
      <c r="V480" s="26"/>
      <c r="Y480" s="31"/>
      <c r="Z480" s="32"/>
      <c r="AA480" s="26"/>
      <c r="AC480" s="42"/>
    </row>
    <row r="481" spans="2:29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O481" s="31"/>
      <c r="P481" s="32"/>
      <c r="Q481" s="26"/>
      <c r="T481" s="31"/>
      <c r="U481" s="32"/>
      <c r="V481" s="26"/>
      <c r="Y481" s="31"/>
      <c r="Z481" s="32"/>
      <c r="AA481" s="26"/>
      <c r="AC481" s="42"/>
    </row>
    <row r="482" spans="2:29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O482" s="31"/>
      <c r="P482" s="32"/>
      <c r="Q482" s="26"/>
      <c r="T482" s="31"/>
      <c r="U482" s="32"/>
      <c r="V482" s="26"/>
      <c r="Y482" s="31"/>
      <c r="Z482" s="32"/>
      <c r="AA482" s="26"/>
      <c r="AC482" s="42"/>
    </row>
    <row r="483" spans="2:29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O483" s="31"/>
      <c r="P483" s="32"/>
      <c r="Q483" s="26"/>
      <c r="T483" s="31"/>
      <c r="U483" s="32"/>
      <c r="V483" s="26"/>
      <c r="Y483" s="31"/>
      <c r="Z483" s="32"/>
      <c r="AA483" s="26"/>
      <c r="AC483" s="42"/>
    </row>
    <row r="484" spans="2:29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O484" s="31"/>
      <c r="P484" s="32"/>
      <c r="Q484" s="26"/>
      <c r="T484" s="31"/>
      <c r="U484" s="32"/>
      <c r="V484" s="26"/>
      <c r="Y484" s="31"/>
      <c r="Z484" s="32"/>
      <c r="AA484" s="26"/>
      <c r="AC484" s="42"/>
    </row>
    <row r="485" spans="2:29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O485" s="31"/>
      <c r="P485" s="32"/>
      <c r="Q485" s="26"/>
      <c r="T485" s="31"/>
      <c r="U485" s="32"/>
      <c r="V485" s="26"/>
      <c r="Y485" s="31"/>
      <c r="Z485" s="32"/>
      <c r="AA485" s="26"/>
      <c r="AC485" s="42"/>
    </row>
    <row r="486" spans="2:29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O486" s="31"/>
      <c r="P486" s="32"/>
      <c r="Q486" s="26"/>
      <c r="T486" s="31"/>
      <c r="U486" s="32"/>
      <c r="V486" s="26"/>
      <c r="Y486" s="31"/>
      <c r="Z486" s="32"/>
      <c r="AA486" s="26"/>
      <c r="AC486" s="42"/>
    </row>
    <row r="487" spans="2:29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O487" s="31"/>
      <c r="P487" s="32"/>
      <c r="Q487" s="26"/>
      <c r="T487" s="31"/>
      <c r="U487" s="32"/>
      <c r="V487" s="26"/>
      <c r="Y487" s="31"/>
      <c r="Z487" s="32"/>
      <c r="AA487" s="26"/>
      <c r="AC487" s="42"/>
    </row>
    <row r="488" spans="2:29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O488" s="31"/>
      <c r="P488" s="32"/>
      <c r="Q488" s="26"/>
      <c r="T488" s="31"/>
      <c r="U488" s="32"/>
      <c r="V488" s="26"/>
      <c r="Y488" s="31"/>
      <c r="Z488" s="32"/>
      <c r="AA488" s="26"/>
      <c r="AC488" s="42"/>
    </row>
    <row r="489" spans="2:29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O489" s="31"/>
      <c r="P489" s="32"/>
      <c r="Q489" s="26"/>
      <c r="T489" s="31"/>
      <c r="U489" s="32"/>
      <c r="V489" s="26"/>
      <c r="Y489" s="31"/>
      <c r="Z489" s="32"/>
      <c r="AA489" s="26"/>
      <c r="AC489" s="42"/>
    </row>
    <row r="490" spans="2:29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O490" s="31"/>
      <c r="P490" s="32"/>
      <c r="Q490" s="26"/>
      <c r="T490" s="31"/>
      <c r="U490" s="32"/>
      <c r="V490" s="26"/>
      <c r="Y490" s="31"/>
      <c r="Z490" s="32"/>
      <c r="AA490" s="26"/>
      <c r="AC490" s="42"/>
    </row>
    <row r="491" spans="2:29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O491" s="31"/>
      <c r="P491" s="32"/>
      <c r="Q491" s="26"/>
      <c r="T491" s="31"/>
      <c r="U491" s="32"/>
      <c r="V491" s="26"/>
      <c r="Y491" s="31"/>
      <c r="Z491" s="32"/>
      <c r="AA491" s="26"/>
      <c r="AC491" s="42"/>
    </row>
    <row r="492" spans="2:29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O492" s="31"/>
      <c r="P492" s="32"/>
      <c r="Q492" s="26"/>
      <c r="T492" s="31"/>
      <c r="U492" s="32"/>
      <c r="V492" s="26"/>
      <c r="Y492" s="31"/>
      <c r="Z492" s="32"/>
      <c r="AA492" s="26"/>
      <c r="AC492" s="42"/>
    </row>
    <row r="493" spans="2:29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O493" s="31"/>
      <c r="P493" s="32"/>
      <c r="Q493" s="26"/>
      <c r="T493" s="31"/>
      <c r="U493" s="32"/>
      <c r="V493" s="26"/>
      <c r="Y493" s="31"/>
      <c r="Z493" s="32"/>
      <c r="AA493" s="26"/>
      <c r="AC493" s="42"/>
    </row>
    <row r="494" spans="2:29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O494" s="31"/>
      <c r="P494" s="32"/>
      <c r="Q494" s="26"/>
      <c r="T494" s="31"/>
      <c r="U494" s="32"/>
      <c r="V494" s="26"/>
      <c r="Y494" s="31"/>
      <c r="Z494" s="32"/>
      <c r="AA494" s="26"/>
      <c r="AC494" s="42"/>
    </row>
    <row r="495" spans="2:29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O495" s="31"/>
      <c r="P495" s="32"/>
      <c r="Q495" s="26"/>
      <c r="T495" s="31"/>
      <c r="U495" s="32"/>
      <c r="V495" s="26"/>
      <c r="Y495" s="31"/>
      <c r="Z495" s="32"/>
      <c r="AA495" s="26"/>
      <c r="AC495" s="42"/>
    </row>
    <row r="496" spans="2:29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O496" s="31"/>
      <c r="P496" s="32"/>
      <c r="Q496" s="26"/>
      <c r="T496" s="31"/>
      <c r="U496" s="32"/>
      <c r="V496" s="26"/>
      <c r="Y496" s="31"/>
      <c r="Z496" s="32"/>
      <c r="AA496" s="26"/>
      <c r="AC496" s="42"/>
    </row>
    <row r="497" spans="2:29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O497" s="31"/>
      <c r="P497" s="32"/>
      <c r="Q497" s="26"/>
      <c r="T497" s="31"/>
      <c r="U497" s="32"/>
      <c r="V497" s="26"/>
      <c r="Y497" s="31"/>
      <c r="Z497" s="32"/>
      <c r="AA497" s="26"/>
      <c r="AC497" s="42"/>
    </row>
    <row r="498" spans="2:29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O498" s="31"/>
      <c r="P498" s="32"/>
      <c r="Q498" s="26"/>
      <c r="T498" s="31"/>
      <c r="U498" s="32"/>
      <c r="V498" s="26"/>
      <c r="Y498" s="31"/>
      <c r="Z498" s="32"/>
      <c r="AA498" s="26"/>
      <c r="AC498" s="42"/>
    </row>
    <row r="499" spans="2:29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O499" s="31"/>
      <c r="P499" s="32"/>
      <c r="Q499" s="26"/>
      <c r="T499" s="31"/>
      <c r="U499" s="32"/>
      <c r="V499" s="26"/>
      <c r="Y499" s="31"/>
      <c r="Z499" s="32"/>
      <c r="AA499" s="26"/>
      <c r="AC499" s="42"/>
    </row>
    <row r="500" spans="2:29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O500" s="31"/>
      <c r="P500" s="32"/>
      <c r="Q500" s="26"/>
      <c r="T500" s="31"/>
      <c r="U500" s="32"/>
      <c r="V500" s="26"/>
      <c r="Y500" s="31"/>
      <c r="Z500" s="32"/>
      <c r="AA500" s="26"/>
      <c r="AC500" s="42"/>
    </row>
    <row r="501" spans="2:29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O501" s="31"/>
      <c r="P501" s="32"/>
      <c r="Q501" s="26"/>
      <c r="T501" s="31"/>
      <c r="U501" s="32"/>
      <c r="V501" s="26"/>
      <c r="Y501" s="31"/>
      <c r="Z501" s="32"/>
      <c r="AA501" s="26"/>
      <c r="AC501" s="42"/>
    </row>
    <row r="502" spans="2:29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O502" s="31"/>
      <c r="P502" s="32"/>
      <c r="Q502" s="26"/>
      <c r="T502" s="31"/>
      <c r="U502" s="32"/>
      <c r="V502" s="26"/>
      <c r="Y502" s="31"/>
      <c r="Z502" s="32"/>
      <c r="AA502" s="26"/>
      <c r="AC502" s="42"/>
    </row>
    <row r="503" spans="2:29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O503" s="31"/>
      <c r="P503" s="32"/>
      <c r="Q503" s="26"/>
      <c r="T503" s="31"/>
      <c r="U503" s="32"/>
      <c r="V503" s="26"/>
      <c r="Y503" s="31"/>
      <c r="Z503" s="32"/>
      <c r="AA503" s="26"/>
      <c r="AC503" s="42"/>
    </row>
    <row r="504" spans="2:29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O504" s="31"/>
      <c r="P504" s="32"/>
      <c r="Q504" s="26"/>
      <c r="T504" s="31"/>
      <c r="U504" s="32"/>
      <c r="V504" s="26"/>
      <c r="Y504" s="31"/>
      <c r="Z504" s="32"/>
      <c r="AA504" s="26"/>
      <c r="AC504" s="42"/>
    </row>
    <row r="505" spans="2:29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O505" s="31"/>
      <c r="P505" s="32"/>
      <c r="Q505" s="26"/>
      <c r="T505" s="31"/>
      <c r="U505" s="32"/>
      <c r="V505" s="26"/>
      <c r="Y505" s="31"/>
      <c r="Z505" s="32"/>
      <c r="AA505" s="26"/>
      <c r="AC505" s="42"/>
    </row>
    <row r="506" spans="2:29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O506" s="31"/>
      <c r="P506" s="32"/>
      <c r="Q506" s="26"/>
      <c r="T506" s="31"/>
      <c r="U506" s="32"/>
      <c r="V506" s="26"/>
      <c r="Y506" s="31"/>
      <c r="Z506" s="32"/>
      <c r="AA506" s="26"/>
      <c r="AC506" s="42"/>
    </row>
    <row r="507" spans="2:29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O507" s="31"/>
      <c r="P507" s="32"/>
      <c r="Q507" s="26"/>
      <c r="T507" s="31"/>
      <c r="U507" s="32"/>
      <c r="V507" s="26"/>
      <c r="Y507" s="31"/>
      <c r="Z507" s="32"/>
      <c r="AA507" s="26"/>
      <c r="AC507" s="42"/>
    </row>
    <row r="508" spans="2:29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O508" s="31"/>
      <c r="P508" s="32"/>
      <c r="Q508" s="26"/>
      <c r="T508" s="31"/>
      <c r="U508" s="32"/>
      <c r="V508" s="26"/>
      <c r="Y508" s="31"/>
      <c r="Z508" s="32"/>
      <c r="AA508" s="26"/>
      <c r="AC508" s="42"/>
    </row>
    <row r="509" spans="2:29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O509" s="31"/>
      <c r="P509" s="32"/>
      <c r="Q509" s="26"/>
      <c r="T509" s="31"/>
      <c r="U509" s="32"/>
      <c r="V509" s="26"/>
      <c r="Y509" s="31"/>
      <c r="Z509" s="32"/>
      <c r="AA509" s="26"/>
      <c r="AC509" s="42"/>
    </row>
    <row r="510" spans="2:29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O510" s="31"/>
      <c r="P510" s="32"/>
      <c r="Q510" s="26"/>
      <c r="T510" s="31"/>
      <c r="U510" s="32"/>
      <c r="V510" s="26"/>
      <c r="Y510" s="31"/>
      <c r="Z510" s="32"/>
      <c r="AA510" s="26"/>
      <c r="AC510" s="42"/>
    </row>
    <row r="511" spans="2:29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O511" s="31"/>
      <c r="P511" s="32"/>
      <c r="Q511" s="26"/>
      <c r="T511" s="31"/>
      <c r="U511" s="32"/>
      <c r="V511" s="26"/>
      <c r="Y511" s="31"/>
      <c r="Z511" s="32"/>
      <c r="AA511" s="26"/>
      <c r="AC511" s="42"/>
    </row>
    <row r="512" spans="2:29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O512" s="31"/>
      <c r="P512" s="32"/>
      <c r="Q512" s="26"/>
      <c r="T512" s="31"/>
      <c r="U512" s="32"/>
      <c r="V512" s="26"/>
      <c r="Y512" s="31"/>
      <c r="Z512" s="32"/>
      <c r="AA512" s="26"/>
      <c r="AC512" s="42"/>
    </row>
    <row r="513" spans="2:29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O513" s="31"/>
      <c r="P513" s="32"/>
      <c r="Q513" s="26"/>
      <c r="T513" s="31"/>
      <c r="U513" s="32"/>
      <c r="V513" s="26"/>
      <c r="Y513" s="31"/>
      <c r="Z513" s="32"/>
      <c r="AA513" s="26"/>
      <c r="AC513" s="42"/>
    </row>
    <row r="514" spans="2:29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O514" s="31"/>
      <c r="P514" s="32"/>
      <c r="Q514" s="26"/>
      <c r="T514" s="31"/>
      <c r="U514" s="32"/>
      <c r="V514" s="26"/>
      <c r="Y514" s="31"/>
      <c r="Z514" s="32"/>
      <c r="AA514" s="26"/>
      <c r="AC514" s="42"/>
    </row>
    <row r="515" spans="2:29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O515" s="31"/>
      <c r="P515" s="32"/>
      <c r="Q515" s="26"/>
      <c r="T515" s="31"/>
      <c r="U515" s="32"/>
      <c r="V515" s="26"/>
      <c r="Y515" s="31"/>
      <c r="Z515" s="32"/>
      <c r="AA515" s="26"/>
      <c r="AC515" s="42"/>
    </row>
    <row r="516" spans="2:29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O516" s="31"/>
      <c r="P516" s="32"/>
      <c r="Q516" s="26"/>
      <c r="T516" s="31"/>
      <c r="U516" s="32"/>
      <c r="V516" s="26"/>
      <c r="Y516" s="31"/>
      <c r="Z516" s="32"/>
      <c r="AA516" s="26"/>
      <c r="AC516" s="42"/>
    </row>
    <row r="517" spans="2:29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O517" s="31"/>
      <c r="P517" s="32"/>
      <c r="Q517" s="26"/>
      <c r="T517" s="31"/>
      <c r="U517" s="32"/>
      <c r="V517" s="26"/>
      <c r="Y517" s="31"/>
      <c r="Z517" s="32"/>
      <c r="AA517" s="26"/>
      <c r="AC517" s="42"/>
    </row>
    <row r="518" spans="2:29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O518" s="31"/>
      <c r="P518" s="32"/>
      <c r="Q518" s="26"/>
      <c r="T518" s="31"/>
      <c r="U518" s="32"/>
      <c r="V518" s="26"/>
      <c r="Y518" s="31"/>
      <c r="Z518" s="32"/>
      <c r="AA518" s="26"/>
      <c r="AC518" s="42"/>
    </row>
    <row r="519" spans="2:29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O519" s="31"/>
      <c r="P519" s="32"/>
      <c r="Q519" s="26"/>
      <c r="T519" s="31"/>
      <c r="U519" s="32"/>
      <c r="V519" s="26"/>
      <c r="Y519" s="31"/>
      <c r="Z519" s="32"/>
      <c r="AA519" s="26"/>
      <c r="AC519" s="42"/>
    </row>
    <row r="520" spans="2:29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O520" s="31"/>
      <c r="P520" s="32"/>
      <c r="Q520" s="26"/>
      <c r="T520" s="31"/>
      <c r="U520" s="32"/>
      <c r="V520" s="26"/>
      <c r="Y520" s="31"/>
      <c r="Z520" s="32"/>
      <c r="AA520" s="26"/>
      <c r="AC520" s="42"/>
    </row>
    <row r="521" spans="2:29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O521" s="31"/>
      <c r="P521" s="32"/>
      <c r="Q521" s="26"/>
      <c r="T521" s="31"/>
      <c r="U521" s="32"/>
      <c r="V521" s="26"/>
      <c r="Y521" s="31"/>
      <c r="Z521" s="32"/>
      <c r="AA521" s="26"/>
      <c r="AC521" s="42"/>
    </row>
    <row r="522" spans="2:29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O522" s="31"/>
      <c r="P522" s="32"/>
      <c r="Q522" s="26"/>
      <c r="T522" s="31"/>
      <c r="U522" s="32"/>
      <c r="V522" s="26"/>
      <c r="Y522" s="31"/>
      <c r="Z522" s="32"/>
      <c r="AA522" s="26"/>
      <c r="AC522" s="42"/>
    </row>
    <row r="523" spans="2:29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O523" s="31"/>
      <c r="P523" s="32"/>
      <c r="Q523" s="26"/>
      <c r="T523" s="31"/>
      <c r="U523" s="32"/>
      <c r="V523" s="26"/>
      <c r="Y523" s="31"/>
      <c r="Z523" s="32"/>
      <c r="AA523" s="26"/>
      <c r="AC523" s="42"/>
    </row>
    <row r="524" spans="2:29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O524" s="31"/>
      <c r="P524" s="32"/>
      <c r="Q524" s="26"/>
      <c r="T524" s="31"/>
      <c r="U524" s="32"/>
      <c r="V524" s="26"/>
      <c r="Y524" s="31"/>
      <c r="Z524" s="32"/>
      <c r="AA524" s="26"/>
      <c r="AC524" s="42"/>
    </row>
    <row r="525" spans="2:29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O525" s="31"/>
      <c r="P525" s="32"/>
      <c r="Q525" s="26"/>
      <c r="T525" s="31"/>
      <c r="U525" s="32"/>
      <c r="V525" s="26"/>
      <c r="Y525" s="31"/>
      <c r="Z525" s="32"/>
      <c r="AA525" s="26"/>
      <c r="AC525" s="42"/>
    </row>
    <row r="526" spans="2:29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O526" s="31"/>
      <c r="P526" s="32"/>
      <c r="Q526" s="26"/>
      <c r="T526" s="31"/>
      <c r="U526" s="32"/>
      <c r="V526" s="26"/>
      <c r="Y526" s="31"/>
      <c r="Z526" s="32"/>
      <c r="AA526" s="26"/>
      <c r="AC526" s="42"/>
    </row>
    <row r="527" spans="2:29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O527" s="31"/>
      <c r="P527" s="32"/>
      <c r="Q527" s="26"/>
      <c r="T527" s="31"/>
      <c r="U527" s="32"/>
      <c r="V527" s="26"/>
      <c r="Y527" s="31"/>
      <c r="Z527" s="32"/>
      <c r="AA527" s="26"/>
      <c r="AC527" s="42"/>
    </row>
    <row r="528" spans="2:29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O528" s="31"/>
      <c r="P528" s="32"/>
      <c r="Q528" s="26"/>
      <c r="T528" s="31"/>
      <c r="U528" s="32"/>
      <c r="V528" s="26"/>
      <c r="Y528" s="31"/>
      <c r="Z528" s="32"/>
      <c r="AA528" s="26"/>
      <c r="AC528" s="42"/>
    </row>
    <row r="529" spans="2:29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O529" s="31"/>
      <c r="P529" s="32"/>
      <c r="Q529" s="26"/>
      <c r="T529" s="31"/>
      <c r="U529" s="32"/>
      <c r="V529" s="26"/>
      <c r="Y529" s="31"/>
      <c r="Z529" s="32"/>
      <c r="AA529" s="26"/>
      <c r="AC529" s="42"/>
    </row>
    <row r="530" spans="2:29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O530" s="31"/>
      <c r="P530" s="32"/>
      <c r="Q530" s="26"/>
      <c r="T530" s="31"/>
      <c r="U530" s="32"/>
      <c r="V530" s="26"/>
      <c r="Y530" s="31"/>
      <c r="Z530" s="32"/>
      <c r="AA530" s="26"/>
      <c r="AC530" s="42"/>
    </row>
    <row r="531" spans="2:29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O531" s="31"/>
      <c r="P531" s="32"/>
      <c r="Q531" s="26"/>
      <c r="T531" s="31"/>
      <c r="U531" s="32"/>
      <c r="V531" s="26"/>
      <c r="Y531" s="31"/>
      <c r="Z531" s="32"/>
      <c r="AA531" s="26"/>
      <c r="AC531" s="42"/>
    </row>
    <row r="532" spans="2:29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O532" s="31"/>
      <c r="P532" s="32"/>
      <c r="Q532" s="26"/>
      <c r="T532" s="31"/>
      <c r="U532" s="32"/>
      <c r="V532" s="26"/>
      <c r="Y532" s="31"/>
      <c r="Z532" s="32"/>
      <c r="AA532" s="26"/>
      <c r="AC532" s="42"/>
    </row>
    <row r="533" spans="2:29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O533" s="31"/>
      <c r="P533" s="32"/>
      <c r="Q533" s="26"/>
      <c r="T533" s="31"/>
      <c r="U533" s="32"/>
      <c r="V533" s="26"/>
      <c r="Y533" s="31"/>
      <c r="Z533" s="32"/>
      <c r="AA533" s="26"/>
      <c r="AC533" s="42"/>
    </row>
    <row r="534" spans="2:29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O534" s="31"/>
      <c r="P534" s="32"/>
      <c r="Q534" s="26"/>
      <c r="T534" s="31"/>
      <c r="U534" s="32"/>
      <c r="V534" s="26"/>
      <c r="Y534" s="31"/>
      <c r="Z534" s="32"/>
      <c r="AA534" s="26"/>
      <c r="AC534" s="42"/>
    </row>
    <row r="535" spans="2:29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O535" s="31"/>
      <c r="P535" s="32"/>
      <c r="Q535" s="26"/>
      <c r="T535" s="31"/>
      <c r="U535" s="32"/>
      <c r="V535" s="26"/>
      <c r="Y535" s="31"/>
      <c r="Z535" s="32"/>
      <c r="AA535" s="26"/>
      <c r="AC535" s="42"/>
    </row>
    <row r="536" spans="2:29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O536" s="31"/>
      <c r="P536" s="32"/>
      <c r="Q536" s="26"/>
      <c r="T536" s="31"/>
      <c r="U536" s="32"/>
      <c r="V536" s="26"/>
      <c r="Y536" s="31"/>
      <c r="Z536" s="32"/>
      <c r="AA536" s="26"/>
      <c r="AC536" s="42"/>
    </row>
    <row r="537" spans="2:29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O537" s="31"/>
      <c r="P537" s="32"/>
      <c r="Q537" s="26"/>
      <c r="T537" s="31"/>
      <c r="U537" s="32"/>
      <c r="V537" s="26"/>
      <c r="Y537" s="31"/>
      <c r="Z537" s="32"/>
      <c r="AA537" s="26"/>
      <c r="AC537" s="42"/>
    </row>
    <row r="538" spans="2:29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O538" s="31"/>
      <c r="P538" s="32"/>
      <c r="Q538" s="26"/>
      <c r="T538" s="31"/>
      <c r="U538" s="32"/>
      <c r="V538" s="26"/>
      <c r="Y538" s="31"/>
      <c r="Z538" s="32"/>
      <c r="AA538" s="26"/>
      <c r="AC538" s="42"/>
    </row>
    <row r="539" spans="2:29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O539" s="31"/>
      <c r="P539" s="32"/>
      <c r="Q539" s="26"/>
      <c r="T539" s="31"/>
      <c r="U539" s="32"/>
      <c r="V539" s="26"/>
      <c r="Y539" s="31"/>
      <c r="Z539" s="32"/>
      <c r="AA539" s="26"/>
      <c r="AC539" s="42"/>
    </row>
    <row r="540" spans="2:29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O540" s="31"/>
      <c r="P540" s="32"/>
      <c r="Q540" s="26"/>
      <c r="T540" s="31"/>
      <c r="U540" s="32"/>
      <c r="V540" s="26"/>
      <c r="Y540" s="31"/>
      <c r="Z540" s="32"/>
      <c r="AA540" s="26"/>
      <c r="AC540" s="42"/>
    </row>
    <row r="541" spans="2:29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O541" s="31"/>
      <c r="P541" s="32"/>
      <c r="Q541" s="26"/>
      <c r="T541" s="31"/>
      <c r="U541" s="32"/>
      <c r="V541" s="26"/>
      <c r="Y541" s="31"/>
      <c r="Z541" s="32"/>
      <c r="AA541" s="26"/>
      <c r="AC541" s="42"/>
    </row>
    <row r="542" spans="2:29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O542" s="31"/>
      <c r="P542" s="32"/>
      <c r="Q542" s="26"/>
      <c r="T542" s="31"/>
      <c r="U542" s="32"/>
      <c r="V542" s="26"/>
      <c r="Y542" s="31"/>
      <c r="Z542" s="32"/>
      <c r="AA542" s="26"/>
      <c r="AC542" s="42"/>
    </row>
    <row r="543" spans="2:29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O543" s="31"/>
      <c r="P543" s="32"/>
      <c r="Q543" s="26"/>
      <c r="T543" s="31"/>
      <c r="U543" s="32"/>
      <c r="V543" s="26"/>
      <c r="Y543" s="31"/>
      <c r="Z543" s="32"/>
      <c r="AA543" s="26"/>
      <c r="AC543" s="42"/>
    </row>
    <row r="544" spans="2:29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O544" s="31"/>
      <c r="P544" s="32"/>
      <c r="Q544" s="26"/>
      <c r="T544" s="31"/>
      <c r="U544" s="32"/>
      <c r="V544" s="26"/>
      <c r="Y544" s="31"/>
      <c r="Z544" s="32"/>
      <c r="AA544" s="26"/>
      <c r="AC544" s="42"/>
    </row>
    <row r="545" spans="2:29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O545" s="31"/>
      <c r="P545" s="32"/>
      <c r="Q545" s="26"/>
      <c r="T545" s="31"/>
      <c r="U545" s="32"/>
      <c r="V545" s="26"/>
      <c r="Y545" s="31"/>
      <c r="Z545" s="32"/>
      <c r="AA545" s="26"/>
      <c r="AC545" s="42"/>
    </row>
    <row r="546" spans="2:29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O546" s="31"/>
      <c r="P546" s="32"/>
      <c r="Q546" s="26"/>
      <c r="T546" s="31"/>
      <c r="U546" s="32"/>
      <c r="V546" s="26"/>
      <c r="Y546" s="31"/>
      <c r="Z546" s="32"/>
      <c r="AA546" s="26"/>
      <c r="AC546" s="42"/>
    </row>
    <row r="547" spans="2:29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O547" s="31"/>
      <c r="P547" s="32"/>
      <c r="Q547" s="26"/>
      <c r="T547" s="31"/>
      <c r="U547" s="32"/>
      <c r="V547" s="26"/>
      <c r="Y547" s="31"/>
      <c r="Z547" s="32"/>
      <c r="AA547" s="26"/>
      <c r="AC547" s="42"/>
    </row>
    <row r="548" spans="2:29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O548" s="31"/>
      <c r="P548" s="32"/>
      <c r="Q548" s="26"/>
      <c r="T548" s="31"/>
      <c r="U548" s="32"/>
      <c r="V548" s="26"/>
      <c r="Y548" s="31"/>
      <c r="Z548" s="32"/>
      <c r="AA548" s="26"/>
      <c r="AC548" s="42"/>
    </row>
    <row r="549" spans="2:29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O549" s="31"/>
      <c r="P549" s="32"/>
      <c r="Q549" s="26"/>
      <c r="T549" s="31"/>
      <c r="U549" s="32"/>
      <c r="V549" s="26"/>
      <c r="Y549" s="31"/>
      <c r="Z549" s="32"/>
      <c r="AA549" s="26"/>
      <c r="AC549" s="42"/>
    </row>
    <row r="550" spans="2:29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O550" s="31"/>
      <c r="P550" s="32"/>
      <c r="Q550" s="26"/>
      <c r="T550" s="31"/>
      <c r="U550" s="32"/>
      <c r="V550" s="26"/>
      <c r="Y550" s="31"/>
      <c r="Z550" s="32"/>
      <c r="AA550" s="26"/>
      <c r="AC550" s="42"/>
    </row>
    <row r="551" spans="2:29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O551" s="31"/>
      <c r="P551" s="32"/>
      <c r="Q551" s="26"/>
      <c r="T551" s="31"/>
      <c r="U551" s="32"/>
      <c r="V551" s="26"/>
      <c r="Y551" s="31"/>
      <c r="Z551" s="32"/>
      <c r="AA551" s="26"/>
      <c r="AC551" s="42"/>
    </row>
    <row r="552" spans="2:29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O552" s="31"/>
      <c r="P552" s="32"/>
      <c r="Q552" s="26"/>
      <c r="T552" s="31"/>
      <c r="U552" s="32"/>
      <c r="V552" s="26"/>
      <c r="Y552" s="31"/>
      <c r="Z552" s="32"/>
      <c r="AA552" s="26"/>
      <c r="AC552" s="42"/>
    </row>
    <row r="553" spans="2:29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O553" s="31"/>
      <c r="P553" s="32"/>
      <c r="Q553" s="26"/>
      <c r="T553" s="31"/>
      <c r="U553" s="32"/>
      <c r="V553" s="26"/>
      <c r="Y553" s="31"/>
      <c r="Z553" s="32"/>
      <c r="AA553" s="26"/>
      <c r="AC553" s="42"/>
    </row>
    <row r="554" spans="2:29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O554" s="31"/>
      <c r="P554" s="32"/>
      <c r="Q554" s="26"/>
      <c r="T554" s="31"/>
      <c r="U554" s="32"/>
      <c r="V554" s="26"/>
      <c r="Y554" s="31"/>
      <c r="Z554" s="32"/>
      <c r="AA554" s="26"/>
      <c r="AC554" s="42"/>
    </row>
    <row r="555" spans="2:29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O555" s="31"/>
      <c r="P555" s="32"/>
      <c r="Q555" s="26"/>
      <c r="T555" s="31"/>
      <c r="U555" s="32"/>
      <c r="V555" s="26"/>
      <c r="Y555" s="31"/>
      <c r="Z555" s="32"/>
      <c r="AA555" s="26"/>
      <c r="AC555" s="42"/>
    </row>
    <row r="556" spans="2:29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O556" s="31"/>
      <c r="P556" s="32"/>
      <c r="Q556" s="26"/>
      <c r="T556" s="31"/>
      <c r="U556" s="32"/>
      <c r="V556" s="26"/>
      <c r="Y556" s="31"/>
      <c r="Z556" s="32"/>
      <c r="AA556" s="26"/>
      <c r="AC556" s="42"/>
    </row>
    <row r="557" spans="2:29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O557" s="31"/>
      <c r="P557" s="32"/>
      <c r="Q557" s="26"/>
      <c r="T557" s="31"/>
      <c r="U557" s="32"/>
      <c r="V557" s="26"/>
      <c r="Y557" s="31"/>
      <c r="Z557" s="32"/>
      <c r="AA557" s="26"/>
      <c r="AC557" s="42"/>
    </row>
    <row r="558" spans="2:29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O558" s="31"/>
      <c r="P558" s="32"/>
      <c r="Q558" s="26"/>
      <c r="T558" s="31"/>
      <c r="U558" s="32"/>
      <c r="V558" s="26"/>
      <c r="Y558" s="31"/>
      <c r="Z558" s="32"/>
      <c r="AA558" s="26"/>
      <c r="AC558" s="42"/>
    </row>
    <row r="559" spans="2:29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O559" s="31"/>
      <c r="P559" s="32"/>
      <c r="Q559" s="26"/>
      <c r="T559" s="31"/>
      <c r="U559" s="32"/>
      <c r="V559" s="26"/>
      <c r="Y559" s="31"/>
      <c r="Z559" s="32"/>
      <c r="AA559" s="26"/>
      <c r="AC559" s="42"/>
    </row>
    <row r="560" spans="2:29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O560" s="31"/>
      <c r="P560" s="32"/>
      <c r="Q560" s="26"/>
      <c r="T560" s="31"/>
      <c r="U560" s="32"/>
      <c r="V560" s="26"/>
      <c r="Y560" s="31"/>
      <c r="Z560" s="32"/>
      <c r="AA560" s="26"/>
      <c r="AC560" s="42"/>
    </row>
    <row r="561" spans="2:29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O561" s="31"/>
      <c r="P561" s="32"/>
      <c r="Q561" s="26"/>
      <c r="T561" s="31"/>
      <c r="U561" s="32"/>
      <c r="V561" s="26"/>
      <c r="Y561" s="31"/>
      <c r="Z561" s="32"/>
      <c r="AA561" s="26"/>
      <c r="AC561" s="42"/>
    </row>
    <row r="562" spans="2:29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O562" s="31"/>
      <c r="P562" s="32"/>
      <c r="Q562" s="26"/>
      <c r="T562" s="31"/>
      <c r="U562" s="32"/>
      <c r="V562" s="26"/>
      <c r="Y562" s="31"/>
      <c r="Z562" s="32"/>
      <c r="AA562" s="26"/>
      <c r="AC562" s="42"/>
    </row>
    <row r="563" spans="2:29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O563" s="31"/>
      <c r="P563" s="32"/>
      <c r="Q563" s="26"/>
      <c r="T563" s="31"/>
      <c r="U563" s="32"/>
      <c r="V563" s="26"/>
      <c r="Y563" s="31"/>
      <c r="Z563" s="32"/>
      <c r="AA563" s="26"/>
      <c r="AC563" s="42"/>
    </row>
    <row r="564" spans="2:29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O564" s="31"/>
      <c r="P564" s="32"/>
      <c r="Q564" s="26"/>
      <c r="T564" s="31"/>
      <c r="U564" s="32"/>
      <c r="V564" s="26"/>
      <c r="Y564" s="31"/>
      <c r="Z564" s="32"/>
      <c r="AA564" s="26"/>
      <c r="AC564" s="42"/>
    </row>
    <row r="565" spans="2:29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O565" s="31"/>
      <c r="P565" s="32"/>
      <c r="Q565" s="26"/>
      <c r="T565" s="31"/>
      <c r="U565" s="32"/>
      <c r="V565" s="26"/>
      <c r="Y565" s="31"/>
      <c r="Z565" s="32"/>
      <c r="AA565" s="26"/>
      <c r="AC565" s="42"/>
    </row>
    <row r="566" spans="2:29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O566" s="31"/>
      <c r="P566" s="32"/>
      <c r="Q566" s="26"/>
      <c r="T566" s="31"/>
      <c r="U566" s="32"/>
      <c r="V566" s="26"/>
      <c r="Y566" s="31"/>
      <c r="Z566" s="32"/>
      <c r="AA566" s="26"/>
      <c r="AC566" s="42"/>
    </row>
    <row r="567" spans="2:29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O567" s="31"/>
      <c r="P567" s="32"/>
      <c r="Q567" s="26"/>
      <c r="T567" s="31"/>
      <c r="U567" s="32"/>
      <c r="V567" s="26"/>
      <c r="Y567" s="31"/>
      <c r="Z567" s="32"/>
      <c r="AA567" s="26"/>
      <c r="AC567" s="42"/>
    </row>
    <row r="568" spans="2:29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O568" s="31"/>
      <c r="P568" s="32"/>
      <c r="Q568" s="26"/>
      <c r="T568" s="31"/>
      <c r="U568" s="32"/>
      <c r="V568" s="26"/>
      <c r="Y568" s="31"/>
      <c r="Z568" s="32"/>
      <c r="AA568" s="26"/>
      <c r="AC568" s="42"/>
    </row>
    <row r="569" spans="2:29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O569" s="31"/>
      <c r="P569" s="32"/>
      <c r="Q569" s="26"/>
      <c r="T569" s="31"/>
      <c r="U569" s="32"/>
      <c r="V569" s="26"/>
      <c r="Y569" s="31"/>
      <c r="Z569" s="32"/>
      <c r="AA569" s="26"/>
      <c r="AC569" s="42"/>
    </row>
    <row r="570" spans="2:29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O570" s="31"/>
      <c r="P570" s="32"/>
      <c r="Q570" s="26"/>
      <c r="T570" s="31"/>
      <c r="U570" s="32"/>
      <c r="V570" s="26"/>
      <c r="Y570" s="31"/>
      <c r="Z570" s="32"/>
      <c r="AA570" s="26"/>
      <c r="AC570" s="42"/>
    </row>
    <row r="571" spans="2:29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O571" s="31"/>
      <c r="P571" s="32"/>
      <c r="Q571" s="26"/>
      <c r="T571" s="31"/>
      <c r="U571" s="32"/>
      <c r="V571" s="26"/>
      <c r="Y571" s="31"/>
      <c r="Z571" s="32"/>
      <c r="AA571" s="26"/>
      <c r="AC571" s="42"/>
    </row>
    <row r="572" spans="2:29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O572" s="31"/>
      <c r="P572" s="32"/>
      <c r="Q572" s="26"/>
      <c r="T572" s="31"/>
      <c r="U572" s="32"/>
      <c r="V572" s="26"/>
      <c r="Y572" s="31"/>
      <c r="Z572" s="32"/>
      <c r="AA572" s="26"/>
      <c r="AC572" s="42"/>
    </row>
    <row r="573" spans="2:29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O573" s="31"/>
      <c r="P573" s="32"/>
      <c r="Q573" s="26"/>
      <c r="T573" s="31"/>
      <c r="U573" s="32"/>
      <c r="V573" s="26"/>
      <c r="Y573" s="31"/>
      <c r="Z573" s="32"/>
      <c r="AA573" s="26"/>
      <c r="AC573" s="42"/>
    </row>
    <row r="574" spans="2:29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O574" s="31"/>
      <c r="P574" s="32"/>
      <c r="Q574" s="26"/>
      <c r="T574" s="31"/>
      <c r="U574" s="32"/>
      <c r="V574" s="26"/>
      <c r="Y574" s="31"/>
      <c r="Z574" s="32"/>
      <c r="AA574" s="26"/>
      <c r="AC574" s="42"/>
    </row>
    <row r="575" spans="2:29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O575" s="31"/>
      <c r="P575" s="32"/>
      <c r="Q575" s="26"/>
      <c r="T575" s="31"/>
      <c r="U575" s="32"/>
      <c r="V575" s="26"/>
      <c r="Y575" s="31"/>
      <c r="Z575" s="32"/>
      <c r="AA575" s="26"/>
      <c r="AC575" s="42"/>
    </row>
    <row r="576" spans="2:29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O576" s="31"/>
      <c r="P576" s="32"/>
      <c r="Q576" s="26"/>
      <c r="T576" s="31"/>
      <c r="U576" s="32"/>
      <c r="V576" s="26"/>
      <c r="Y576" s="31"/>
      <c r="Z576" s="32"/>
      <c r="AA576" s="26"/>
      <c r="AC576" s="42"/>
    </row>
    <row r="577" spans="2:29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O577" s="31"/>
      <c r="P577" s="32"/>
      <c r="Q577" s="26"/>
      <c r="T577" s="31"/>
      <c r="U577" s="32"/>
      <c r="V577" s="26"/>
      <c r="Y577" s="31"/>
      <c r="Z577" s="32"/>
      <c r="AA577" s="26"/>
      <c r="AC577" s="42"/>
    </row>
    <row r="578" spans="2:29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O578" s="31"/>
      <c r="P578" s="32"/>
      <c r="Q578" s="26"/>
      <c r="T578" s="31"/>
      <c r="U578" s="32"/>
      <c r="V578" s="26"/>
      <c r="Y578" s="31"/>
      <c r="Z578" s="32"/>
      <c r="AA578" s="26"/>
      <c r="AC578" s="42"/>
    </row>
    <row r="579" spans="2:29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O579" s="31"/>
      <c r="P579" s="32"/>
      <c r="Q579" s="26"/>
      <c r="T579" s="31"/>
      <c r="U579" s="32"/>
      <c r="V579" s="26"/>
      <c r="Y579" s="31"/>
      <c r="Z579" s="32"/>
      <c r="AA579" s="26"/>
      <c r="AC579" s="42"/>
    </row>
    <row r="580" spans="2:29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O580" s="31"/>
      <c r="P580" s="32"/>
      <c r="Q580" s="26"/>
      <c r="T580" s="31"/>
      <c r="U580" s="32"/>
      <c r="V580" s="26"/>
      <c r="Y580" s="31"/>
      <c r="Z580" s="32"/>
      <c r="AA580" s="26"/>
      <c r="AC580" s="42"/>
    </row>
    <row r="581" spans="2:29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O581" s="31"/>
      <c r="P581" s="32"/>
      <c r="Q581" s="26"/>
      <c r="T581" s="31"/>
      <c r="U581" s="32"/>
      <c r="V581" s="26"/>
      <c r="Y581" s="31"/>
      <c r="Z581" s="32"/>
      <c r="AA581" s="26"/>
      <c r="AC581" s="42"/>
    </row>
    <row r="582" spans="2:29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O582" s="31"/>
      <c r="P582" s="32"/>
      <c r="Q582" s="26"/>
      <c r="T582" s="31"/>
      <c r="U582" s="32"/>
      <c r="V582" s="26"/>
      <c r="Y582" s="31"/>
      <c r="Z582" s="32"/>
      <c r="AA582" s="26"/>
      <c r="AC582" s="42"/>
    </row>
    <row r="583" spans="2:29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O583" s="31"/>
      <c r="P583" s="32"/>
      <c r="Q583" s="26"/>
      <c r="T583" s="31"/>
      <c r="U583" s="32"/>
      <c r="V583" s="26"/>
      <c r="Y583" s="31"/>
      <c r="Z583" s="32"/>
      <c r="AA583" s="26"/>
      <c r="AC583" s="42"/>
    </row>
    <row r="584" spans="2:29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O584" s="31"/>
      <c r="P584" s="32"/>
      <c r="Q584" s="26"/>
      <c r="T584" s="31"/>
      <c r="U584" s="32"/>
      <c r="V584" s="26"/>
      <c r="Y584" s="31"/>
      <c r="Z584" s="32"/>
      <c r="AA584" s="26"/>
      <c r="AC584" s="42"/>
    </row>
    <row r="585" spans="2:29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O585" s="31"/>
      <c r="P585" s="32"/>
      <c r="Q585" s="26"/>
      <c r="T585" s="31"/>
      <c r="U585" s="32"/>
      <c r="V585" s="26"/>
      <c r="Y585" s="31"/>
      <c r="Z585" s="32"/>
      <c r="AA585" s="26"/>
      <c r="AC585" s="42"/>
    </row>
    <row r="586" spans="2:29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O586" s="31"/>
      <c r="P586" s="32"/>
      <c r="Q586" s="26"/>
      <c r="T586" s="31"/>
      <c r="U586" s="32"/>
      <c r="V586" s="26"/>
      <c r="Y586" s="31"/>
      <c r="Z586" s="32"/>
      <c r="AA586" s="26"/>
      <c r="AC586" s="42"/>
    </row>
    <row r="587" spans="2:29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O587" s="31"/>
      <c r="P587" s="32"/>
      <c r="Q587" s="26"/>
      <c r="T587" s="31"/>
      <c r="U587" s="32"/>
      <c r="V587" s="26"/>
      <c r="Y587" s="31"/>
      <c r="Z587" s="32"/>
      <c r="AA587" s="26"/>
      <c r="AC587" s="42"/>
    </row>
    <row r="588" spans="2:29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O588" s="31"/>
      <c r="P588" s="32"/>
      <c r="Q588" s="26"/>
      <c r="T588" s="31"/>
      <c r="U588" s="32"/>
      <c r="V588" s="26"/>
      <c r="Y588" s="31"/>
      <c r="Z588" s="32"/>
      <c r="AA588" s="26"/>
      <c r="AC588" s="42"/>
    </row>
    <row r="589" spans="2:29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O589" s="31"/>
      <c r="P589" s="32"/>
      <c r="Q589" s="26"/>
      <c r="T589" s="31"/>
      <c r="U589" s="32"/>
      <c r="V589" s="26"/>
      <c r="Y589" s="31"/>
      <c r="Z589" s="32"/>
      <c r="AA589" s="26"/>
      <c r="AC589" s="42"/>
    </row>
    <row r="590" spans="2:29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O590" s="31"/>
      <c r="P590" s="32"/>
      <c r="Q590" s="26"/>
      <c r="T590" s="31"/>
      <c r="U590" s="32"/>
      <c r="V590" s="26"/>
      <c r="Y590" s="31"/>
      <c r="Z590" s="32"/>
      <c r="AA590" s="26"/>
      <c r="AC590" s="42"/>
    </row>
    <row r="591" spans="2:29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O591" s="31"/>
      <c r="P591" s="32"/>
      <c r="Q591" s="26"/>
      <c r="T591" s="31"/>
      <c r="U591" s="32"/>
      <c r="V591" s="26"/>
      <c r="Y591" s="31"/>
      <c r="Z591" s="32"/>
      <c r="AA591" s="26"/>
      <c r="AC591" s="42"/>
    </row>
    <row r="592" spans="2:29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O592" s="31"/>
      <c r="P592" s="32"/>
      <c r="Q592" s="26"/>
      <c r="T592" s="31"/>
      <c r="U592" s="32"/>
      <c r="V592" s="26"/>
      <c r="Y592" s="31"/>
      <c r="Z592" s="32"/>
      <c r="AA592" s="26"/>
      <c r="AC592" s="42"/>
    </row>
    <row r="593" spans="2:29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O593" s="31"/>
      <c r="P593" s="32"/>
      <c r="Q593" s="26"/>
      <c r="T593" s="31"/>
      <c r="U593" s="32"/>
      <c r="V593" s="26"/>
      <c r="Y593" s="31"/>
      <c r="Z593" s="32"/>
      <c r="AA593" s="26"/>
      <c r="AC593" s="42"/>
    </row>
    <row r="594" spans="2:29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O594" s="31"/>
      <c r="P594" s="32"/>
      <c r="Q594" s="26"/>
      <c r="T594" s="31"/>
      <c r="U594" s="32"/>
      <c r="V594" s="26"/>
      <c r="Y594" s="31"/>
      <c r="Z594" s="32"/>
      <c r="AA594" s="26"/>
      <c r="AC594" s="42"/>
    </row>
    <row r="595" spans="2:29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O595" s="31"/>
      <c r="P595" s="32"/>
      <c r="Q595" s="26"/>
      <c r="T595" s="31"/>
      <c r="U595" s="32"/>
      <c r="V595" s="26"/>
      <c r="Y595" s="31"/>
      <c r="Z595" s="32"/>
      <c r="AA595" s="26"/>
      <c r="AC595" s="42"/>
    </row>
    <row r="596" spans="2:29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O596" s="31"/>
      <c r="P596" s="32"/>
      <c r="Q596" s="26"/>
      <c r="T596" s="31"/>
      <c r="U596" s="32"/>
      <c r="V596" s="26"/>
      <c r="Y596" s="31"/>
      <c r="Z596" s="32"/>
      <c r="AA596" s="26"/>
      <c r="AC596" s="42"/>
    </row>
    <row r="597" spans="2:29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O597" s="31"/>
      <c r="P597" s="32"/>
      <c r="Q597" s="26"/>
      <c r="T597" s="31"/>
      <c r="U597" s="32"/>
      <c r="V597" s="26"/>
      <c r="Y597" s="31"/>
      <c r="Z597" s="32"/>
      <c r="AA597" s="26"/>
      <c r="AC597" s="42"/>
    </row>
    <row r="598" spans="2:29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O598" s="31"/>
      <c r="P598" s="32"/>
      <c r="Q598" s="26"/>
      <c r="T598" s="31"/>
      <c r="U598" s="32"/>
      <c r="V598" s="26"/>
      <c r="Y598" s="31"/>
      <c r="Z598" s="32"/>
      <c r="AA598" s="26"/>
      <c r="AC598" s="42"/>
    </row>
    <row r="599" spans="2:29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O599" s="31"/>
      <c r="P599" s="32"/>
      <c r="Q599" s="26"/>
      <c r="T599" s="31"/>
      <c r="U599" s="32"/>
      <c r="V599" s="26"/>
      <c r="Y599" s="31"/>
      <c r="Z599" s="32"/>
      <c r="AA599" s="26"/>
      <c r="AC599" s="42"/>
    </row>
    <row r="600" spans="2:29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O600" s="31"/>
      <c r="P600" s="32"/>
      <c r="Q600" s="26"/>
      <c r="T600" s="31"/>
      <c r="U600" s="32"/>
      <c r="V600" s="26"/>
      <c r="Y600" s="31"/>
      <c r="Z600" s="32"/>
      <c r="AA600" s="26"/>
      <c r="AC600" s="42"/>
    </row>
    <row r="601" spans="2:29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O601" s="31"/>
      <c r="P601" s="32"/>
      <c r="Q601" s="26"/>
      <c r="T601" s="31"/>
      <c r="U601" s="32"/>
      <c r="V601" s="26"/>
      <c r="Y601" s="31"/>
      <c r="Z601" s="32"/>
      <c r="AA601" s="26"/>
      <c r="AC601" s="42"/>
    </row>
    <row r="602" spans="2:29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O602" s="31"/>
      <c r="P602" s="32"/>
      <c r="Q602" s="26"/>
      <c r="T602" s="31"/>
      <c r="U602" s="32"/>
      <c r="V602" s="26"/>
      <c r="Y602" s="31"/>
      <c r="Z602" s="32"/>
      <c r="AA602" s="26"/>
      <c r="AC602" s="42"/>
    </row>
    <row r="603" spans="2:29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O603" s="31"/>
      <c r="P603" s="32"/>
      <c r="Q603" s="26"/>
      <c r="T603" s="31"/>
      <c r="U603" s="32"/>
      <c r="V603" s="26"/>
      <c r="Y603" s="31"/>
      <c r="Z603" s="32"/>
      <c r="AA603" s="26"/>
      <c r="AC603" s="42"/>
    </row>
    <row r="604" spans="2:29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O604" s="31"/>
      <c r="P604" s="32"/>
      <c r="Q604" s="26"/>
      <c r="T604" s="31"/>
      <c r="U604" s="32"/>
      <c r="V604" s="26"/>
      <c r="Y604" s="31"/>
      <c r="Z604" s="32"/>
      <c r="AA604" s="26"/>
      <c r="AC604" s="42"/>
    </row>
    <row r="605" spans="2:29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O605" s="31"/>
      <c r="P605" s="32"/>
      <c r="Q605" s="26"/>
      <c r="T605" s="31"/>
      <c r="U605" s="32"/>
      <c r="V605" s="26"/>
      <c r="Y605" s="31"/>
      <c r="Z605" s="32"/>
      <c r="AA605" s="26"/>
      <c r="AC605" s="42"/>
    </row>
    <row r="606" spans="2:29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O606" s="31"/>
      <c r="P606" s="32"/>
      <c r="Q606" s="26"/>
      <c r="T606" s="31"/>
      <c r="U606" s="32"/>
      <c r="V606" s="26"/>
      <c r="Y606" s="31"/>
      <c r="Z606" s="32"/>
      <c r="AA606" s="26"/>
      <c r="AC606" s="42"/>
    </row>
    <row r="607" spans="2:29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O607" s="31"/>
      <c r="P607" s="32"/>
      <c r="Q607" s="26"/>
      <c r="T607" s="31"/>
      <c r="U607" s="32"/>
      <c r="V607" s="26"/>
      <c r="Y607" s="31"/>
      <c r="Z607" s="32"/>
      <c r="AA607" s="26"/>
      <c r="AC607" s="42"/>
    </row>
    <row r="608" spans="2:29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O608" s="31"/>
      <c r="P608" s="32"/>
      <c r="Q608" s="26"/>
      <c r="T608" s="31"/>
      <c r="U608" s="32"/>
      <c r="V608" s="26"/>
      <c r="Y608" s="31"/>
      <c r="Z608" s="32"/>
      <c r="AA608" s="26"/>
      <c r="AC608" s="42"/>
    </row>
    <row r="609" spans="2:29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O609" s="31"/>
      <c r="P609" s="32"/>
      <c r="Q609" s="26"/>
      <c r="T609" s="31"/>
      <c r="U609" s="32"/>
      <c r="V609" s="26"/>
      <c r="Y609" s="31"/>
      <c r="Z609" s="32"/>
      <c r="AA609" s="26"/>
      <c r="AC609" s="42"/>
    </row>
    <row r="610" spans="2:29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O610" s="31"/>
      <c r="P610" s="32"/>
      <c r="Q610" s="26"/>
      <c r="T610" s="31"/>
      <c r="U610" s="32"/>
      <c r="V610" s="26"/>
      <c r="Y610" s="31"/>
      <c r="Z610" s="32"/>
      <c r="AA610" s="26"/>
      <c r="AC610" s="42"/>
    </row>
    <row r="611" spans="2:29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O611" s="31"/>
      <c r="P611" s="32"/>
      <c r="Q611" s="26"/>
      <c r="T611" s="31"/>
      <c r="U611" s="32"/>
      <c r="V611" s="26"/>
      <c r="Y611" s="31"/>
      <c r="Z611" s="32"/>
      <c r="AA611" s="26"/>
      <c r="AC611" s="42"/>
    </row>
    <row r="612" spans="2:29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O612" s="31"/>
      <c r="P612" s="32"/>
      <c r="Q612" s="26"/>
      <c r="T612" s="31"/>
      <c r="U612" s="32"/>
      <c r="V612" s="26"/>
      <c r="Y612" s="31"/>
      <c r="Z612" s="32"/>
      <c r="AA612" s="26"/>
      <c r="AC612" s="42"/>
    </row>
    <row r="613" spans="2:29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O613" s="31"/>
      <c r="P613" s="32"/>
      <c r="Q613" s="26"/>
      <c r="T613" s="31"/>
      <c r="U613" s="32"/>
      <c r="V613" s="26"/>
      <c r="Y613" s="31"/>
      <c r="Z613" s="32"/>
      <c r="AA613" s="26"/>
      <c r="AC613" s="42"/>
    </row>
    <row r="614" spans="2:29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O614" s="31"/>
      <c r="P614" s="32"/>
      <c r="Q614" s="26"/>
      <c r="T614" s="31"/>
      <c r="U614" s="32"/>
      <c r="V614" s="26"/>
      <c r="Y614" s="31"/>
      <c r="Z614" s="32"/>
      <c r="AA614" s="26"/>
      <c r="AC614" s="42"/>
    </row>
    <row r="615" spans="2:29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O615" s="31"/>
      <c r="P615" s="32"/>
      <c r="Q615" s="26"/>
      <c r="T615" s="31"/>
      <c r="U615" s="32"/>
      <c r="V615" s="26"/>
      <c r="Y615" s="31"/>
      <c r="Z615" s="32"/>
      <c r="AA615" s="26"/>
      <c r="AC615" s="42"/>
    </row>
    <row r="616" spans="2:29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O616" s="31"/>
      <c r="P616" s="32"/>
      <c r="Q616" s="26"/>
      <c r="T616" s="31"/>
      <c r="U616" s="32"/>
      <c r="V616" s="26"/>
      <c r="Y616" s="31"/>
      <c r="Z616" s="32"/>
      <c r="AA616" s="26"/>
      <c r="AC616" s="42"/>
    </row>
    <row r="617" spans="2:29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O617" s="31"/>
      <c r="P617" s="32"/>
      <c r="Q617" s="26"/>
      <c r="T617" s="31"/>
      <c r="U617" s="32"/>
      <c r="V617" s="26"/>
      <c r="Y617" s="31"/>
      <c r="Z617" s="32"/>
      <c r="AA617" s="26"/>
      <c r="AC617" s="42"/>
    </row>
    <row r="618" spans="2:29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O618" s="31"/>
      <c r="P618" s="32"/>
      <c r="Q618" s="26"/>
      <c r="T618" s="31"/>
      <c r="U618" s="32"/>
      <c r="V618" s="26"/>
      <c r="Y618" s="31"/>
      <c r="Z618" s="32"/>
      <c r="AA618" s="26"/>
      <c r="AC618" s="42"/>
    </row>
    <row r="619" spans="2:29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O619" s="31"/>
      <c r="P619" s="32"/>
      <c r="Q619" s="26"/>
      <c r="T619" s="31"/>
      <c r="U619" s="32"/>
      <c r="V619" s="26"/>
      <c r="Y619" s="31"/>
      <c r="Z619" s="32"/>
      <c r="AA619" s="26"/>
      <c r="AC619" s="42"/>
    </row>
    <row r="620" spans="2:29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O620" s="31"/>
      <c r="P620" s="32"/>
      <c r="Q620" s="26"/>
      <c r="T620" s="31"/>
      <c r="U620" s="32"/>
      <c r="V620" s="26"/>
      <c r="Y620" s="31"/>
      <c r="Z620" s="32"/>
      <c r="AA620" s="26"/>
      <c r="AC620" s="42"/>
    </row>
    <row r="621" spans="2:29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O621" s="31"/>
      <c r="P621" s="32"/>
      <c r="Q621" s="26"/>
      <c r="T621" s="31"/>
      <c r="U621" s="32"/>
      <c r="V621" s="26"/>
      <c r="Y621" s="31"/>
      <c r="Z621" s="32"/>
      <c r="AA621" s="26"/>
      <c r="AC621" s="42"/>
    </row>
    <row r="622" spans="2:29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O622" s="31"/>
      <c r="P622" s="32"/>
      <c r="Q622" s="26"/>
      <c r="T622" s="31"/>
      <c r="U622" s="32"/>
      <c r="V622" s="26"/>
      <c r="Y622" s="31"/>
      <c r="Z622" s="32"/>
      <c r="AA622" s="26"/>
      <c r="AC622" s="42"/>
    </row>
    <row r="623" spans="2:29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O623" s="31"/>
      <c r="P623" s="32"/>
      <c r="Q623" s="26"/>
      <c r="T623" s="31"/>
      <c r="U623" s="32"/>
      <c r="V623" s="26"/>
      <c r="Y623" s="31"/>
      <c r="Z623" s="32"/>
      <c r="AA623" s="26"/>
      <c r="AC623" s="42"/>
    </row>
    <row r="624" spans="2:29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O624" s="31"/>
      <c r="P624" s="32"/>
      <c r="Q624" s="26"/>
      <c r="T624" s="31"/>
      <c r="U624" s="32"/>
      <c r="V624" s="26"/>
      <c r="Y624" s="31"/>
      <c r="Z624" s="32"/>
      <c r="AA624" s="26"/>
      <c r="AC624" s="42"/>
    </row>
    <row r="625" spans="2:29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O625" s="31"/>
      <c r="P625" s="32"/>
      <c r="Q625" s="26"/>
      <c r="T625" s="31"/>
      <c r="U625" s="32"/>
      <c r="V625" s="26"/>
      <c r="Y625" s="31"/>
      <c r="Z625" s="32"/>
      <c r="AA625" s="26"/>
      <c r="AC625" s="42"/>
    </row>
    <row r="626" spans="2:29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O626" s="31"/>
      <c r="P626" s="32"/>
      <c r="Q626" s="26"/>
      <c r="T626" s="31"/>
      <c r="U626" s="32"/>
      <c r="V626" s="26"/>
      <c r="Y626" s="31"/>
      <c r="Z626" s="32"/>
      <c r="AA626" s="26"/>
      <c r="AC626" s="42"/>
    </row>
    <row r="627" spans="2:29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O627" s="31"/>
      <c r="P627" s="32"/>
      <c r="Q627" s="26"/>
      <c r="T627" s="31"/>
      <c r="U627" s="32"/>
      <c r="V627" s="26"/>
      <c r="Y627" s="31"/>
      <c r="Z627" s="32"/>
      <c r="AA627" s="26"/>
      <c r="AC627" s="42"/>
    </row>
    <row r="628" spans="2:29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O628" s="31"/>
      <c r="P628" s="32"/>
      <c r="Q628" s="26"/>
      <c r="T628" s="31"/>
      <c r="U628" s="32"/>
      <c r="V628" s="26"/>
      <c r="Y628" s="31"/>
      <c r="Z628" s="32"/>
      <c r="AA628" s="26"/>
      <c r="AC628" s="42"/>
    </row>
    <row r="629" spans="2:29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O629" s="31"/>
      <c r="P629" s="32"/>
      <c r="Q629" s="26"/>
      <c r="T629" s="31"/>
      <c r="U629" s="32"/>
      <c r="V629" s="26"/>
      <c r="Y629" s="31"/>
      <c r="Z629" s="32"/>
      <c r="AA629" s="26"/>
      <c r="AC629" s="42"/>
    </row>
    <row r="630" spans="2:29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O630" s="31"/>
      <c r="P630" s="32"/>
      <c r="Q630" s="26"/>
      <c r="T630" s="31"/>
      <c r="U630" s="32"/>
      <c r="V630" s="26"/>
      <c r="Y630" s="31"/>
      <c r="Z630" s="32"/>
      <c r="AA630" s="26"/>
      <c r="AC630" s="42"/>
    </row>
    <row r="631" spans="2:29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O631" s="31"/>
      <c r="P631" s="32"/>
      <c r="Q631" s="26"/>
      <c r="T631" s="31"/>
      <c r="U631" s="32"/>
      <c r="V631" s="26"/>
      <c r="Y631" s="31"/>
      <c r="Z631" s="32"/>
      <c r="AA631" s="26"/>
      <c r="AC631" s="42"/>
    </row>
    <row r="632" spans="2:29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O632" s="31"/>
      <c r="P632" s="32"/>
      <c r="Q632" s="26"/>
      <c r="T632" s="31"/>
      <c r="U632" s="32"/>
      <c r="V632" s="26"/>
      <c r="Y632" s="31"/>
      <c r="Z632" s="32"/>
      <c r="AA632" s="26"/>
      <c r="AC632" s="42"/>
    </row>
    <row r="633" spans="2:29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O633" s="31"/>
      <c r="P633" s="32"/>
      <c r="Q633" s="26"/>
      <c r="T633" s="31"/>
      <c r="U633" s="32"/>
      <c r="V633" s="26"/>
      <c r="Y633" s="31"/>
      <c r="Z633" s="32"/>
      <c r="AA633" s="26"/>
      <c r="AC633" s="42"/>
    </row>
    <row r="634" spans="2:29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O634" s="31"/>
      <c r="P634" s="32"/>
      <c r="Q634" s="26"/>
      <c r="T634" s="31"/>
      <c r="U634" s="32"/>
      <c r="V634" s="26"/>
      <c r="Y634" s="31"/>
      <c r="Z634" s="32"/>
      <c r="AA634" s="26"/>
      <c r="AC634" s="42"/>
    </row>
    <row r="635" spans="2:29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O635" s="31"/>
      <c r="P635" s="32"/>
      <c r="Q635" s="26"/>
      <c r="T635" s="31"/>
      <c r="U635" s="32"/>
      <c r="V635" s="26"/>
      <c r="Y635" s="31"/>
      <c r="Z635" s="32"/>
      <c r="AA635" s="26"/>
      <c r="AC635" s="42"/>
    </row>
    <row r="636" spans="2:29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O636" s="31"/>
      <c r="P636" s="32"/>
      <c r="Q636" s="26"/>
      <c r="T636" s="31"/>
      <c r="U636" s="32"/>
      <c r="V636" s="26"/>
      <c r="Y636" s="31"/>
      <c r="Z636" s="32"/>
      <c r="AA636" s="26"/>
      <c r="AC636" s="42"/>
    </row>
    <row r="637" spans="2:29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O637" s="31"/>
      <c r="P637" s="32"/>
      <c r="Q637" s="26"/>
      <c r="T637" s="31"/>
      <c r="U637" s="32"/>
      <c r="V637" s="26"/>
      <c r="Y637" s="31"/>
      <c r="Z637" s="32"/>
      <c r="AA637" s="26"/>
      <c r="AC637" s="42"/>
    </row>
    <row r="638" spans="2:29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O638" s="31"/>
      <c r="P638" s="32"/>
      <c r="Q638" s="26"/>
      <c r="T638" s="31"/>
      <c r="U638" s="32"/>
      <c r="V638" s="26"/>
      <c r="Y638" s="31"/>
      <c r="Z638" s="32"/>
      <c r="AA638" s="26"/>
      <c r="AC638" s="42"/>
    </row>
    <row r="639" spans="2:29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O639" s="31"/>
      <c r="P639" s="32"/>
      <c r="Q639" s="26"/>
      <c r="T639" s="31"/>
      <c r="U639" s="32"/>
      <c r="V639" s="26"/>
      <c r="Y639" s="31"/>
      <c r="Z639" s="32"/>
      <c r="AA639" s="26"/>
      <c r="AC639" s="42"/>
    </row>
    <row r="640" spans="2:29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O640" s="31"/>
      <c r="P640" s="32"/>
      <c r="Q640" s="26"/>
      <c r="T640" s="31"/>
      <c r="U640" s="32"/>
      <c r="V640" s="26"/>
      <c r="Y640" s="31"/>
      <c r="Z640" s="32"/>
      <c r="AA640" s="26"/>
      <c r="AC640" s="42"/>
    </row>
    <row r="641" spans="2:29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O641" s="31"/>
      <c r="P641" s="32"/>
      <c r="Q641" s="26"/>
      <c r="T641" s="31"/>
      <c r="U641" s="32"/>
      <c r="V641" s="26"/>
      <c r="Y641" s="31"/>
      <c r="Z641" s="32"/>
      <c r="AA641" s="26"/>
      <c r="AC641" s="42"/>
    </row>
    <row r="642" spans="2:29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O642" s="31"/>
      <c r="P642" s="32"/>
      <c r="Q642" s="26"/>
      <c r="T642" s="31"/>
      <c r="U642" s="32"/>
      <c r="V642" s="26"/>
      <c r="Y642" s="31"/>
      <c r="Z642" s="32"/>
      <c r="AA642" s="26"/>
      <c r="AC642" s="42"/>
    </row>
    <row r="643" spans="2:29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O643" s="31"/>
      <c r="P643" s="32"/>
      <c r="Q643" s="26"/>
      <c r="T643" s="31"/>
      <c r="U643" s="32"/>
      <c r="V643" s="26"/>
      <c r="Y643" s="31"/>
      <c r="Z643" s="32"/>
      <c r="AA643" s="26"/>
      <c r="AC643" s="42"/>
    </row>
    <row r="644" spans="2:29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O644" s="31"/>
      <c r="P644" s="32"/>
      <c r="Q644" s="26"/>
      <c r="T644" s="31"/>
      <c r="U644" s="32"/>
      <c r="V644" s="26"/>
      <c r="Y644" s="31"/>
      <c r="Z644" s="32"/>
      <c r="AA644" s="26"/>
      <c r="AC644" s="42"/>
    </row>
    <row r="645" spans="2:29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O645" s="31"/>
      <c r="P645" s="32"/>
      <c r="Q645" s="26"/>
      <c r="T645" s="31"/>
      <c r="U645" s="32"/>
      <c r="V645" s="26"/>
      <c r="Y645" s="31"/>
      <c r="Z645" s="32"/>
      <c r="AA645" s="26"/>
      <c r="AC645" s="42"/>
    </row>
    <row r="646" spans="2:29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O646" s="31"/>
      <c r="P646" s="32"/>
      <c r="Q646" s="26"/>
      <c r="T646" s="31"/>
      <c r="U646" s="32"/>
      <c r="V646" s="26"/>
      <c r="Y646" s="31"/>
      <c r="Z646" s="32"/>
      <c r="AA646" s="26"/>
      <c r="AC646" s="42"/>
    </row>
    <row r="647" spans="2:29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O647" s="31"/>
      <c r="P647" s="32"/>
      <c r="Q647" s="26"/>
      <c r="T647" s="31"/>
      <c r="U647" s="32"/>
      <c r="V647" s="26"/>
      <c r="Y647" s="31"/>
      <c r="Z647" s="32"/>
      <c r="AA647" s="26"/>
      <c r="AC647" s="42"/>
    </row>
    <row r="648" spans="2:29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O648" s="31"/>
      <c r="P648" s="32"/>
      <c r="Q648" s="26"/>
      <c r="T648" s="31"/>
      <c r="U648" s="32"/>
      <c r="V648" s="26"/>
      <c r="Y648" s="31"/>
      <c r="Z648" s="32"/>
      <c r="AA648" s="26"/>
      <c r="AC648" s="42"/>
    </row>
    <row r="649" spans="2:29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O649" s="31"/>
      <c r="P649" s="32"/>
      <c r="Q649" s="26"/>
      <c r="T649" s="31"/>
      <c r="U649" s="32"/>
      <c r="V649" s="26"/>
      <c r="Y649" s="31"/>
      <c r="Z649" s="32"/>
      <c r="AA649" s="26"/>
      <c r="AC649" s="42"/>
    </row>
    <row r="650" spans="2:29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O650" s="31"/>
      <c r="P650" s="32"/>
      <c r="Q650" s="26"/>
      <c r="T650" s="31"/>
      <c r="U650" s="32"/>
      <c r="V650" s="26"/>
      <c r="Y650" s="31"/>
      <c r="Z650" s="32"/>
      <c r="AA650" s="26"/>
      <c r="AC650" s="42"/>
    </row>
    <row r="651" spans="2:29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O651" s="31"/>
      <c r="P651" s="32"/>
      <c r="Q651" s="26"/>
      <c r="T651" s="31"/>
      <c r="U651" s="32"/>
      <c r="V651" s="26"/>
      <c r="Y651" s="31"/>
      <c r="Z651" s="32"/>
      <c r="AA651" s="26"/>
      <c r="AC651" s="42"/>
    </row>
    <row r="652" spans="2:29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O652" s="31"/>
      <c r="P652" s="32"/>
      <c r="Q652" s="26"/>
      <c r="T652" s="31"/>
      <c r="U652" s="32"/>
      <c r="V652" s="26"/>
      <c r="Y652" s="31"/>
      <c r="Z652" s="32"/>
      <c r="AA652" s="26"/>
      <c r="AC652" s="42"/>
    </row>
    <row r="653" spans="2:29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O653" s="31"/>
      <c r="P653" s="32"/>
      <c r="Q653" s="26"/>
      <c r="T653" s="31"/>
      <c r="U653" s="32"/>
      <c r="V653" s="26"/>
      <c r="Y653" s="31"/>
      <c r="Z653" s="32"/>
      <c r="AA653" s="26"/>
      <c r="AC653" s="42"/>
    </row>
    <row r="654" spans="2:29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O654" s="31"/>
      <c r="P654" s="32"/>
      <c r="Q654" s="26"/>
      <c r="T654" s="31"/>
      <c r="U654" s="32"/>
      <c r="V654" s="26"/>
      <c r="Y654" s="31"/>
      <c r="Z654" s="32"/>
      <c r="AA654" s="26"/>
      <c r="AC654" s="42"/>
    </row>
    <row r="655" spans="2:29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O655" s="31"/>
      <c r="P655" s="32"/>
      <c r="Q655" s="26"/>
      <c r="T655" s="31"/>
      <c r="U655" s="32"/>
      <c r="V655" s="26"/>
      <c r="Y655" s="31"/>
      <c r="Z655" s="32"/>
      <c r="AA655" s="26"/>
      <c r="AC655" s="42"/>
    </row>
    <row r="656" spans="2:29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O656" s="31"/>
      <c r="P656" s="32"/>
      <c r="Q656" s="26"/>
      <c r="T656" s="31"/>
      <c r="U656" s="32"/>
      <c r="V656" s="26"/>
      <c r="Y656" s="31"/>
      <c r="Z656" s="32"/>
      <c r="AA656" s="26"/>
      <c r="AC656" s="42"/>
    </row>
    <row r="657" spans="2:29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O657" s="31"/>
      <c r="P657" s="32"/>
      <c r="Q657" s="26"/>
      <c r="T657" s="31"/>
      <c r="U657" s="32"/>
      <c r="V657" s="26"/>
      <c r="Y657" s="31"/>
      <c r="Z657" s="32"/>
      <c r="AA657" s="26"/>
      <c r="AC657" s="42"/>
    </row>
    <row r="658" spans="2:29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O658" s="31"/>
      <c r="P658" s="32"/>
      <c r="Q658" s="26"/>
      <c r="T658" s="31"/>
      <c r="U658" s="32"/>
      <c r="V658" s="26"/>
      <c r="Y658" s="31"/>
      <c r="Z658" s="32"/>
      <c r="AA658" s="26"/>
      <c r="AC658" s="42"/>
    </row>
    <row r="659" spans="2:29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O659" s="31"/>
      <c r="P659" s="32"/>
      <c r="Q659" s="26"/>
      <c r="T659" s="31"/>
      <c r="U659" s="32"/>
      <c r="V659" s="26"/>
      <c r="Y659" s="31"/>
      <c r="Z659" s="32"/>
      <c r="AA659" s="26"/>
      <c r="AC659" s="42"/>
    </row>
    <row r="660" spans="2:29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O660" s="31"/>
      <c r="P660" s="32"/>
      <c r="Q660" s="26"/>
      <c r="T660" s="31"/>
      <c r="U660" s="32"/>
      <c r="V660" s="26"/>
      <c r="Y660" s="31"/>
      <c r="Z660" s="32"/>
      <c r="AA660" s="26"/>
      <c r="AC660" s="42"/>
    </row>
    <row r="661" spans="2:29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O661" s="31"/>
      <c r="P661" s="32"/>
      <c r="Q661" s="26"/>
      <c r="T661" s="31"/>
      <c r="U661" s="32"/>
      <c r="V661" s="26"/>
      <c r="Y661" s="31"/>
      <c r="Z661" s="32"/>
      <c r="AA661" s="26"/>
      <c r="AC661" s="42"/>
    </row>
    <row r="662" spans="2:29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O662" s="31"/>
      <c r="P662" s="32"/>
      <c r="Q662" s="26"/>
      <c r="T662" s="31"/>
      <c r="U662" s="32"/>
      <c r="V662" s="26"/>
      <c r="Y662" s="31"/>
      <c r="Z662" s="32"/>
      <c r="AA662" s="26"/>
      <c r="AC662" s="42"/>
    </row>
    <row r="663" spans="2:29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O663" s="31"/>
      <c r="P663" s="32"/>
      <c r="Q663" s="26"/>
      <c r="T663" s="31"/>
      <c r="U663" s="32"/>
      <c r="V663" s="26"/>
      <c r="Y663" s="31"/>
      <c r="Z663" s="32"/>
      <c r="AA663" s="26"/>
      <c r="AC663" s="42"/>
    </row>
    <row r="664" spans="2:29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O664" s="31"/>
      <c r="P664" s="32"/>
      <c r="Q664" s="26"/>
      <c r="T664" s="31"/>
      <c r="U664" s="32"/>
      <c r="V664" s="26"/>
      <c r="Y664" s="31"/>
      <c r="Z664" s="32"/>
      <c r="AA664" s="26"/>
      <c r="AC664" s="42"/>
    </row>
    <row r="665" spans="2:29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O665" s="31"/>
      <c r="P665" s="32"/>
      <c r="Q665" s="26"/>
      <c r="T665" s="31"/>
      <c r="U665" s="32"/>
      <c r="V665" s="26"/>
      <c r="Y665" s="31"/>
      <c r="Z665" s="32"/>
      <c r="AA665" s="26"/>
      <c r="AC665" s="42"/>
    </row>
    <row r="666" spans="2:29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O666" s="31"/>
      <c r="P666" s="32"/>
      <c r="Q666" s="26"/>
      <c r="T666" s="31"/>
      <c r="U666" s="32"/>
      <c r="V666" s="26"/>
      <c r="Y666" s="31"/>
      <c r="Z666" s="32"/>
      <c r="AA666" s="26"/>
      <c r="AC666" s="42"/>
    </row>
    <row r="667" spans="2:29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O667" s="31"/>
      <c r="P667" s="32"/>
      <c r="Q667" s="26"/>
      <c r="T667" s="31"/>
      <c r="U667" s="32"/>
      <c r="V667" s="26"/>
      <c r="Y667" s="31"/>
      <c r="Z667" s="32"/>
      <c r="AA667" s="26"/>
      <c r="AC667" s="42"/>
    </row>
    <row r="668" spans="2:29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O668" s="31"/>
      <c r="P668" s="32"/>
      <c r="Q668" s="26"/>
      <c r="T668" s="31"/>
      <c r="U668" s="32"/>
      <c r="V668" s="26"/>
      <c r="Y668" s="31"/>
      <c r="Z668" s="32"/>
      <c r="AA668" s="26"/>
      <c r="AC668" s="42"/>
    </row>
    <row r="669" spans="2:29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O669" s="31"/>
      <c r="P669" s="32"/>
      <c r="Q669" s="26"/>
      <c r="T669" s="31"/>
      <c r="U669" s="32"/>
      <c r="V669" s="26"/>
      <c r="Y669" s="31"/>
      <c r="Z669" s="32"/>
      <c r="AA669" s="26"/>
      <c r="AC669" s="42"/>
    </row>
    <row r="670" spans="2:29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O670" s="31"/>
      <c r="P670" s="32"/>
      <c r="Q670" s="26"/>
      <c r="T670" s="31"/>
      <c r="U670" s="32"/>
      <c r="V670" s="26"/>
      <c r="Y670" s="31"/>
      <c r="Z670" s="32"/>
      <c r="AA670" s="26"/>
      <c r="AC670" s="42"/>
    </row>
    <row r="671" spans="2:29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O671" s="31"/>
      <c r="P671" s="32"/>
      <c r="Q671" s="26"/>
      <c r="T671" s="31"/>
      <c r="U671" s="32"/>
      <c r="V671" s="26"/>
      <c r="Y671" s="31"/>
      <c r="Z671" s="32"/>
      <c r="AA671" s="26"/>
      <c r="AC671" s="42"/>
    </row>
    <row r="672" spans="2:29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O672" s="31"/>
      <c r="P672" s="32"/>
      <c r="Q672" s="26"/>
      <c r="T672" s="31"/>
      <c r="U672" s="32"/>
      <c r="V672" s="26"/>
      <c r="Y672" s="31"/>
      <c r="Z672" s="32"/>
      <c r="AA672" s="26"/>
      <c r="AC672" s="42"/>
    </row>
    <row r="673" spans="2:29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O673" s="31"/>
      <c r="P673" s="32"/>
      <c r="Q673" s="26"/>
      <c r="T673" s="31"/>
      <c r="U673" s="32"/>
      <c r="V673" s="26"/>
      <c r="Y673" s="31"/>
      <c r="Z673" s="32"/>
      <c r="AA673" s="26"/>
      <c r="AC673" s="42"/>
    </row>
    <row r="674" spans="2:29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O674" s="31"/>
      <c r="P674" s="32"/>
      <c r="Q674" s="26"/>
      <c r="T674" s="31"/>
      <c r="U674" s="32"/>
      <c r="V674" s="26"/>
      <c r="Y674" s="31"/>
      <c r="Z674" s="32"/>
      <c r="AA674" s="26"/>
      <c r="AC674" s="42"/>
    </row>
    <row r="675" spans="2:29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O675" s="31"/>
      <c r="P675" s="32"/>
      <c r="Q675" s="26"/>
      <c r="T675" s="31"/>
      <c r="U675" s="32"/>
      <c r="V675" s="26"/>
      <c r="Y675" s="31"/>
      <c r="Z675" s="32"/>
      <c r="AA675" s="26"/>
      <c r="AC675" s="42"/>
    </row>
    <row r="676" spans="2:29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O676" s="31"/>
      <c r="P676" s="32"/>
      <c r="Q676" s="26"/>
      <c r="T676" s="31"/>
      <c r="U676" s="32"/>
      <c r="V676" s="26"/>
      <c r="Y676" s="31"/>
      <c r="Z676" s="32"/>
      <c r="AA676" s="26"/>
      <c r="AC676" s="42"/>
    </row>
    <row r="677" spans="2:29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O677" s="31"/>
      <c r="P677" s="32"/>
      <c r="Q677" s="26"/>
      <c r="T677" s="31"/>
      <c r="U677" s="32"/>
      <c r="V677" s="26"/>
      <c r="Y677" s="31"/>
      <c r="Z677" s="32"/>
      <c r="AA677" s="26"/>
      <c r="AC677" s="42"/>
    </row>
    <row r="678" spans="2:29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O678" s="31"/>
      <c r="P678" s="32"/>
      <c r="Q678" s="26"/>
      <c r="T678" s="31"/>
      <c r="U678" s="32"/>
      <c r="V678" s="26"/>
      <c r="Y678" s="31"/>
      <c r="Z678" s="32"/>
      <c r="AA678" s="26"/>
      <c r="AC678" s="42"/>
    </row>
    <row r="679" spans="2:29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O679" s="31"/>
      <c r="P679" s="32"/>
      <c r="Q679" s="26"/>
      <c r="T679" s="31"/>
      <c r="U679" s="32"/>
      <c r="V679" s="26"/>
      <c r="Y679" s="31"/>
      <c r="Z679" s="32"/>
      <c r="AA679" s="26"/>
      <c r="AC679" s="42"/>
    </row>
    <row r="680" spans="2:29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O680" s="31"/>
      <c r="P680" s="32"/>
      <c r="Q680" s="26"/>
      <c r="T680" s="31"/>
      <c r="U680" s="32"/>
      <c r="V680" s="26"/>
      <c r="Y680" s="31"/>
      <c r="Z680" s="32"/>
      <c r="AA680" s="26"/>
      <c r="AC680" s="42"/>
    </row>
    <row r="681" spans="2:29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O681" s="31"/>
      <c r="P681" s="32"/>
      <c r="Q681" s="26"/>
      <c r="T681" s="31"/>
      <c r="U681" s="32"/>
      <c r="V681" s="26"/>
      <c r="Y681" s="31"/>
      <c r="Z681" s="32"/>
      <c r="AA681" s="26"/>
      <c r="AC681" s="42"/>
    </row>
    <row r="682" spans="2:29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O682" s="31"/>
      <c r="P682" s="32"/>
      <c r="Q682" s="26"/>
      <c r="T682" s="31"/>
      <c r="U682" s="32"/>
      <c r="V682" s="26"/>
      <c r="Y682" s="31"/>
      <c r="Z682" s="32"/>
      <c r="AA682" s="26"/>
      <c r="AC682" s="42"/>
    </row>
    <row r="683" spans="2:29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O683" s="31"/>
      <c r="P683" s="32"/>
      <c r="Q683" s="26"/>
      <c r="T683" s="31"/>
      <c r="U683" s="32"/>
      <c r="V683" s="26"/>
      <c r="Y683" s="31"/>
      <c r="Z683" s="32"/>
      <c r="AA683" s="26"/>
      <c r="AC683" s="42"/>
    </row>
    <row r="684" spans="2:29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O684" s="31"/>
      <c r="P684" s="32"/>
      <c r="Q684" s="26"/>
      <c r="T684" s="31"/>
      <c r="U684" s="32"/>
      <c r="V684" s="26"/>
      <c r="Y684" s="31"/>
      <c r="Z684" s="32"/>
      <c r="AA684" s="26"/>
      <c r="AC684" s="42"/>
    </row>
    <row r="685" spans="2:29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O685" s="31"/>
      <c r="P685" s="32"/>
      <c r="Q685" s="26"/>
      <c r="T685" s="31"/>
      <c r="U685" s="32"/>
      <c r="V685" s="26"/>
      <c r="Y685" s="31"/>
      <c r="Z685" s="32"/>
      <c r="AA685" s="26"/>
      <c r="AC685" s="42"/>
    </row>
    <row r="686" spans="2:29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O686" s="31"/>
      <c r="P686" s="32"/>
      <c r="Q686" s="26"/>
      <c r="T686" s="31"/>
      <c r="U686" s="32"/>
      <c r="V686" s="26"/>
      <c r="Y686" s="31"/>
      <c r="Z686" s="32"/>
      <c r="AA686" s="26"/>
      <c r="AC686" s="42"/>
    </row>
    <row r="687" spans="2:29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O687" s="31"/>
      <c r="P687" s="32"/>
      <c r="Q687" s="26"/>
      <c r="T687" s="31"/>
      <c r="U687" s="32"/>
      <c r="V687" s="26"/>
      <c r="Y687" s="31"/>
      <c r="Z687" s="32"/>
      <c r="AA687" s="26"/>
      <c r="AC687" s="42"/>
    </row>
    <row r="688" spans="2:29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O688" s="31"/>
      <c r="P688" s="32"/>
      <c r="Q688" s="26"/>
      <c r="T688" s="31"/>
      <c r="U688" s="32"/>
      <c r="V688" s="26"/>
      <c r="Y688" s="31"/>
      <c r="Z688" s="32"/>
      <c r="AA688" s="26"/>
      <c r="AC688" s="42"/>
    </row>
    <row r="689" spans="2:29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O689" s="31"/>
      <c r="P689" s="32"/>
      <c r="Q689" s="26"/>
      <c r="T689" s="31"/>
      <c r="U689" s="32"/>
      <c r="V689" s="26"/>
      <c r="Y689" s="31"/>
      <c r="Z689" s="32"/>
      <c r="AA689" s="26"/>
      <c r="AC689" s="42"/>
    </row>
    <row r="690" spans="2:29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O690" s="31"/>
      <c r="P690" s="32"/>
      <c r="Q690" s="26"/>
      <c r="T690" s="31"/>
      <c r="U690" s="32"/>
      <c r="V690" s="26"/>
      <c r="Y690" s="31"/>
      <c r="Z690" s="32"/>
      <c r="AA690" s="26"/>
      <c r="AC690" s="42"/>
    </row>
    <row r="691" spans="2:29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O691" s="31"/>
      <c r="P691" s="32"/>
      <c r="Q691" s="26"/>
      <c r="T691" s="31"/>
      <c r="U691" s="32"/>
      <c r="V691" s="26"/>
      <c r="Y691" s="31"/>
      <c r="Z691" s="32"/>
      <c r="AA691" s="26"/>
      <c r="AC691" s="42"/>
    </row>
    <row r="692" spans="2:29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O692" s="31"/>
      <c r="P692" s="32"/>
      <c r="Q692" s="26"/>
      <c r="T692" s="31"/>
      <c r="U692" s="32"/>
      <c r="V692" s="26"/>
      <c r="Y692" s="31"/>
      <c r="Z692" s="32"/>
      <c r="AA692" s="26"/>
      <c r="AC692" s="42"/>
    </row>
    <row r="693" spans="2:29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O693" s="31"/>
      <c r="P693" s="32"/>
      <c r="Q693" s="26"/>
      <c r="T693" s="31"/>
      <c r="U693" s="32"/>
      <c r="V693" s="26"/>
      <c r="Y693" s="31"/>
      <c r="Z693" s="32"/>
      <c r="AA693" s="26"/>
      <c r="AC693" s="42"/>
    </row>
    <row r="694" spans="2:29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O694" s="31"/>
      <c r="P694" s="32"/>
      <c r="Q694" s="26"/>
      <c r="T694" s="31"/>
      <c r="U694" s="32"/>
      <c r="V694" s="26"/>
      <c r="Y694" s="31"/>
      <c r="Z694" s="32"/>
      <c r="AA694" s="26"/>
      <c r="AC694" s="42"/>
    </row>
    <row r="695" spans="2:29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O695" s="31"/>
      <c r="P695" s="32"/>
      <c r="Q695" s="26"/>
      <c r="T695" s="31"/>
      <c r="U695" s="32"/>
      <c r="V695" s="26"/>
      <c r="Y695" s="31"/>
      <c r="Z695" s="32"/>
      <c r="AA695" s="26"/>
      <c r="AC695" s="42"/>
    </row>
    <row r="696" spans="2:29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O696" s="31"/>
      <c r="P696" s="32"/>
      <c r="Q696" s="26"/>
      <c r="T696" s="31"/>
      <c r="U696" s="32"/>
      <c r="V696" s="26"/>
      <c r="Y696" s="31"/>
      <c r="Z696" s="32"/>
      <c r="AA696" s="26"/>
      <c r="AC696" s="42"/>
    </row>
    <row r="697" spans="2:29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O697" s="31"/>
      <c r="P697" s="32"/>
      <c r="Q697" s="26"/>
      <c r="T697" s="31"/>
      <c r="U697" s="32"/>
      <c r="V697" s="26"/>
      <c r="Y697" s="31"/>
      <c r="Z697" s="32"/>
      <c r="AA697" s="26"/>
      <c r="AC697" s="42"/>
    </row>
    <row r="698" spans="2:29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O698" s="31"/>
      <c r="P698" s="32"/>
      <c r="Q698" s="26"/>
      <c r="T698" s="31"/>
      <c r="U698" s="32"/>
      <c r="V698" s="26"/>
      <c r="Y698" s="31"/>
      <c r="Z698" s="32"/>
      <c r="AA698" s="26"/>
      <c r="AC698" s="42"/>
    </row>
    <row r="699" spans="2:29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O699" s="31"/>
      <c r="P699" s="32"/>
      <c r="Q699" s="26"/>
      <c r="T699" s="31"/>
      <c r="U699" s="32"/>
      <c r="V699" s="26"/>
      <c r="Y699" s="31"/>
      <c r="Z699" s="32"/>
      <c r="AA699" s="26"/>
      <c r="AC699" s="42"/>
    </row>
    <row r="700" spans="2:29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O700" s="31"/>
      <c r="P700" s="32"/>
      <c r="Q700" s="26"/>
      <c r="T700" s="31"/>
      <c r="U700" s="32"/>
      <c r="V700" s="26"/>
      <c r="Y700" s="31"/>
      <c r="Z700" s="32"/>
      <c r="AA700" s="26"/>
      <c r="AC700" s="42"/>
    </row>
    <row r="701" spans="2:29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O701" s="31"/>
      <c r="P701" s="32"/>
      <c r="Q701" s="26"/>
      <c r="T701" s="31"/>
      <c r="U701" s="32"/>
      <c r="V701" s="26"/>
      <c r="Y701" s="31"/>
      <c r="Z701" s="32"/>
      <c r="AA701" s="26"/>
      <c r="AC701" s="42"/>
    </row>
    <row r="702" spans="2:29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O702" s="31"/>
      <c r="P702" s="32"/>
      <c r="Q702" s="26"/>
      <c r="T702" s="31"/>
      <c r="U702" s="32"/>
      <c r="V702" s="26"/>
      <c r="Y702" s="31"/>
      <c r="Z702" s="32"/>
      <c r="AA702" s="26"/>
      <c r="AC702" s="42"/>
    </row>
    <row r="703" spans="2:29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O703" s="31"/>
      <c r="P703" s="32"/>
      <c r="Q703" s="26"/>
      <c r="T703" s="31"/>
      <c r="U703" s="32"/>
      <c r="V703" s="26"/>
      <c r="Y703" s="31"/>
      <c r="Z703" s="32"/>
      <c r="AA703" s="26"/>
      <c r="AC703" s="42"/>
    </row>
    <row r="704" spans="2:29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O704" s="31"/>
      <c r="P704" s="32"/>
      <c r="Q704" s="26"/>
      <c r="T704" s="31"/>
      <c r="U704" s="32"/>
      <c r="V704" s="26"/>
      <c r="Y704" s="31"/>
      <c r="Z704" s="32"/>
      <c r="AA704" s="26"/>
      <c r="AC704" s="42"/>
    </row>
    <row r="705" spans="2:29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O705" s="31"/>
      <c r="P705" s="32"/>
      <c r="Q705" s="26"/>
      <c r="T705" s="31"/>
      <c r="U705" s="32"/>
      <c r="V705" s="26"/>
      <c r="Y705" s="31"/>
      <c r="Z705" s="32"/>
      <c r="AA705" s="26"/>
      <c r="AC705" s="42"/>
    </row>
    <row r="706" spans="2:29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O706" s="31"/>
      <c r="P706" s="32"/>
      <c r="Q706" s="26"/>
      <c r="T706" s="31"/>
      <c r="U706" s="32"/>
      <c r="V706" s="26"/>
      <c r="Y706" s="31"/>
      <c r="Z706" s="32"/>
      <c r="AA706" s="26"/>
      <c r="AC706" s="42"/>
    </row>
    <row r="707" spans="2:29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O707" s="31"/>
      <c r="P707" s="32"/>
      <c r="Q707" s="26"/>
      <c r="T707" s="31"/>
      <c r="U707" s="32"/>
      <c r="V707" s="26"/>
      <c r="Y707" s="31"/>
      <c r="Z707" s="32"/>
      <c r="AA707" s="26"/>
      <c r="AC707" s="42"/>
    </row>
    <row r="708" spans="2:29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O708" s="31"/>
      <c r="P708" s="32"/>
      <c r="Q708" s="26"/>
      <c r="T708" s="31"/>
      <c r="U708" s="32"/>
      <c r="V708" s="26"/>
      <c r="Y708" s="31"/>
      <c r="Z708" s="32"/>
      <c r="AA708" s="26"/>
      <c r="AC708" s="42"/>
    </row>
    <row r="709" spans="2:29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O709" s="31"/>
      <c r="P709" s="32"/>
      <c r="Q709" s="26"/>
      <c r="T709" s="31"/>
      <c r="U709" s="32"/>
      <c r="V709" s="26"/>
      <c r="Y709" s="31"/>
      <c r="Z709" s="32"/>
      <c r="AA709" s="26"/>
      <c r="AC709" s="42"/>
    </row>
    <row r="710" spans="2:29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O710" s="31"/>
      <c r="P710" s="32"/>
      <c r="Q710" s="26"/>
      <c r="T710" s="31"/>
      <c r="U710" s="32"/>
      <c r="V710" s="26"/>
      <c r="Y710" s="31"/>
      <c r="Z710" s="32"/>
      <c r="AA710" s="26"/>
      <c r="AC710" s="42"/>
    </row>
    <row r="711" spans="2:29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O711" s="31"/>
      <c r="P711" s="32"/>
      <c r="Q711" s="26"/>
      <c r="T711" s="31"/>
      <c r="U711" s="32"/>
      <c r="V711" s="26"/>
      <c r="Y711" s="31"/>
      <c r="Z711" s="32"/>
      <c r="AA711" s="26"/>
      <c r="AC711" s="42"/>
    </row>
    <row r="712" spans="2:29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O712" s="31"/>
      <c r="P712" s="32"/>
      <c r="Q712" s="26"/>
      <c r="T712" s="31"/>
      <c r="U712" s="32"/>
      <c r="V712" s="26"/>
      <c r="Y712" s="31"/>
      <c r="Z712" s="32"/>
      <c r="AA712" s="26"/>
      <c r="AC712" s="42"/>
    </row>
    <row r="713" spans="2:29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O713" s="31"/>
      <c r="P713" s="32"/>
      <c r="Q713" s="26"/>
      <c r="T713" s="31"/>
      <c r="U713" s="32"/>
      <c r="V713" s="26"/>
      <c r="Y713" s="31"/>
      <c r="Z713" s="32"/>
      <c r="AA713" s="26"/>
      <c r="AC713" s="42"/>
    </row>
    <row r="714" spans="2:29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O714" s="31"/>
      <c r="P714" s="32"/>
      <c r="Q714" s="26"/>
      <c r="T714" s="31"/>
      <c r="U714" s="32"/>
      <c r="V714" s="26"/>
      <c r="Y714" s="31"/>
      <c r="Z714" s="32"/>
      <c r="AA714" s="26"/>
      <c r="AC714" s="42"/>
    </row>
    <row r="715" spans="2:29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O715" s="31"/>
      <c r="P715" s="32"/>
      <c r="Q715" s="26"/>
      <c r="T715" s="31"/>
      <c r="U715" s="32"/>
      <c r="V715" s="26"/>
      <c r="Y715" s="31"/>
      <c r="Z715" s="32"/>
      <c r="AA715" s="26"/>
      <c r="AC715" s="42"/>
    </row>
    <row r="716" spans="2:29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O716" s="31"/>
      <c r="P716" s="32"/>
      <c r="Q716" s="26"/>
      <c r="T716" s="31"/>
      <c r="U716" s="32"/>
      <c r="V716" s="26"/>
      <c r="Y716" s="31"/>
      <c r="Z716" s="32"/>
      <c r="AA716" s="26"/>
      <c r="AC716" s="42"/>
    </row>
    <row r="717" spans="2:29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O717" s="31"/>
      <c r="P717" s="32"/>
      <c r="Q717" s="26"/>
      <c r="T717" s="31"/>
      <c r="U717" s="32"/>
      <c r="V717" s="26"/>
      <c r="Y717" s="31"/>
      <c r="Z717" s="32"/>
      <c r="AA717" s="26"/>
      <c r="AC717" s="42"/>
    </row>
    <row r="718" spans="2:29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O718" s="31"/>
      <c r="P718" s="32"/>
      <c r="Q718" s="26"/>
      <c r="T718" s="31"/>
      <c r="U718" s="32"/>
      <c r="V718" s="26"/>
      <c r="Y718" s="31"/>
      <c r="Z718" s="32"/>
      <c r="AA718" s="26"/>
      <c r="AC718" s="42"/>
    </row>
    <row r="719" spans="2:29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O719" s="31"/>
      <c r="P719" s="32"/>
      <c r="Q719" s="26"/>
      <c r="T719" s="31"/>
      <c r="U719" s="32"/>
      <c r="V719" s="26"/>
      <c r="Y719" s="31"/>
      <c r="Z719" s="32"/>
      <c r="AA719" s="26"/>
      <c r="AC719" s="42"/>
    </row>
    <row r="720" spans="2:29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O720" s="31"/>
      <c r="P720" s="32"/>
      <c r="Q720" s="26"/>
      <c r="T720" s="31"/>
      <c r="U720" s="32"/>
      <c r="V720" s="26"/>
      <c r="Y720" s="31"/>
      <c r="Z720" s="32"/>
      <c r="AA720" s="26"/>
      <c r="AC720" s="42"/>
    </row>
    <row r="721" spans="2:29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O721" s="31"/>
      <c r="P721" s="32"/>
      <c r="Q721" s="26"/>
      <c r="T721" s="31"/>
      <c r="U721" s="32"/>
      <c r="V721" s="26"/>
      <c r="Y721" s="31"/>
      <c r="Z721" s="32"/>
      <c r="AA721" s="26"/>
      <c r="AC721" s="42"/>
    </row>
    <row r="722" spans="2:29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O722" s="31"/>
      <c r="P722" s="32"/>
      <c r="Q722" s="26"/>
      <c r="T722" s="31"/>
      <c r="U722" s="32"/>
      <c r="V722" s="26"/>
      <c r="Y722" s="31"/>
      <c r="Z722" s="32"/>
      <c r="AA722" s="26"/>
      <c r="AC722" s="42"/>
    </row>
    <row r="723" spans="2:29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O723" s="31"/>
      <c r="P723" s="32"/>
      <c r="Q723" s="26"/>
      <c r="T723" s="31"/>
      <c r="U723" s="32"/>
      <c r="V723" s="26"/>
      <c r="Y723" s="31"/>
      <c r="Z723" s="32"/>
      <c r="AA723" s="26"/>
      <c r="AC723" s="42"/>
    </row>
    <row r="724" spans="2:29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O724" s="31"/>
      <c r="P724" s="32"/>
      <c r="Q724" s="26"/>
      <c r="T724" s="31"/>
      <c r="U724" s="32"/>
      <c r="V724" s="26"/>
      <c r="Y724" s="31"/>
      <c r="Z724" s="32"/>
      <c r="AA724" s="26"/>
      <c r="AC724" s="42"/>
    </row>
    <row r="725" spans="2:29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O725" s="31"/>
      <c r="P725" s="32"/>
      <c r="Q725" s="26"/>
      <c r="T725" s="31"/>
      <c r="U725" s="32"/>
      <c r="V725" s="26"/>
      <c r="Y725" s="31"/>
      <c r="Z725" s="32"/>
      <c r="AA725" s="26"/>
      <c r="AC725" s="42"/>
    </row>
    <row r="726" spans="2:29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O726" s="31"/>
      <c r="P726" s="32"/>
      <c r="Q726" s="26"/>
      <c r="T726" s="31"/>
      <c r="U726" s="32"/>
      <c r="V726" s="26"/>
      <c r="Y726" s="31"/>
      <c r="Z726" s="32"/>
      <c r="AA726" s="26"/>
      <c r="AC726" s="42"/>
    </row>
    <row r="727" spans="2:29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O727" s="31"/>
      <c r="P727" s="32"/>
      <c r="Q727" s="26"/>
      <c r="T727" s="31"/>
      <c r="U727" s="32"/>
      <c r="V727" s="26"/>
      <c r="Y727" s="31"/>
      <c r="Z727" s="32"/>
      <c r="AA727" s="26"/>
      <c r="AC727" s="42"/>
    </row>
    <row r="728" spans="2:29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O728" s="31"/>
      <c r="P728" s="32"/>
      <c r="Q728" s="26"/>
      <c r="T728" s="31"/>
      <c r="U728" s="32"/>
      <c r="V728" s="26"/>
      <c r="Y728" s="31"/>
      <c r="Z728" s="32"/>
      <c r="AA728" s="26"/>
      <c r="AC728" s="42"/>
    </row>
    <row r="729" spans="2:29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O729" s="31"/>
      <c r="P729" s="32"/>
      <c r="Q729" s="26"/>
      <c r="T729" s="31"/>
      <c r="U729" s="32"/>
      <c r="V729" s="26"/>
      <c r="Y729" s="31"/>
      <c r="Z729" s="32"/>
      <c r="AA729" s="26"/>
      <c r="AC729" s="42"/>
    </row>
    <row r="730" spans="2:29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O730" s="31"/>
      <c r="P730" s="32"/>
      <c r="Q730" s="26"/>
      <c r="T730" s="31"/>
      <c r="U730" s="32"/>
      <c r="V730" s="26"/>
      <c r="Y730" s="31"/>
      <c r="Z730" s="32"/>
      <c r="AA730" s="26"/>
      <c r="AC730" s="42"/>
    </row>
    <row r="731" spans="2:29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O731" s="31"/>
      <c r="P731" s="32"/>
      <c r="Q731" s="26"/>
      <c r="T731" s="31"/>
      <c r="U731" s="32"/>
      <c r="V731" s="26"/>
      <c r="Y731" s="31"/>
      <c r="Z731" s="32"/>
      <c r="AA731" s="26"/>
      <c r="AC731" s="42"/>
    </row>
    <row r="732" spans="2:29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O732" s="31"/>
      <c r="P732" s="32"/>
      <c r="Q732" s="26"/>
      <c r="T732" s="31"/>
      <c r="U732" s="32"/>
      <c r="V732" s="26"/>
      <c r="Y732" s="31"/>
      <c r="Z732" s="32"/>
      <c r="AA732" s="26"/>
      <c r="AC732" s="42"/>
    </row>
    <row r="733" spans="2:29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O733" s="31"/>
      <c r="P733" s="32"/>
      <c r="Q733" s="26"/>
      <c r="T733" s="31"/>
      <c r="U733" s="32"/>
      <c r="V733" s="26"/>
      <c r="Y733" s="31"/>
      <c r="Z733" s="32"/>
      <c r="AA733" s="26"/>
      <c r="AC733" s="42"/>
    </row>
    <row r="734" spans="2:29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O734" s="31"/>
      <c r="P734" s="32"/>
      <c r="Q734" s="26"/>
      <c r="T734" s="31"/>
      <c r="U734" s="32"/>
      <c r="V734" s="26"/>
      <c r="Y734" s="31"/>
      <c r="Z734" s="32"/>
      <c r="AA734" s="26"/>
      <c r="AC734" s="42"/>
    </row>
    <row r="735" spans="2:29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O735" s="31"/>
      <c r="P735" s="32"/>
      <c r="Q735" s="26"/>
      <c r="T735" s="31"/>
      <c r="U735" s="32"/>
      <c r="V735" s="26"/>
      <c r="Y735" s="31"/>
      <c r="Z735" s="32"/>
      <c r="AA735" s="26"/>
      <c r="AC735" s="42"/>
    </row>
    <row r="736" spans="2:29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O736" s="31"/>
      <c r="P736" s="32"/>
      <c r="Q736" s="26"/>
      <c r="T736" s="31"/>
      <c r="U736" s="32"/>
      <c r="V736" s="26"/>
      <c r="Y736" s="31"/>
      <c r="Z736" s="32"/>
      <c r="AA736" s="26"/>
      <c r="AC736" s="42"/>
    </row>
    <row r="737" spans="2:29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O737" s="31"/>
      <c r="P737" s="32"/>
      <c r="Q737" s="26"/>
      <c r="T737" s="31"/>
      <c r="U737" s="32"/>
      <c r="V737" s="26"/>
      <c r="Y737" s="31"/>
      <c r="Z737" s="32"/>
      <c r="AA737" s="26"/>
      <c r="AC737" s="42"/>
    </row>
    <row r="738" spans="2:29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O738" s="31"/>
      <c r="P738" s="32"/>
      <c r="Q738" s="26"/>
      <c r="T738" s="31"/>
      <c r="U738" s="32"/>
      <c r="V738" s="26"/>
      <c r="Y738" s="31"/>
      <c r="Z738" s="32"/>
      <c r="AA738" s="26"/>
      <c r="AC738" s="42"/>
    </row>
    <row r="739" spans="2:29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O739" s="31"/>
      <c r="P739" s="32"/>
      <c r="Q739" s="26"/>
      <c r="T739" s="31"/>
      <c r="U739" s="32"/>
      <c r="V739" s="26"/>
      <c r="Y739" s="31"/>
      <c r="Z739" s="32"/>
      <c r="AA739" s="26"/>
      <c r="AC739" s="42"/>
    </row>
    <row r="740" spans="2:29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O740" s="31"/>
      <c r="P740" s="32"/>
      <c r="Q740" s="26"/>
      <c r="T740" s="31"/>
      <c r="U740" s="32"/>
      <c r="V740" s="26"/>
      <c r="Y740" s="31"/>
      <c r="Z740" s="32"/>
      <c r="AA740" s="26"/>
      <c r="AC740" s="42"/>
    </row>
    <row r="741" spans="2:29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O741" s="31"/>
      <c r="P741" s="32"/>
      <c r="Q741" s="26"/>
      <c r="T741" s="31"/>
      <c r="U741" s="32"/>
      <c r="V741" s="26"/>
      <c r="Y741" s="31"/>
      <c r="Z741" s="32"/>
      <c r="AA741" s="26"/>
      <c r="AC741" s="42"/>
    </row>
    <row r="742" spans="2:29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O742" s="31"/>
      <c r="P742" s="32"/>
      <c r="Q742" s="26"/>
      <c r="T742" s="31"/>
      <c r="U742" s="32"/>
      <c r="V742" s="26"/>
      <c r="Y742" s="31"/>
      <c r="Z742" s="32"/>
      <c r="AA742" s="26"/>
      <c r="AC742" s="42"/>
    </row>
    <row r="743" spans="2:29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O743" s="31"/>
      <c r="P743" s="32"/>
      <c r="Q743" s="26"/>
      <c r="T743" s="31"/>
      <c r="U743" s="32"/>
      <c r="V743" s="26"/>
      <c r="Y743" s="31"/>
      <c r="Z743" s="32"/>
      <c r="AA743" s="26"/>
      <c r="AC743" s="42"/>
    </row>
    <row r="744" spans="2:29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O744" s="31"/>
      <c r="P744" s="32"/>
      <c r="Q744" s="26"/>
      <c r="T744" s="31"/>
      <c r="U744" s="32"/>
      <c r="V744" s="26"/>
      <c r="Y744" s="31"/>
      <c r="Z744" s="32"/>
      <c r="AA744" s="26"/>
      <c r="AC744" s="42"/>
    </row>
    <row r="745" spans="2:29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O745" s="31"/>
      <c r="P745" s="32"/>
      <c r="Q745" s="26"/>
      <c r="T745" s="31"/>
      <c r="U745" s="32"/>
      <c r="V745" s="26"/>
      <c r="Y745" s="31"/>
      <c r="Z745" s="32"/>
      <c r="AA745" s="26"/>
      <c r="AC745" s="42"/>
    </row>
    <row r="746" spans="2:29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O746" s="31"/>
      <c r="P746" s="32"/>
      <c r="Q746" s="26"/>
      <c r="T746" s="31"/>
      <c r="U746" s="32"/>
      <c r="V746" s="26"/>
      <c r="Y746" s="31"/>
      <c r="Z746" s="32"/>
      <c r="AA746" s="26"/>
      <c r="AC746" s="42"/>
    </row>
    <row r="747" spans="2:29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O747" s="31"/>
      <c r="P747" s="32"/>
      <c r="Q747" s="26"/>
      <c r="T747" s="31"/>
      <c r="U747" s="32"/>
      <c r="V747" s="26"/>
      <c r="Y747" s="31"/>
      <c r="Z747" s="32"/>
      <c r="AA747" s="26"/>
      <c r="AC747" s="42"/>
    </row>
    <row r="748" spans="2:29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O748" s="31"/>
      <c r="P748" s="32"/>
      <c r="Q748" s="26"/>
      <c r="T748" s="31"/>
      <c r="U748" s="32"/>
      <c r="V748" s="26"/>
      <c r="Y748" s="31"/>
      <c r="Z748" s="32"/>
      <c r="AA748" s="26"/>
      <c r="AC748" s="42"/>
    </row>
    <row r="749" spans="2:29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O749" s="31"/>
      <c r="P749" s="32"/>
      <c r="Q749" s="26"/>
      <c r="T749" s="31"/>
      <c r="U749" s="32"/>
      <c r="V749" s="26"/>
      <c r="Y749" s="31"/>
      <c r="Z749" s="32"/>
      <c r="AA749" s="26"/>
      <c r="AC749" s="42"/>
    </row>
    <row r="750" spans="2:29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O750" s="31"/>
      <c r="P750" s="32"/>
      <c r="Q750" s="26"/>
      <c r="T750" s="31"/>
      <c r="U750" s="32"/>
      <c r="V750" s="26"/>
      <c r="Y750" s="31"/>
      <c r="Z750" s="32"/>
      <c r="AA750" s="26"/>
      <c r="AC750" s="42"/>
    </row>
    <row r="751" spans="2:29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O751" s="31"/>
      <c r="P751" s="32"/>
      <c r="Q751" s="26"/>
      <c r="T751" s="31"/>
      <c r="U751" s="32"/>
      <c r="V751" s="26"/>
      <c r="Y751" s="31"/>
      <c r="Z751" s="32"/>
      <c r="AA751" s="26"/>
      <c r="AC751" s="42"/>
    </row>
    <row r="752" spans="2:29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O752" s="31"/>
      <c r="P752" s="32"/>
      <c r="Q752" s="26"/>
      <c r="T752" s="31"/>
      <c r="U752" s="32"/>
      <c r="V752" s="26"/>
      <c r="Y752" s="31"/>
      <c r="Z752" s="32"/>
      <c r="AA752" s="26"/>
      <c r="AC752" s="42"/>
    </row>
    <row r="753" spans="2:29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O753" s="31"/>
      <c r="P753" s="32"/>
      <c r="Q753" s="26"/>
      <c r="T753" s="31"/>
      <c r="U753" s="32"/>
      <c r="V753" s="26"/>
      <c r="Y753" s="31"/>
      <c r="Z753" s="32"/>
      <c r="AA753" s="26"/>
      <c r="AC753" s="42"/>
    </row>
    <row r="754" spans="2:29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O754" s="31"/>
      <c r="P754" s="32"/>
      <c r="Q754" s="26"/>
      <c r="T754" s="31"/>
      <c r="U754" s="32"/>
      <c r="V754" s="26"/>
      <c r="Y754" s="31"/>
      <c r="Z754" s="32"/>
      <c r="AA754" s="26"/>
      <c r="AC754" s="42"/>
    </row>
    <row r="755" spans="2:29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O755" s="31"/>
      <c r="P755" s="32"/>
      <c r="Q755" s="26"/>
      <c r="T755" s="31"/>
      <c r="U755" s="32"/>
      <c r="V755" s="26"/>
      <c r="Y755" s="31"/>
      <c r="Z755" s="32"/>
      <c r="AA755" s="26"/>
      <c r="AC755" s="42"/>
    </row>
    <row r="756" spans="2:29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O756" s="31"/>
      <c r="P756" s="32"/>
      <c r="Q756" s="26"/>
      <c r="T756" s="31"/>
      <c r="U756" s="32"/>
      <c r="V756" s="26"/>
      <c r="Y756" s="31"/>
      <c r="Z756" s="32"/>
      <c r="AA756" s="26"/>
      <c r="AC756" s="42"/>
    </row>
    <row r="757" spans="2:29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O757" s="31"/>
      <c r="P757" s="32"/>
      <c r="Q757" s="26"/>
      <c r="T757" s="31"/>
      <c r="U757" s="32"/>
      <c r="V757" s="26"/>
      <c r="Y757" s="31"/>
      <c r="Z757" s="32"/>
      <c r="AA757" s="26"/>
      <c r="AC757" s="42"/>
    </row>
    <row r="758" spans="2:29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O758" s="31"/>
      <c r="P758" s="32"/>
      <c r="Q758" s="26"/>
      <c r="T758" s="31"/>
      <c r="U758" s="32"/>
      <c r="V758" s="26"/>
      <c r="Y758" s="31"/>
      <c r="Z758" s="32"/>
      <c r="AA758" s="26"/>
      <c r="AC758" s="42"/>
    </row>
    <row r="759" spans="2:29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O759" s="31"/>
      <c r="P759" s="32"/>
      <c r="Q759" s="26"/>
      <c r="T759" s="31"/>
      <c r="U759" s="32"/>
      <c r="V759" s="26"/>
      <c r="Y759" s="31"/>
      <c r="Z759" s="32"/>
      <c r="AA759" s="26"/>
      <c r="AC759" s="42"/>
    </row>
    <row r="760" spans="2:29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O760" s="31"/>
      <c r="P760" s="32"/>
      <c r="Q760" s="26"/>
      <c r="T760" s="31"/>
      <c r="U760" s="32"/>
      <c r="V760" s="26"/>
      <c r="Y760" s="31"/>
      <c r="Z760" s="32"/>
      <c r="AA760" s="26"/>
      <c r="AC760" s="42"/>
    </row>
    <row r="761" spans="2:29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O761" s="31"/>
      <c r="P761" s="32"/>
      <c r="Q761" s="26"/>
      <c r="T761" s="31"/>
      <c r="U761" s="32"/>
      <c r="V761" s="26"/>
      <c r="Y761" s="31"/>
      <c r="Z761" s="32"/>
      <c r="AA761" s="26"/>
      <c r="AC761" s="42"/>
    </row>
    <row r="762" spans="2:29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O762" s="31"/>
      <c r="P762" s="32"/>
      <c r="Q762" s="26"/>
      <c r="T762" s="31"/>
      <c r="U762" s="32"/>
      <c r="V762" s="26"/>
      <c r="Y762" s="31"/>
      <c r="Z762" s="32"/>
      <c r="AA762" s="26"/>
      <c r="AC762" s="42"/>
    </row>
    <row r="763" spans="2:29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O763" s="31"/>
      <c r="P763" s="32"/>
      <c r="Q763" s="26"/>
      <c r="T763" s="31"/>
      <c r="U763" s="32"/>
      <c r="V763" s="26"/>
      <c r="Y763" s="31"/>
      <c r="Z763" s="32"/>
      <c r="AA763" s="26"/>
      <c r="AC763" s="42"/>
    </row>
    <row r="764" spans="2:29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O764" s="31"/>
      <c r="P764" s="32"/>
      <c r="Q764" s="26"/>
      <c r="T764" s="31"/>
      <c r="U764" s="32"/>
      <c r="V764" s="26"/>
      <c r="Y764" s="31"/>
      <c r="Z764" s="32"/>
      <c r="AA764" s="26"/>
      <c r="AC764" s="42"/>
    </row>
    <row r="765" spans="2:29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O765" s="31"/>
      <c r="P765" s="32"/>
      <c r="Q765" s="26"/>
      <c r="T765" s="31"/>
      <c r="U765" s="32"/>
      <c r="V765" s="26"/>
      <c r="Y765" s="31"/>
      <c r="Z765" s="32"/>
      <c r="AA765" s="26"/>
      <c r="AC765" s="42"/>
    </row>
    <row r="766" spans="2:29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O766" s="31"/>
      <c r="P766" s="32"/>
      <c r="Q766" s="26"/>
      <c r="T766" s="31"/>
      <c r="U766" s="32"/>
      <c r="V766" s="26"/>
      <c r="Y766" s="31"/>
      <c r="Z766" s="32"/>
      <c r="AA766" s="26"/>
      <c r="AC766" s="42"/>
    </row>
    <row r="767" spans="2:29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O767" s="31"/>
      <c r="P767" s="32"/>
      <c r="Q767" s="26"/>
      <c r="T767" s="31"/>
      <c r="U767" s="32"/>
      <c r="V767" s="26"/>
      <c r="Y767" s="31"/>
      <c r="Z767" s="32"/>
      <c r="AA767" s="26"/>
      <c r="AC767" s="42"/>
    </row>
    <row r="768" spans="2:29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O768" s="31"/>
      <c r="P768" s="32"/>
      <c r="Q768" s="26"/>
      <c r="T768" s="31"/>
      <c r="U768" s="32"/>
      <c r="V768" s="26"/>
      <c r="Y768" s="31"/>
      <c r="Z768" s="32"/>
      <c r="AA768" s="26"/>
      <c r="AC768" s="42"/>
    </row>
    <row r="769" spans="2:29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O769" s="31"/>
      <c r="P769" s="32"/>
      <c r="Q769" s="26"/>
      <c r="T769" s="31"/>
      <c r="U769" s="32"/>
      <c r="V769" s="26"/>
      <c r="Y769" s="31"/>
      <c r="Z769" s="32"/>
      <c r="AA769" s="26"/>
      <c r="AC769" s="42"/>
    </row>
    <row r="770" spans="2:29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O770" s="31"/>
      <c r="P770" s="32"/>
      <c r="Q770" s="26"/>
      <c r="T770" s="31"/>
      <c r="U770" s="32"/>
      <c r="V770" s="26"/>
      <c r="Y770" s="31"/>
      <c r="Z770" s="32"/>
      <c r="AA770" s="26"/>
      <c r="AC770" s="42"/>
    </row>
    <row r="771" spans="2:29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O771" s="31"/>
      <c r="P771" s="32"/>
      <c r="Q771" s="26"/>
      <c r="T771" s="31"/>
      <c r="U771" s="32"/>
      <c r="V771" s="26"/>
      <c r="Y771" s="31"/>
      <c r="Z771" s="32"/>
      <c r="AA771" s="26"/>
      <c r="AC771" s="42"/>
    </row>
    <row r="772" spans="2:29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O772" s="31"/>
      <c r="P772" s="32"/>
      <c r="Q772" s="26"/>
      <c r="T772" s="31"/>
      <c r="U772" s="32"/>
      <c r="V772" s="26"/>
      <c r="Y772" s="31"/>
      <c r="Z772" s="32"/>
      <c r="AA772" s="26"/>
      <c r="AC772" s="42"/>
    </row>
    <row r="773" spans="2:29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O773" s="31"/>
      <c r="P773" s="32"/>
      <c r="Q773" s="26"/>
      <c r="T773" s="31"/>
      <c r="U773" s="32"/>
      <c r="V773" s="26"/>
      <c r="Y773" s="31"/>
      <c r="Z773" s="32"/>
      <c r="AA773" s="26"/>
      <c r="AC773" s="42"/>
    </row>
    <row r="774" spans="2:29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O774" s="31"/>
      <c r="P774" s="32"/>
      <c r="Q774" s="26"/>
      <c r="T774" s="31"/>
      <c r="U774" s="32"/>
      <c r="V774" s="26"/>
      <c r="Y774" s="31"/>
      <c r="Z774" s="32"/>
      <c r="AA774" s="26"/>
      <c r="AC774" s="42"/>
    </row>
    <row r="775" spans="2:29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O775" s="31"/>
      <c r="P775" s="32"/>
      <c r="Q775" s="26"/>
      <c r="T775" s="31"/>
      <c r="U775" s="32"/>
      <c r="V775" s="26"/>
      <c r="Y775" s="31"/>
      <c r="Z775" s="32"/>
      <c r="AA775" s="26"/>
      <c r="AC775" s="42"/>
    </row>
    <row r="776" spans="2:29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O776" s="31"/>
      <c r="P776" s="32"/>
      <c r="Q776" s="26"/>
      <c r="T776" s="31"/>
      <c r="U776" s="32"/>
      <c r="V776" s="26"/>
      <c r="Y776" s="31"/>
      <c r="Z776" s="32"/>
      <c r="AA776" s="26"/>
      <c r="AC776" s="42"/>
    </row>
    <row r="777" spans="2:29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O777" s="31"/>
      <c r="P777" s="32"/>
      <c r="Q777" s="26"/>
      <c r="T777" s="31"/>
      <c r="U777" s="32"/>
      <c r="V777" s="26"/>
      <c r="Y777" s="31"/>
      <c r="Z777" s="32"/>
      <c r="AA777" s="26"/>
      <c r="AC777" s="42"/>
    </row>
    <row r="778" spans="2:29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O778" s="31"/>
      <c r="P778" s="32"/>
      <c r="Q778" s="26"/>
      <c r="T778" s="31"/>
      <c r="U778" s="32"/>
      <c r="V778" s="26"/>
      <c r="Y778" s="31"/>
      <c r="Z778" s="32"/>
      <c r="AA778" s="26"/>
      <c r="AC778" s="42"/>
    </row>
    <row r="779" spans="2:29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O779" s="31"/>
      <c r="P779" s="32"/>
      <c r="Q779" s="26"/>
      <c r="T779" s="31"/>
      <c r="U779" s="32"/>
      <c r="V779" s="26"/>
      <c r="Y779" s="31"/>
      <c r="Z779" s="32"/>
      <c r="AA779" s="26"/>
      <c r="AC779" s="42"/>
    </row>
    <row r="780" spans="2:29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O780" s="31"/>
      <c r="P780" s="32"/>
      <c r="Q780" s="26"/>
      <c r="T780" s="31"/>
      <c r="U780" s="32"/>
      <c r="V780" s="26"/>
      <c r="Y780" s="31"/>
      <c r="Z780" s="32"/>
      <c r="AA780" s="26"/>
      <c r="AC780" s="42"/>
    </row>
    <row r="781" spans="2:29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O781" s="31"/>
      <c r="P781" s="32"/>
      <c r="Q781" s="26"/>
      <c r="T781" s="31"/>
      <c r="U781" s="32"/>
      <c r="V781" s="26"/>
      <c r="Y781" s="31"/>
      <c r="Z781" s="32"/>
      <c r="AA781" s="26"/>
      <c r="AC781" s="42"/>
    </row>
    <row r="782" spans="2:29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O782" s="31"/>
      <c r="P782" s="32"/>
      <c r="Q782" s="26"/>
      <c r="T782" s="31"/>
      <c r="U782" s="32"/>
      <c r="V782" s="26"/>
      <c r="Y782" s="31"/>
      <c r="Z782" s="32"/>
      <c r="AA782" s="26"/>
      <c r="AC782" s="42"/>
    </row>
    <row r="783" spans="2:29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O783" s="31"/>
      <c r="P783" s="32"/>
      <c r="Q783" s="26"/>
      <c r="T783" s="31"/>
      <c r="U783" s="32"/>
      <c r="V783" s="26"/>
      <c r="Y783" s="31"/>
      <c r="Z783" s="32"/>
      <c r="AA783" s="26"/>
      <c r="AC783" s="42"/>
    </row>
    <row r="784" spans="2:29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O784" s="31"/>
      <c r="P784" s="32"/>
      <c r="Q784" s="26"/>
      <c r="T784" s="31"/>
      <c r="U784" s="32"/>
      <c r="V784" s="26"/>
      <c r="Y784" s="31"/>
      <c r="Z784" s="32"/>
      <c r="AA784" s="26"/>
      <c r="AC784" s="42"/>
    </row>
    <row r="785" spans="2:29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O785" s="31"/>
      <c r="P785" s="32"/>
      <c r="Q785" s="26"/>
      <c r="T785" s="31"/>
      <c r="U785" s="32"/>
      <c r="V785" s="26"/>
      <c r="Y785" s="31"/>
      <c r="Z785" s="32"/>
      <c r="AA785" s="26"/>
      <c r="AC785" s="42"/>
    </row>
    <row r="786" spans="2:29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O786" s="31"/>
      <c r="P786" s="32"/>
      <c r="Q786" s="26"/>
      <c r="T786" s="31"/>
      <c r="U786" s="32"/>
      <c r="V786" s="26"/>
      <c r="Y786" s="31"/>
      <c r="Z786" s="32"/>
      <c r="AA786" s="26"/>
      <c r="AC786" s="42"/>
    </row>
    <row r="787" spans="2:29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O787" s="31"/>
      <c r="P787" s="32"/>
      <c r="Q787" s="26"/>
      <c r="T787" s="31"/>
      <c r="U787" s="32"/>
      <c r="V787" s="26"/>
      <c r="Y787" s="31"/>
      <c r="Z787" s="32"/>
      <c r="AA787" s="26"/>
      <c r="AC787" s="42"/>
    </row>
    <row r="788" spans="2:29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O788" s="31"/>
      <c r="P788" s="32"/>
      <c r="Q788" s="26"/>
      <c r="T788" s="31"/>
      <c r="U788" s="32"/>
      <c r="V788" s="26"/>
      <c r="Y788" s="31"/>
      <c r="Z788" s="32"/>
      <c r="AA788" s="26"/>
      <c r="AC788" s="42"/>
    </row>
    <row r="789" spans="2:29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O789" s="31"/>
      <c r="P789" s="32"/>
      <c r="Q789" s="26"/>
      <c r="T789" s="31"/>
      <c r="U789" s="32"/>
      <c r="V789" s="26"/>
      <c r="Y789" s="31"/>
      <c r="Z789" s="32"/>
      <c r="AA789" s="26"/>
      <c r="AC789" s="42"/>
    </row>
    <row r="790" spans="2:29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O790" s="31"/>
      <c r="P790" s="32"/>
      <c r="Q790" s="26"/>
      <c r="T790" s="31"/>
      <c r="U790" s="32"/>
      <c r="V790" s="26"/>
      <c r="Y790" s="31"/>
      <c r="Z790" s="32"/>
      <c r="AA790" s="26"/>
      <c r="AC790" s="42"/>
    </row>
    <row r="791" spans="2:29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O791" s="31"/>
      <c r="P791" s="32"/>
      <c r="Q791" s="26"/>
      <c r="T791" s="31"/>
      <c r="U791" s="32"/>
      <c r="V791" s="26"/>
      <c r="Y791" s="31"/>
      <c r="Z791" s="32"/>
      <c r="AA791" s="26"/>
      <c r="AC791" s="42"/>
    </row>
    <row r="792" spans="2:29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O792" s="31"/>
      <c r="P792" s="32"/>
      <c r="Q792" s="26"/>
      <c r="T792" s="31"/>
      <c r="U792" s="32"/>
      <c r="V792" s="26"/>
      <c r="Y792" s="31"/>
      <c r="Z792" s="32"/>
      <c r="AA792" s="26"/>
      <c r="AC792" s="42"/>
    </row>
    <row r="793" spans="2:29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O793" s="31"/>
      <c r="P793" s="32"/>
      <c r="Q793" s="26"/>
      <c r="T793" s="31"/>
      <c r="U793" s="32"/>
      <c r="V793" s="26"/>
      <c r="Y793" s="31"/>
      <c r="Z793" s="32"/>
      <c r="AA793" s="26"/>
      <c r="AC793" s="42"/>
    </row>
    <row r="794" spans="2:29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O794" s="31"/>
      <c r="P794" s="32"/>
      <c r="Q794" s="26"/>
      <c r="T794" s="31"/>
      <c r="U794" s="32"/>
      <c r="V794" s="26"/>
      <c r="Y794" s="31"/>
      <c r="Z794" s="32"/>
      <c r="AA794" s="26"/>
      <c r="AC794" s="42"/>
    </row>
    <row r="795" spans="2:29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O795" s="31"/>
      <c r="P795" s="32"/>
      <c r="Q795" s="26"/>
      <c r="T795" s="31"/>
      <c r="U795" s="32"/>
      <c r="V795" s="26"/>
      <c r="Y795" s="31"/>
      <c r="Z795" s="32"/>
      <c r="AA795" s="26"/>
      <c r="AC795" s="42"/>
    </row>
    <row r="796" spans="2:29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O796" s="31"/>
      <c r="P796" s="32"/>
      <c r="Q796" s="26"/>
      <c r="T796" s="31"/>
      <c r="U796" s="32"/>
      <c r="V796" s="26"/>
      <c r="Y796" s="31"/>
      <c r="Z796" s="32"/>
      <c r="AA796" s="26"/>
      <c r="AC796" s="42"/>
    </row>
    <row r="797" spans="2:29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O797" s="31"/>
      <c r="P797" s="32"/>
      <c r="Q797" s="26"/>
      <c r="T797" s="31"/>
      <c r="U797" s="32"/>
      <c r="V797" s="26"/>
      <c r="Y797" s="31"/>
      <c r="Z797" s="32"/>
      <c r="AA797" s="26"/>
      <c r="AC797" s="42"/>
    </row>
    <row r="798" spans="2:29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O798" s="31"/>
      <c r="P798" s="32"/>
      <c r="Q798" s="26"/>
      <c r="T798" s="31"/>
      <c r="U798" s="32"/>
      <c r="V798" s="26"/>
      <c r="Y798" s="31"/>
      <c r="Z798" s="32"/>
      <c r="AA798" s="26"/>
      <c r="AC798" s="42"/>
    </row>
    <row r="799" spans="2:29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O799" s="31"/>
      <c r="P799" s="32"/>
      <c r="Q799" s="26"/>
      <c r="T799" s="31"/>
      <c r="U799" s="32"/>
      <c r="V799" s="26"/>
      <c r="Y799" s="31"/>
      <c r="Z799" s="32"/>
      <c r="AA799" s="26"/>
      <c r="AC799" s="42"/>
    </row>
    <row r="800" spans="2:29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O800" s="31"/>
      <c r="P800" s="32"/>
      <c r="Q800" s="26"/>
      <c r="T800" s="31"/>
      <c r="U800" s="32"/>
      <c r="V800" s="26"/>
      <c r="Y800" s="31"/>
      <c r="Z800" s="32"/>
      <c r="AA800" s="26"/>
      <c r="AC800" s="42"/>
    </row>
    <row r="801" spans="2:29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O801" s="31"/>
      <c r="P801" s="32"/>
      <c r="Q801" s="26"/>
      <c r="T801" s="31"/>
      <c r="U801" s="32"/>
      <c r="V801" s="26"/>
      <c r="Y801" s="31"/>
      <c r="Z801" s="32"/>
      <c r="AA801" s="26"/>
      <c r="AC801" s="42"/>
    </row>
    <row r="802" spans="2:29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O802" s="31"/>
      <c r="P802" s="32"/>
      <c r="Q802" s="26"/>
      <c r="T802" s="31"/>
      <c r="U802" s="32"/>
      <c r="V802" s="26"/>
      <c r="Y802" s="31"/>
      <c r="Z802" s="32"/>
      <c r="AA802" s="26"/>
      <c r="AC802" s="42"/>
    </row>
    <row r="803" spans="2:29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O803" s="31"/>
      <c r="P803" s="32"/>
      <c r="Q803" s="26"/>
      <c r="T803" s="31"/>
      <c r="U803" s="32"/>
      <c r="V803" s="26"/>
      <c r="Y803" s="31"/>
      <c r="Z803" s="32"/>
      <c r="AA803" s="26"/>
      <c r="AC803" s="42"/>
    </row>
    <row r="804" spans="2:29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O804" s="31"/>
      <c r="P804" s="32"/>
      <c r="Q804" s="26"/>
      <c r="T804" s="31"/>
      <c r="U804" s="32"/>
      <c r="V804" s="26"/>
      <c r="Y804" s="31"/>
      <c r="Z804" s="32"/>
      <c r="AA804" s="26"/>
      <c r="AC804" s="42"/>
    </row>
    <row r="805" spans="2:29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O805" s="31"/>
      <c r="P805" s="32"/>
      <c r="Q805" s="26"/>
      <c r="T805" s="31"/>
      <c r="U805" s="32"/>
      <c r="V805" s="26"/>
      <c r="Y805" s="31"/>
      <c r="Z805" s="32"/>
      <c r="AA805" s="26"/>
      <c r="AC805" s="42"/>
    </row>
    <row r="806" spans="2:29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O806" s="31"/>
      <c r="P806" s="32"/>
      <c r="Q806" s="26"/>
      <c r="T806" s="31"/>
      <c r="U806" s="32"/>
      <c r="V806" s="26"/>
      <c r="Y806" s="31"/>
      <c r="Z806" s="32"/>
      <c r="AA806" s="26"/>
      <c r="AC806" s="42"/>
    </row>
    <row r="807" spans="2:29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O807" s="31"/>
      <c r="P807" s="32"/>
      <c r="Q807" s="26"/>
      <c r="T807" s="31"/>
      <c r="U807" s="32"/>
      <c r="V807" s="26"/>
      <c r="Y807" s="31"/>
      <c r="Z807" s="32"/>
      <c r="AA807" s="26"/>
      <c r="AC807" s="42"/>
    </row>
    <row r="808" spans="2:29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O808" s="31"/>
      <c r="P808" s="32"/>
      <c r="Q808" s="26"/>
      <c r="T808" s="31"/>
      <c r="U808" s="32"/>
      <c r="V808" s="26"/>
      <c r="Y808" s="31"/>
      <c r="Z808" s="32"/>
      <c r="AA808" s="26"/>
      <c r="AC808" s="42"/>
    </row>
    <row r="809" spans="2:29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O809" s="31"/>
      <c r="P809" s="32"/>
      <c r="Q809" s="26"/>
      <c r="T809" s="31"/>
      <c r="U809" s="32"/>
      <c r="V809" s="26"/>
      <c r="Y809" s="31"/>
      <c r="Z809" s="32"/>
      <c r="AA809" s="26"/>
      <c r="AC809" s="42"/>
    </row>
    <row r="810" spans="2:29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O810" s="31"/>
      <c r="P810" s="32"/>
      <c r="Q810" s="26"/>
      <c r="T810" s="31"/>
      <c r="U810" s="32"/>
      <c r="V810" s="26"/>
      <c r="Y810" s="31"/>
      <c r="Z810" s="32"/>
      <c r="AA810" s="26"/>
      <c r="AC810" s="42"/>
    </row>
    <row r="811" spans="2:29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O811" s="31"/>
      <c r="P811" s="32"/>
      <c r="Q811" s="26"/>
      <c r="T811" s="31"/>
      <c r="U811" s="32"/>
      <c r="V811" s="26"/>
      <c r="Y811" s="31"/>
      <c r="Z811" s="32"/>
      <c r="AA811" s="26"/>
      <c r="AC811" s="42"/>
    </row>
    <row r="812" spans="2:29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O812" s="31"/>
      <c r="P812" s="32"/>
      <c r="Q812" s="26"/>
      <c r="T812" s="31"/>
      <c r="U812" s="32"/>
      <c r="V812" s="26"/>
      <c r="Y812" s="31"/>
      <c r="Z812" s="32"/>
      <c r="AA812" s="26"/>
      <c r="AC812" s="42"/>
    </row>
    <row r="813" spans="2:29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O813" s="31"/>
      <c r="P813" s="32"/>
      <c r="Q813" s="26"/>
      <c r="T813" s="31"/>
      <c r="U813" s="32"/>
      <c r="V813" s="26"/>
      <c r="Y813" s="31"/>
      <c r="Z813" s="32"/>
      <c r="AA813" s="26"/>
      <c r="AC813" s="42"/>
    </row>
    <row r="814" spans="2:29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O814" s="31"/>
      <c r="P814" s="32"/>
      <c r="Q814" s="26"/>
      <c r="T814" s="31"/>
      <c r="U814" s="32"/>
      <c r="V814" s="26"/>
      <c r="Y814" s="31"/>
      <c r="Z814" s="32"/>
      <c r="AA814" s="26"/>
      <c r="AC814" s="42"/>
    </row>
    <row r="815" spans="2:29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O815" s="31"/>
      <c r="P815" s="32"/>
      <c r="Q815" s="26"/>
      <c r="T815" s="31"/>
      <c r="U815" s="32"/>
      <c r="V815" s="26"/>
      <c r="Y815" s="31"/>
      <c r="Z815" s="32"/>
      <c r="AA815" s="26"/>
      <c r="AC815" s="42"/>
    </row>
    <row r="816" spans="2:29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O816" s="31"/>
      <c r="P816" s="32"/>
      <c r="Q816" s="26"/>
      <c r="T816" s="31"/>
      <c r="U816" s="32"/>
      <c r="V816" s="26"/>
      <c r="Y816" s="31"/>
      <c r="Z816" s="32"/>
      <c r="AA816" s="26"/>
      <c r="AC816" s="42"/>
    </row>
    <row r="817" spans="2:29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O817" s="31"/>
      <c r="P817" s="32"/>
      <c r="Q817" s="26"/>
      <c r="T817" s="31"/>
      <c r="U817" s="32"/>
      <c r="V817" s="26"/>
      <c r="Y817" s="31"/>
      <c r="Z817" s="32"/>
      <c r="AA817" s="26"/>
      <c r="AC817" s="42"/>
    </row>
    <row r="818" spans="2:29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O818" s="31"/>
      <c r="P818" s="32"/>
      <c r="Q818" s="26"/>
      <c r="T818" s="31"/>
      <c r="U818" s="32"/>
      <c r="V818" s="26"/>
      <c r="Y818" s="31"/>
      <c r="Z818" s="32"/>
      <c r="AA818" s="26"/>
      <c r="AC818" s="42"/>
    </row>
    <row r="819" spans="2:29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O819" s="31"/>
      <c r="P819" s="32"/>
      <c r="Q819" s="26"/>
      <c r="T819" s="31"/>
      <c r="U819" s="32"/>
      <c r="V819" s="26"/>
      <c r="Y819" s="31"/>
      <c r="Z819" s="32"/>
      <c r="AA819" s="26"/>
      <c r="AC819" s="42"/>
    </row>
    <row r="820" spans="2:29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O820" s="31"/>
      <c r="P820" s="32"/>
      <c r="Q820" s="26"/>
      <c r="T820" s="31"/>
      <c r="U820" s="32"/>
      <c r="V820" s="26"/>
      <c r="Y820" s="31"/>
      <c r="Z820" s="32"/>
      <c r="AA820" s="26"/>
      <c r="AC820" s="42"/>
    </row>
    <row r="821" spans="2:29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O821" s="31"/>
      <c r="P821" s="32"/>
      <c r="Q821" s="26"/>
      <c r="T821" s="31"/>
      <c r="U821" s="32"/>
      <c r="V821" s="26"/>
      <c r="Y821" s="31"/>
      <c r="Z821" s="32"/>
      <c r="AA821" s="26"/>
      <c r="AC821" s="42"/>
    </row>
    <row r="822" spans="2:29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O822" s="31"/>
      <c r="P822" s="32"/>
      <c r="Q822" s="26"/>
      <c r="T822" s="31"/>
      <c r="U822" s="32"/>
      <c r="V822" s="26"/>
      <c r="Y822" s="31"/>
      <c r="Z822" s="32"/>
      <c r="AA822" s="26"/>
      <c r="AC822" s="42"/>
    </row>
    <row r="823" spans="2:29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O823" s="31"/>
      <c r="P823" s="32"/>
      <c r="Q823" s="26"/>
      <c r="T823" s="31"/>
      <c r="U823" s="32"/>
      <c r="V823" s="26"/>
      <c r="Y823" s="31"/>
      <c r="Z823" s="32"/>
      <c r="AA823" s="26"/>
      <c r="AC823" s="42"/>
    </row>
    <row r="824" spans="2:29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O824" s="31"/>
      <c r="P824" s="32"/>
      <c r="Q824" s="26"/>
      <c r="T824" s="31"/>
      <c r="U824" s="32"/>
      <c r="V824" s="26"/>
      <c r="Y824" s="31"/>
      <c r="Z824" s="32"/>
      <c r="AA824" s="26"/>
      <c r="AC824" s="42"/>
    </row>
    <row r="825" spans="2:29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O825" s="31"/>
      <c r="P825" s="32"/>
      <c r="Q825" s="26"/>
      <c r="T825" s="31"/>
      <c r="U825" s="32"/>
      <c r="V825" s="26"/>
      <c r="Y825" s="31"/>
      <c r="Z825" s="32"/>
      <c r="AA825" s="26"/>
      <c r="AC825" s="42"/>
    </row>
    <row r="826" spans="2:29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O826" s="31"/>
      <c r="P826" s="32"/>
      <c r="Q826" s="26"/>
      <c r="T826" s="31"/>
      <c r="U826" s="32"/>
      <c r="V826" s="26"/>
      <c r="Y826" s="31"/>
      <c r="Z826" s="32"/>
      <c r="AA826" s="26"/>
      <c r="AC826" s="42"/>
    </row>
    <row r="827" spans="2:29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O827" s="31"/>
      <c r="P827" s="32"/>
      <c r="Q827" s="26"/>
      <c r="T827" s="31"/>
      <c r="U827" s="32"/>
      <c r="V827" s="26"/>
      <c r="Y827" s="31"/>
      <c r="Z827" s="32"/>
      <c r="AA827" s="26"/>
      <c r="AC827" s="42"/>
    </row>
    <row r="828" spans="2:29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O828" s="31"/>
      <c r="P828" s="32"/>
      <c r="Q828" s="26"/>
      <c r="T828" s="31"/>
      <c r="U828" s="32"/>
      <c r="V828" s="26"/>
      <c r="Y828" s="31"/>
      <c r="Z828" s="32"/>
      <c r="AA828" s="26"/>
      <c r="AC828" s="42"/>
    </row>
    <row r="829" spans="2:29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O829" s="31"/>
      <c r="P829" s="32"/>
      <c r="Q829" s="26"/>
      <c r="T829" s="31"/>
      <c r="U829" s="32"/>
      <c r="V829" s="26"/>
      <c r="Y829" s="31"/>
      <c r="Z829" s="32"/>
      <c r="AA829" s="26"/>
      <c r="AC829" s="42"/>
    </row>
    <row r="830" spans="2:29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O830" s="31"/>
      <c r="P830" s="32"/>
      <c r="Q830" s="26"/>
      <c r="T830" s="31"/>
      <c r="U830" s="32"/>
      <c r="V830" s="26"/>
      <c r="Y830" s="31"/>
      <c r="Z830" s="32"/>
      <c r="AA830" s="26"/>
      <c r="AC830" s="42"/>
    </row>
    <row r="831" spans="2:29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O831" s="31"/>
      <c r="P831" s="32"/>
      <c r="Q831" s="26"/>
      <c r="T831" s="31"/>
      <c r="U831" s="32"/>
      <c r="V831" s="26"/>
      <c r="Y831" s="31"/>
      <c r="Z831" s="32"/>
      <c r="AA831" s="26"/>
      <c r="AC831" s="42"/>
    </row>
    <row r="832" spans="2:29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O832" s="31"/>
      <c r="P832" s="32"/>
      <c r="Q832" s="26"/>
      <c r="T832" s="31"/>
      <c r="U832" s="32"/>
      <c r="V832" s="26"/>
      <c r="Y832" s="31"/>
      <c r="Z832" s="32"/>
      <c r="AA832" s="26"/>
      <c r="AC832" s="42"/>
    </row>
    <row r="833" spans="2:29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O833" s="31"/>
      <c r="P833" s="32"/>
      <c r="Q833" s="26"/>
      <c r="T833" s="31"/>
      <c r="U833" s="32"/>
      <c r="V833" s="26"/>
      <c r="Y833" s="31"/>
      <c r="Z833" s="32"/>
      <c r="AA833" s="26"/>
      <c r="AC833" s="42"/>
    </row>
    <row r="834" spans="2:29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O834" s="31"/>
      <c r="P834" s="32"/>
      <c r="Q834" s="26"/>
      <c r="T834" s="31"/>
      <c r="U834" s="32"/>
      <c r="V834" s="26"/>
      <c r="Y834" s="31"/>
      <c r="Z834" s="32"/>
      <c r="AA834" s="26"/>
      <c r="AC834" s="42"/>
    </row>
    <row r="835" spans="2:29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O835" s="31"/>
      <c r="P835" s="32"/>
      <c r="Q835" s="26"/>
      <c r="T835" s="31"/>
      <c r="U835" s="32"/>
      <c r="V835" s="26"/>
      <c r="Y835" s="31"/>
      <c r="Z835" s="32"/>
      <c r="AA835" s="26"/>
      <c r="AC835" s="42"/>
    </row>
    <row r="836" spans="2:29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O836" s="31"/>
      <c r="P836" s="32"/>
      <c r="Q836" s="26"/>
      <c r="T836" s="31"/>
      <c r="U836" s="32"/>
      <c r="V836" s="26"/>
      <c r="Y836" s="31"/>
      <c r="Z836" s="32"/>
      <c r="AA836" s="26"/>
      <c r="AC836" s="42"/>
    </row>
    <row r="837" spans="2:29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O837" s="31"/>
      <c r="P837" s="32"/>
      <c r="Q837" s="26"/>
      <c r="T837" s="31"/>
      <c r="U837" s="32"/>
      <c r="V837" s="26"/>
      <c r="Y837" s="31"/>
      <c r="Z837" s="32"/>
      <c r="AA837" s="26"/>
      <c r="AC837" s="42"/>
    </row>
    <row r="838" spans="2:29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O838" s="31"/>
      <c r="P838" s="32"/>
      <c r="Q838" s="26"/>
      <c r="T838" s="31"/>
      <c r="U838" s="32"/>
      <c r="V838" s="26"/>
      <c r="Y838" s="31"/>
      <c r="Z838" s="32"/>
      <c r="AA838" s="26"/>
      <c r="AC838" s="42"/>
    </row>
    <row r="839" spans="2:29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O839" s="31"/>
      <c r="P839" s="32"/>
      <c r="Q839" s="26"/>
      <c r="T839" s="31"/>
      <c r="U839" s="32"/>
      <c r="V839" s="26"/>
      <c r="Y839" s="31"/>
      <c r="Z839" s="32"/>
      <c r="AA839" s="26"/>
      <c r="AC839" s="42"/>
    </row>
    <row r="840" spans="2:29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O840" s="31"/>
      <c r="P840" s="32"/>
      <c r="Q840" s="26"/>
      <c r="T840" s="31"/>
      <c r="U840" s="32"/>
      <c r="V840" s="26"/>
      <c r="Y840" s="31"/>
      <c r="Z840" s="32"/>
      <c r="AA840" s="26"/>
      <c r="AC840" s="42"/>
    </row>
    <row r="841" spans="2:29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O841" s="31"/>
      <c r="P841" s="32"/>
      <c r="Q841" s="26"/>
      <c r="T841" s="31"/>
      <c r="U841" s="32"/>
      <c r="V841" s="26"/>
      <c r="Y841" s="31"/>
      <c r="Z841" s="32"/>
      <c r="AA841" s="26"/>
      <c r="AC841" s="42"/>
    </row>
    <row r="842" spans="2:29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O842" s="31"/>
      <c r="P842" s="32"/>
      <c r="Q842" s="26"/>
      <c r="T842" s="31"/>
      <c r="U842" s="32"/>
      <c r="V842" s="26"/>
      <c r="Y842" s="31"/>
      <c r="Z842" s="32"/>
      <c r="AA842" s="26"/>
      <c r="AC842" s="42"/>
    </row>
    <row r="843" spans="2:29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O843" s="31"/>
      <c r="P843" s="32"/>
      <c r="Q843" s="26"/>
      <c r="T843" s="31"/>
      <c r="U843" s="32"/>
      <c r="V843" s="26"/>
      <c r="Y843" s="31"/>
      <c r="Z843" s="32"/>
      <c r="AA843" s="26"/>
      <c r="AC843" s="42"/>
    </row>
    <row r="844" spans="2:29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O844" s="31"/>
      <c r="P844" s="32"/>
      <c r="Q844" s="26"/>
      <c r="T844" s="31"/>
      <c r="U844" s="32"/>
      <c r="V844" s="26"/>
      <c r="Y844" s="31"/>
      <c r="Z844" s="32"/>
      <c r="AA844" s="26"/>
      <c r="AC844" s="42"/>
    </row>
    <row r="845" spans="2:29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O845" s="31"/>
      <c r="P845" s="32"/>
      <c r="Q845" s="26"/>
      <c r="T845" s="31"/>
      <c r="U845" s="32"/>
      <c r="V845" s="26"/>
      <c r="Y845" s="31"/>
      <c r="Z845" s="32"/>
      <c r="AA845" s="26"/>
      <c r="AC845" s="42"/>
    </row>
    <row r="846" spans="2:29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O846" s="31"/>
      <c r="P846" s="32"/>
      <c r="Q846" s="26"/>
      <c r="T846" s="31"/>
      <c r="U846" s="32"/>
      <c r="V846" s="26"/>
      <c r="Y846" s="31"/>
      <c r="Z846" s="32"/>
      <c r="AA846" s="26"/>
      <c r="AC846" s="42"/>
    </row>
    <row r="847" spans="2:29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O847" s="31"/>
      <c r="P847" s="32"/>
      <c r="Q847" s="26"/>
      <c r="T847" s="31"/>
      <c r="U847" s="32"/>
      <c r="V847" s="26"/>
      <c r="Y847" s="31"/>
      <c r="Z847" s="32"/>
      <c r="AA847" s="26"/>
      <c r="AC847" s="42"/>
    </row>
    <row r="848" spans="2:29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O848" s="31"/>
      <c r="P848" s="32"/>
      <c r="Q848" s="26"/>
      <c r="T848" s="31"/>
      <c r="U848" s="32"/>
      <c r="V848" s="26"/>
      <c r="Y848" s="31"/>
      <c r="Z848" s="32"/>
      <c r="AA848" s="26"/>
      <c r="AC848" s="42"/>
    </row>
    <row r="849" spans="2:29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O849" s="31"/>
      <c r="P849" s="32"/>
      <c r="Q849" s="26"/>
      <c r="T849" s="31"/>
      <c r="U849" s="32"/>
      <c r="V849" s="26"/>
      <c r="Y849" s="31"/>
      <c r="Z849" s="32"/>
      <c r="AA849" s="26"/>
      <c r="AC849" s="42"/>
    </row>
    <row r="850" spans="2:29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O850" s="31"/>
      <c r="P850" s="32"/>
      <c r="Q850" s="26"/>
      <c r="T850" s="31"/>
      <c r="U850" s="32"/>
      <c r="V850" s="26"/>
      <c r="Y850" s="31"/>
      <c r="Z850" s="32"/>
      <c r="AA850" s="26"/>
      <c r="AC850" s="42"/>
    </row>
    <row r="851" spans="2:29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O851" s="31"/>
      <c r="P851" s="32"/>
      <c r="Q851" s="26"/>
      <c r="T851" s="31"/>
      <c r="U851" s="32"/>
      <c r="V851" s="26"/>
      <c r="Y851" s="31"/>
      <c r="Z851" s="32"/>
      <c r="AA851" s="26"/>
      <c r="AC851" s="42"/>
    </row>
    <row r="852" spans="2:29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O852" s="31"/>
      <c r="P852" s="32"/>
      <c r="Q852" s="26"/>
      <c r="T852" s="31"/>
      <c r="U852" s="32"/>
      <c r="V852" s="26"/>
      <c r="Y852" s="31"/>
      <c r="Z852" s="32"/>
      <c r="AA852" s="26"/>
      <c r="AC852" s="42"/>
    </row>
    <row r="853" spans="2:29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O853" s="31"/>
      <c r="P853" s="32"/>
      <c r="Q853" s="26"/>
      <c r="T853" s="31"/>
      <c r="U853" s="32"/>
      <c r="V853" s="26"/>
      <c r="Y853" s="31"/>
      <c r="Z853" s="32"/>
      <c r="AA853" s="26"/>
      <c r="AC853" s="42"/>
    </row>
    <row r="854" spans="2:29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O854" s="31"/>
      <c r="P854" s="32"/>
      <c r="Q854" s="26"/>
      <c r="T854" s="31"/>
      <c r="U854" s="32"/>
      <c r="V854" s="26"/>
      <c r="Y854" s="31"/>
      <c r="Z854" s="32"/>
      <c r="AA854" s="26"/>
      <c r="AC854" s="42"/>
    </row>
    <row r="855" spans="2:29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O855" s="31"/>
      <c r="P855" s="32"/>
      <c r="Q855" s="26"/>
      <c r="T855" s="31"/>
      <c r="U855" s="32"/>
      <c r="V855" s="26"/>
      <c r="Y855" s="31"/>
      <c r="Z855" s="32"/>
      <c r="AA855" s="26"/>
      <c r="AC855" s="42"/>
    </row>
    <row r="856" spans="2:29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O856" s="31"/>
      <c r="P856" s="32"/>
      <c r="Q856" s="26"/>
      <c r="T856" s="31"/>
      <c r="U856" s="32"/>
      <c r="V856" s="26"/>
      <c r="Y856" s="31"/>
      <c r="Z856" s="32"/>
      <c r="AA856" s="26"/>
      <c r="AC856" s="42"/>
    </row>
    <row r="857" spans="2:29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O857" s="31"/>
      <c r="P857" s="32"/>
      <c r="Q857" s="26"/>
      <c r="T857" s="31"/>
      <c r="U857" s="32"/>
      <c r="V857" s="26"/>
      <c r="Y857" s="31"/>
      <c r="Z857" s="32"/>
      <c r="AA857" s="26"/>
      <c r="AC857" s="42"/>
    </row>
    <row r="858" spans="2:29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O858" s="31"/>
      <c r="P858" s="32"/>
      <c r="Q858" s="26"/>
      <c r="T858" s="31"/>
      <c r="U858" s="32"/>
      <c r="V858" s="26"/>
      <c r="Y858" s="31"/>
      <c r="Z858" s="32"/>
      <c r="AA858" s="26"/>
      <c r="AC858" s="42"/>
    </row>
    <row r="859" spans="2:29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O859" s="31"/>
      <c r="P859" s="32"/>
      <c r="Q859" s="26"/>
      <c r="T859" s="31"/>
      <c r="U859" s="32"/>
      <c r="V859" s="26"/>
      <c r="Y859" s="31"/>
      <c r="Z859" s="32"/>
      <c r="AA859" s="26"/>
      <c r="AC859" s="42"/>
    </row>
    <row r="860" spans="2:29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O860" s="31"/>
      <c r="P860" s="32"/>
      <c r="Q860" s="26"/>
      <c r="T860" s="31"/>
      <c r="U860" s="32"/>
      <c r="V860" s="26"/>
      <c r="Y860" s="31"/>
      <c r="Z860" s="32"/>
      <c r="AA860" s="26"/>
      <c r="AC860" s="42"/>
    </row>
    <row r="861" spans="2:29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O861" s="31"/>
      <c r="P861" s="32"/>
      <c r="Q861" s="26"/>
      <c r="T861" s="31"/>
      <c r="U861" s="32"/>
      <c r="V861" s="26"/>
      <c r="Y861" s="31"/>
      <c r="Z861" s="32"/>
      <c r="AA861" s="26"/>
      <c r="AC861" s="42"/>
    </row>
    <row r="862" spans="2:29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O862" s="31"/>
      <c r="P862" s="32"/>
      <c r="Q862" s="26"/>
      <c r="T862" s="31"/>
      <c r="U862" s="32"/>
      <c r="V862" s="26"/>
      <c r="Y862" s="31"/>
      <c r="Z862" s="32"/>
      <c r="AA862" s="26"/>
      <c r="AC862" s="42"/>
    </row>
    <row r="863" spans="2:29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O863" s="31"/>
      <c r="P863" s="32"/>
      <c r="Q863" s="26"/>
      <c r="T863" s="31"/>
      <c r="U863" s="32"/>
      <c r="V863" s="26"/>
      <c r="Y863" s="31"/>
      <c r="Z863" s="32"/>
      <c r="AA863" s="26"/>
      <c r="AC863" s="42"/>
    </row>
    <row r="864" spans="2:29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O864" s="31"/>
      <c r="P864" s="32"/>
      <c r="Q864" s="26"/>
      <c r="T864" s="31"/>
      <c r="U864" s="32"/>
      <c r="V864" s="26"/>
      <c r="Y864" s="31"/>
      <c r="Z864" s="32"/>
      <c r="AA864" s="26"/>
      <c r="AC864" s="42"/>
    </row>
    <row r="865" spans="2:29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O865" s="31"/>
      <c r="P865" s="32"/>
      <c r="Q865" s="26"/>
      <c r="T865" s="31"/>
      <c r="U865" s="32"/>
      <c r="V865" s="26"/>
      <c r="Y865" s="31"/>
      <c r="Z865" s="32"/>
      <c r="AA865" s="26"/>
      <c r="AC865" s="42"/>
    </row>
    <row r="866" spans="2:29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O866" s="31"/>
      <c r="P866" s="32"/>
      <c r="Q866" s="26"/>
      <c r="T866" s="31"/>
      <c r="U866" s="32"/>
      <c r="V866" s="26"/>
      <c r="Y866" s="31"/>
      <c r="Z866" s="32"/>
      <c r="AA866" s="26"/>
      <c r="AC866" s="42"/>
    </row>
    <row r="867" spans="2:29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O867" s="31"/>
      <c r="P867" s="32"/>
      <c r="Q867" s="26"/>
      <c r="T867" s="31"/>
      <c r="U867" s="32"/>
      <c r="V867" s="26"/>
      <c r="Y867" s="31"/>
      <c r="Z867" s="32"/>
      <c r="AA867" s="26"/>
      <c r="AC867" s="42"/>
    </row>
    <row r="868" spans="2:29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O868" s="31"/>
      <c r="P868" s="32"/>
      <c r="Q868" s="26"/>
      <c r="T868" s="31"/>
      <c r="U868" s="32"/>
      <c r="V868" s="26"/>
      <c r="Y868" s="31"/>
      <c r="Z868" s="32"/>
      <c r="AA868" s="26"/>
      <c r="AC868" s="42"/>
    </row>
    <row r="869" spans="2:29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O869" s="31"/>
      <c r="P869" s="32"/>
      <c r="Q869" s="26"/>
      <c r="T869" s="31"/>
      <c r="U869" s="32"/>
      <c r="V869" s="26"/>
      <c r="Y869" s="31"/>
      <c r="Z869" s="32"/>
      <c r="AA869" s="26"/>
      <c r="AC869" s="42"/>
    </row>
    <row r="870" spans="2:29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O870" s="31"/>
      <c r="P870" s="32"/>
      <c r="Q870" s="26"/>
      <c r="T870" s="31"/>
      <c r="U870" s="32"/>
      <c r="V870" s="26"/>
      <c r="Y870" s="31"/>
      <c r="Z870" s="32"/>
      <c r="AA870" s="26"/>
      <c r="AC870" s="42"/>
    </row>
    <row r="871" spans="2:29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O871" s="31"/>
      <c r="P871" s="32"/>
      <c r="Q871" s="26"/>
      <c r="T871" s="31"/>
      <c r="U871" s="32"/>
      <c r="V871" s="26"/>
      <c r="Y871" s="31"/>
      <c r="Z871" s="32"/>
      <c r="AA871" s="26"/>
      <c r="AC871" s="42"/>
    </row>
    <row r="872" spans="2:29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O872" s="31"/>
      <c r="P872" s="32"/>
      <c r="Q872" s="26"/>
      <c r="T872" s="31"/>
      <c r="U872" s="32"/>
      <c r="V872" s="26"/>
      <c r="Y872" s="31"/>
      <c r="Z872" s="32"/>
      <c r="AA872" s="26"/>
      <c r="AC872" s="42"/>
    </row>
    <row r="873" spans="2:29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O873" s="31"/>
      <c r="P873" s="32"/>
      <c r="Q873" s="26"/>
      <c r="T873" s="31"/>
      <c r="U873" s="32"/>
      <c r="V873" s="26"/>
      <c r="Y873" s="31"/>
      <c r="Z873" s="32"/>
      <c r="AA873" s="26"/>
      <c r="AC873" s="42"/>
    </row>
    <row r="874" spans="2:29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O874" s="31"/>
      <c r="P874" s="32"/>
      <c r="Q874" s="26"/>
      <c r="T874" s="31"/>
      <c r="U874" s="32"/>
      <c r="V874" s="26"/>
      <c r="Y874" s="31"/>
      <c r="Z874" s="32"/>
      <c r="AA874" s="26"/>
      <c r="AC874" s="42"/>
    </row>
    <row r="875" spans="2:29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O875" s="31"/>
      <c r="P875" s="32"/>
      <c r="Q875" s="26"/>
      <c r="T875" s="31"/>
      <c r="U875" s="32"/>
      <c r="V875" s="26"/>
      <c r="Y875" s="31"/>
      <c r="Z875" s="32"/>
      <c r="AA875" s="26"/>
      <c r="AC875" s="42"/>
    </row>
    <row r="876" spans="2:29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O876" s="31"/>
      <c r="P876" s="32"/>
      <c r="Q876" s="26"/>
      <c r="T876" s="31"/>
      <c r="U876" s="32"/>
      <c r="V876" s="26"/>
      <c r="Y876" s="31"/>
      <c r="Z876" s="32"/>
      <c r="AA876" s="26"/>
      <c r="AC876" s="42"/>
    </row>
    <row r="877" spans="2:29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O877" s="31"/>
      <c r="P877" s="32"/>
      <c r="Q877" s="26"/>
      <c r="T877" s="31"/>
      <c r="U877" s="32"/>
      <c r="V877" s="26"/>
      <c r="Y877" s="31"/>
      <c r="Z877" s="32"/>
      <c r="AA877" s="26"/>
      <c r="AC877" s="42"/>
    </row>
    <row r="878" spans="2:29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O878" s="31"/>
      <c r="P878" s="32"/>
      <c r="Q878" s="26"/>
      <c r="T878" s="31"/>
      <c r="U878" s="32"/>
      <c r="V878" s="26"/>
      <c r="Y878" s="31"/>
      <c r="Z878" s="32"/>
      <c r="AA878" s="26"/>
      <c r="AC878" s="42"/>
    </row>
    <row r="879" spans="2:29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O879" s="31"/>
      <c r="P879" s="32"/>
      <c r="Q879" s="26"/>
      <c r="T879" s="31"/>
      <c r="U879" s="32"/>
      <c r="V879" s="26"/>
      <c r="Y879" s="31"/>
      <c r="Z879" s="32"/>
      <c r="AA879" s="26"/>
      <c r="AC879" s="42"/>
    </row>
    <row r="880" spans="2:29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O880" s="31"/>
      <c r="P880" s="32"/>
      <c r="Q880" s="26"/>
      <c r="T880" s="31"/>
      <c r="U880" s="32"/>
      <c r="V880" s="26"/>
      <c r="Y880" s="31"/>
      <c r="Z880" s="32"/>
      <c r="AA880" s="26"/>
      <c r="AC880" s="42"/>
    </row>
    <row r="881" spans="2:29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O881" s="31"/>
      <c r="P881" s="32"/>
      <c r="Q881" s="26"/>
      <c r="T881" s="31"/>
      <c r="U881" s="32"/>
      <c r="V881" s="26"/>
      <c r="Y881" s="31"/>
      <c r="Z881" s="32"/>
      <c r="AA881" s="26"/>
      <c r="AC881" s="42"/>
    </row>
    <row r="882" spans="2:29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O882" s="31"/>
      <c r="P882" s="32"/>
      <c r="Q882" s="26"/>
      <c r="T882" s="31"/>
      <c r="U882" s="32"/>
      <c r="V882" s="26"/>
      <c r="Y882" s="31"/>
      <c r="Z882" s="32"/>
      <c r="AA882" s="26"/>
      <c r="AC882" s="42"/>
    </row>
    <row r="883" spans="2:29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O883" s="31"/>
      <c r="P883" s="32"/>
      <c r="Q883" s="26"/>
      <c r="T883" s="31"/>
      <c r="U883" s="32"/>
      <c r="V883" s="26"/>
      <c r="Y883" s="31"/>
      <c r="Z883" s="32"/>
      <c r="AA883" s="26"/>
      <c r="AC883" s="42"/>
    </row>
    <row r="884" spans="2:29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O884" s="31"/>
      <c r="P884" s="32"/>
      <c r="Q884" s="26"/>
      <c r="T884" s="31"/>
      <c r="U884" s="32"/>
      <c r="V884" s="26"/>
      <c r="Y884" s="31"/>
      <c r="Z884" s="32"/>
      <c r="AA884" s="26"/>
      <c r="AC884" s="42"/>
    </row>
    <row r="885" spans="2:29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O885" s="31"/>
      <c r="P885" s="32"/>
      <c r="Q885" s="26"/>
      <c r="T885" s="31"/>
      <c r="U885" s="32"/>
      <c r="V885" s="26"/>
      <c r="Y885" s="31"/>
      <c r="Z885" s="32"/>
      <c r="AA885" s="26"/>
      <c r="AC885" s="42"/>
    </row>
    <row r="886" spans="2:29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O886" s="31"/>
      <c r="P886" s="32"/>
      <c r="Q886" s="26"/>
      <c r="T886" s="31"/>
      <c r="U886" s="32"/>
      <c r="V886" s="26"/>
      <c r="Y886" s="31"/>
      <c r="Z886" s="32"/>
      <c r="AA886" s="26"/>
      <c r="AC886" s="42"/>
    </row>
    <row r="887" spans="2:29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O887" s="31"/>
      <c r="P887" s="32"/>
      <c r="Q887" s="26"/>
      <c r="T887" s="31"/>
      <c r="U887" s="32"/>
      <c r="V887" s="26"/>
      <c r="Y887" s="31"/>
      <c r="Z887" s="32"/>
      <c r="AA887" s="26"/>
      <c r="AC887" s="42"/>
    </row>
    <row r="888" spans="2:29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O888" s="31"/>
      <c r="P888" s="32"/>
      <c r="Q888" s="26"/>
      <c r="T888" s="31"/>
      <c r="U888" s="32"/>
      <c r="V888" s="26"/>
      <c r="Y888" s="31"/>
      <c r="Z888" s="32"/>
      <c r="AA888" s="26"/>
      <c r="AC888" s="42"/>
    </row>
    <row r="889" spans="2:29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O889" s="31"/>
      <c r="P889" s="32"/>
      <c r="Q889" s="26"/>
      <c r="T889" s="31"/>
      <c r="U889" s="32"/>
      <c r="V889" s="26"/>
      <c r="Y889" s="31"/>
      <c r="Z889" s="32"/>
      <c r="AA889" s="26"/>
      <c r="AC889" s="42"/>
    </row>
    <row r="890" spans="2:29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O890" s="31"/>
      <c r="P890" s="32"/>
      <c r="Q890" s="26"/>
      <c r="T890" s="31"/>
      <c r="U890" s="32"/>
      <c r="V890" s="26"/>
      <c r="Y890" s="31"/>
      <c r="Z890" s="32"/>
      <c r="AA890" s="26"/>
      <c r="AC890" s="42"/>
    </row>
    <row r="891" spans="2:29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O891" s="31"/>
      <c r="P891" s="32"/>
      <c r="Q891" s="26"/>
      <c r="T891" s="31"/>
      <c r="U891" s="32"/>
      <c r="V891" s="26"/>
      <c r="Y891" s="31"/>
      <c r="Z891" s="32"/>
      <c r="AA891" s="26"/>
      <c r="AC891" s="42"/>
    </row>
    <row r="892" spans="2:29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O892" s="31"/>
      <c r="P892" s="32"/>
      <c r="Q892" s="26"/>
      <c r="T892" s="31"/>
      <c r="U892" s="32"/>
      <c r="V892" s="26"/>
      <c r="Y892" s="31"/>
      <c r="Z892" s="32"/>
      <c r="AA892" s="26"/>
      <c r="AC892" s="42"/>
    </row>
    <row r="893" spans="2:29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O893" s="31"/>
      <c r="P893" s="32"/>
      <c r="Q893" s="26"/>
      <c r="T893" s="31"/>
      <c r="U893" s="32"/>
      <c r="V893" s="26"/>
      <c r="Y893" s="31"/>
      <c r="Z893" s="32"/>
      <c r="AA893" s="26"/>
      <c r="AC893" s="42"/>
    </row>
    <row r="894" spans="2:29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O894" s="31"/>
      <c r="P894" s="32"/>
      <c r="Q894" s="26"/>
      <c r="T894" s="31"/>
      <c r="U894" s="32"/>
      <c r="V894" s="26"/>
      <c r="Y894" s="31"/>
      <c r="Z894" s="32"/>
      <c r="AA894" s="26"/>
      <c r="AC894" s="42"/>
    </row>
    <row r="895" spans="2:29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O895" s="31"/>
      <c r="P895" s="32"/>
      <c r="Q895" s="26"/>
      <c r="T895" s="31"/>
      <c r="U895" s="32"/>
      <c r="V895" s="26"/>
      <c r="Y895" s="31"/>
      <c r="Z895" s="32"/>
      <c r="AA895" s="26"/>
      <c r="AC895" s="42"/>
    </row>
    <row r="896" spans="2:29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O896" s="31"/>
      <c r="P896" s="32"/>
      <c r="Q896" s="26"/>
      <c r="T896" s="31"/>
      <c r="U896" s="32"/>
      <c r="V896" s="26"/>
      <c r="Y896" s="31"/>
      <c r="Z896" s="32"/>
      <c r="AA896" s="26"/>
      <c r="AC896" s="42"/>
    </row>
    <row r="897" spans="2:29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O897" s="31"/>
      <c r="P897" s="32"/>
      <c r="Q897" s="26"/>
      <c r="T897" s="31"/>
      <c r="U897" s="32"/>
      <c r="V897" s="26"/>
      <c r="Y897" s="31"/>
      <c r="Z897" s="32"/>
      <c r="AA897" s="26"/>
      <c r="AC897" s="42"/>
    </row>
    <row r="898" spans="2:29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O898" s="31"/>
      <c r="P898" s="32"/>
      <c r="Q898" s="26"/>
      <c r="T898" s="31"/>
      <c r="U898" s="32"/>
      <c r="V898" s="26"/>
      <c r="Y898" s="31"/>
      <c r="Z898" s="32"/>
      <c r="AA898" s="26"/>
      <c r="AC898" s="42"/>
    </row>
    <row r="899" spans="2:29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O899" s="31"/>
      <c r="P899" s="32"/>
      <c r="Q899" s="26"/>
      <c r="T899" s="31"/>
      <c r="U899" s="32"/>
      <c r="V899" s="26"/>
      <c r="Y899" s="31"/>
      <c r="Z899" s="32"/>
      <c r="AA899" s="26"/>
      <c r="AC899" s="42"/>
    </row>
    <row r="900" spans="2:29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O900" s="31"/>
      <c r="P900" s="32"/>
      <c r="Q900" s="26"/>
      <c r="T900" s="31"/>
      <c r="U900" s="32"/>
      <c r="V900" s="26"/>
      <c r="Y900" s="31"/>
      <c r="Z900" s="32"/>
      <c r="AA900" s="26"/>
      <c r="AC900" s="42"/>
    </row>
    <row r="901" spans="2:29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O901" s="31"/>
      <c r="P901" s="32"/>
      <c r="Q901" s="26"/>
      <c r="T901" s="31"/>
      <c r="U901" s="32"/>
      <c r="V901" s="26"/>
      <c r="Y901" s="31"/>
      <c r="Z901" s="32"/>
      <c r="AA901" s="26"/>
      <c r="AC901" s="42"/>
    </row>
    <row r="902" spans="2:29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O902" s="31"/>
      <c r="P902" s="32"/>
      <c r="Q902" s="26"/>
      <c r="T902" s="31"/>
      <c r="U902" s="32"/>
      <c r="V902" s="26"/>
      <c r="Y902" s="31"/>
      <c r="Z902" s="32"/>
      <c r="AA902" s="26"/>
      <c r="AC902" s="42"/>
    </row>
    <row r="903" spans="2:29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O903" s="31"/>
      <c r="P903" s="32"/>
      <c r="Q903" s="26"/>
      <c r="T903" s="31"/>
      <c r="U903" s="32"/>
      <c r="V903" s="26"/>
      <c r="Y903" s="31"/>
      <c r="Z903" s="32"/>
      <c r="AA903" s="26"/>
      <c r="AC903" s="42"/>
    </row>
    <row r="904" spans="2:29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O904" s="31"/>
      <c r="P904" s="32"/>
      <c r="Q904" s="26"/>
      <c r="T904" s="31"/>
      <c r="U904" s="32"/>
      <c r="V904" s="26"/>
      <c r="Y904" s="31"/>
      <c r="Z904" s="32"/>
      <c r="AA904" s="26"/>
      <c r="AC904" s="42"/>
    </row>
    <row r="905" spans="2:29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O905" s="31"/>
      <c r="P905" s="32"/>
      <c r="Q905" s="26"/>
      <c r="T905" s="31"/>
      <c r="U905" s="32"/>
      <c r="V905" s="26"/>
      <c r="Y905" s="31"/>
      <c r="Z905" s="32"/>
      <c r="AA905" s="26"/>
      <c r="AC905" s="42"/>
    </row>
    <row r="906" spans="2:29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O906" s="31"/>
      <c r="P906" s="32"/>
      <c r="Q906" s="26"/>
      <c r="T906" s="31"/>
      <c r="U906" s="32"/>
      <c r="V906" s="26"/>
      <c r="Y906" s="31"/>
      <c r="Z906" s="32"/>
      <c r="AA906" s="26"/>
      <c r="AC906" s="42"/>
    </row>
    <row r="907" spans="2:29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O907" s="31"/>
      <c r="P907" s="32"/>
      <c r="Q907" s="26"/>
      <c r="T907" s="31"/>
      <c r="U907" s="32"/>
      <c r="V907" s="26"/>
      <c r="Y907" s="31"/>
      <c r="Z907" s="32"/>
      <c r="AA907" s="26"/>
      <c r="AC907" s="42"/>
    </row>
    <row r="908" spans="2:29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O908" s="31"/>
      <c r="P908" s="32"/>
      <c r="Q908" s="26"/>
      <c r="T908" s="31"/>
      <c r="U908" s="32"/>
      <c r="V908" s="26"/>
      <c r="Y908" s="31"/>
      <c r="Z908" s="32"/>
      <c r="AA908" s="26"/>
      <c r="AC908" s="42"/>
    </row>
    <row r="909" spans="2:29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O909" s="31"/>
      <c r="P909" s="32"/>
      <c r="Q909" s="26"/>
      <c r="T909" s="31"/>
      <c r="U909" s="32"/>
      <c r="V909" s="26"/>
      <c r="Y909" s="31"/>
      <c r="Z909" s="32"/>
      <c r="AA909" s="26"/>
      <c r="AC909" s="42"/>
    </row>
    <row r="910" spans="2:29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O910" s="31"/>
      <c r="P910" s="32"/>
      <c r="Q910" s="26"/>
      <c r="T910" s="31"/>
      <c r="U910" s="32"/>
      <c r="V910" s="26"/>
      <c r="Y910" s="31"/>
      <c r="Z910" s="32"/>
      <c r="AA910" s="26"/>
      <c r="AC910" s="42"/>
    </row>
    <row r="911" spans="2:29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O911" s="31"/>
      <c r="P911" s="32"/>
      <c r="Q911" s="26"/>
      <c r="T911" s="31"/>
      <c r="U911" s="32"/>
      <c r="V911" s="26"/>
      <c r="Y911" s="31"/>
      <c r="Z911" s="32"/>
      <c r="AA911" s="26"/>
      <c r="AC911" s="42"/>
    </row>
    <row r="912" spans="2:29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O912" s="31"/>
      <c r="P912" s="32"/>
      <c r="Q912" s="26"/>
      <c r="T912" s="31"/>
      <c r="U912" s="32"/>
      <c r="V912" s="26"/>
      <c r="Y912" s="31"/>
      <c r="Z912" s="32"/>
      <c r="AA912" s="26"/>
      <c r="AC912" s="42"/>
    </row>
    <row r="913" spans="2:29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O913" s="31"/>
      <c r="P913" s="32"/>
      <c r="Q913" s="26"/>
      <c r="T913" s="31"/>
      <c r="U913" s="32"/>
      <c r="V913" s="26"/>
      <c r="Y913" s="31"/>
      <c r="Z913" s="32"/>
      <c r="AA913" s="26"/>
      <c r="AC913" s="42"/>
    </row>
    <row r="914" spans="2:29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O914" s="31"/>
      <c r="P914" s="32"/>
      <c r="Q914" s="26"/>
      <c r="T914" s="31"/>
      <c r="U914" s="32"/>
      <c r="V914" s="26"/>
      <c r="Y914" s="31"/>
      <c r="Z914" s="32"/>
      <c r="AA914" s="26"/>
      <c r="AC914" s="42"/>
    </row>
    <row r="915" spans="2:29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O915" s="31"/>
      <c r="P915" s="32"/>
      <c r="Q915" s="26"/>
      <c r="T915" s="31"/>
      <c r="U915" s="32"/>
      <c r="V915" s="26"/>
      <c r="Y915" s="31"/>
      <c r="Z915" s="32"/>
      <c r="AA915" s="26"/>
      <c r="AC915" s="42"/>
    </row>
    <row r="916" spans="2:29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O916" s="31"/>
      <c r="P916" s="32"/>
      <c r="Q916" s="26"/>
      <c r="T916" s="31"/>
      <c r="U916" s="32"/>
      <c r="V916" s="26"/>
      <c r="Y916" s="31"/>
      <c r="Z916" s="32"/>
      <c r="AA916" s="26"/>
      <c r="AC916" s="42"/>
    </row>
    <row r="917" spans="2:29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O917" s="31"/>
      <c r="P917" s="32"/>
      <c r="Q917" s="26"/>
      <c r="T917" s="31"/>
      <c r="U917" s="32"/>
      <c r="V917" s="26"/>
      <c r="Y917" s="31"/>
      <c r="Z917" s="32"/>
      <c r="AA917" s="26"/>
      <c r="AC917" s="42"/>
    </row>
    <row r="918" spans="2:29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O918" s="31"/>
      <c r="P918" s="32"/>
      <c r="Q918" s="26"/>
      <c r="T918" s="31"/>
      <c r="U918" s="32"/>
      <c r="V918" s="26"/>
      <c r="Y918" s="31"/>
      <c r="Z918" s="32"/>
      <c r="AA918" s="26"/>
      <c r="AC918" s="42"/>
    </row>
    <row r="919" spans="2:29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O919" s="31"/>
      <c r="P919" s="32"/>
      <c r="Q919" s="26"/>
      <c r="T919" s="31"/>
      <c r="U919" s="32"/>
      <c r="V919" s="26"/>
      <c r="Y919" s="31"/>
      <c r="Z919" s="32"/>
      <c r="AA919" s="26"/>
      <c r="AC919" s="42"/>
    </row>
    <row r="920" spans="2:29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O920" s="31"/>
      <c r="P920" s="32"/>
      <c r="Q920" s="26"/>
      <c r="T920" s="31"/>
      <c r="U920" s="32"/>
      <c r="V920" s="26"/>
      <c r="Y920" s="31"/>
      <c r="Z920" s="32"/>
      <c r="AA920" s="26"/>
      <c r="AC920" s="42"/>
    </row>
    <row r="921" spans="2:29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O921" s="31"/>
      <c r="P921" s="32"/>
      <c r="Q921" s="26"/>
      <c r="T921" s="31"/>
      <c r="U921" s="32"/>
      <c r="V921" s="26"/>
      <c r="Y921" s="31"/>
      <c r="Z921" s="32"/>
      <c r="AA921" s="26"/>
      <c r="AC921" s="42"/>
    </row>
    <row r="922" spans="2:29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O922" s="31"/>
      <c r="P922" s="32"/>
      <c r="Q922" s="26"/>
      <c r="T922" s="31"/>
      <c r="U922" s="32"/>
      <c r="V922" s="26"/>
      <c r="Y922" s="31"/>
      <c r="Z922" s="32"/>
      <c r="AA922" s="26"/>
      <c r="AC922" s="42"/>
    </row>
    <row r="923" spans="2:29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O923" s="31"/>
      <c r="P923" s="32"/>
      <c r="Q923" s="26"/>
      <c r="T923" s="31"/>
      <c r="U923" s="32"/>
      <c r="V923" s="26"/>
      <c r="Y923" s="31"/>
      <c r="Z923" s="32"/>
      <c r="AA923" s="26"/>
      <c r="AC923" s="42"/>
    </row>
    <row r="924" spans="2:29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O924" s="31"/>
      <c r="P924" s="32"/>
      <c r="Q924" s="26"/>
      <c r="T924" s="31"/>
      <c r="U924" s="32"/>
      <c r="V924" s="26"/>
      <c r="Y924" s="31"/>
      <c r="Z924" s="32"/>
      <c r="AA924" s="26"/>
      <c r="AC924" s="42"/>
    </row>
    <row r="925" spans="2:29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O925" s="31"/>
      <c r="P925" s="32"/>
      <c r="Q925" s="26"/>
      <c r="T925" s="31"/>
      <c r="U925" s="32"/>
      <c r="V925" s="26"/>
      <c r="Y925" s="31"/>
      <c r="Z925" s="32"/>
      <c r="AA925" s="26"/>
      <c r="AC925" s="42"/>
    </row>
    <row r="926" spans="2:29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O926" s="31"/>
      <c r="P926" s="32"/>
      <c r="Q926" s="26"/>
      <c r="T926" s="31"/>
      <c r="U926" s="32"/>
      <c r="V926" s="26"/>
      <c r="Y926" s="31"/>
      <c r="Z926" s="32"/>
      <c r="AA926" s="26"/>
      <c r="AC926" s="42"/>
    </row>
    <row r="927" spans="2:29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O927" s="31"/>
      <c r="P927" s="32"/>
      <c r="Q927" s="26"/>
      <c r="T927" s="31"/>
      <c r="U927" s="32"/>
      <c r="V927" s="26"/>
      <c r="Y927" s="31"/>
      <c r="Z927" s="32"/>
      <c r="AA927" s="26"/>
      <c r="AC927" s="42"/>
    </row>
    <row r="928" spans="2:29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O928" s="31"/>
      <c r="P928" s="32"/>
      <c r="Q928" s="26"/>
      <c r="T928" s="31"/>
      <c r="U928" s="32"/>
      <c r="V928" s="26"/>
      <c r="Y928" s="31"/>
      <c r="Z928" s="32"/>
      <c r="AA928" s="26"/>
      <c r="AC928" s="42"/>
    </row>
    <row r="929" spans="2:29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O929" s="31"/>
      <c r="P929" s="32"/>
      <c r="Q929" s="26"/>
      <c r="T929" s="31"/>
      <c r="U929" s="32"/>
      <c r="V929" s="26"/>
      <c r="Y929" s="31"/>
      <c r="Z929" s="32"/>
      <c r="AA929" s="26"/>
      <c r="AC929" s="42"/>
    </row>
    <row r="930" spans="2:29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O930" s="31"/>
      <c r="P930" s="32"/>
      <c r="Q930" s="26"/>
      <c r="T930" s="31"/>
      <c r="U930" s="32"/>
      <c r="V930" s="26"/>
      <c r="Y930" s="31"/>
      <c r="Z930" s="32"/>
      <c r="AA930" s="26"/>
      <c r="AC930" s="42"/>
    </row>
    <row r="931" spans="2:29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O931" s="31"/>
      <c r="P931" s="32"/>
      <c r="Q931" s="26"/>
      <c r="T931" s="31"/>
      <c r="U931" s="32"/>
      <c r="V931" s="26"/>
      <c r="Y931" s="31"/>
      <c r="Z931" s="32"/>
      <c r="AA931" s="26"/>
      <c r="AC931" s="42"/>
    </row>
    <row r="932" spans="2:29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O932" s="31"/>
      <c r="P932" s="32"/>
      <c r="Q932" s="26"/>
      <c r="T932" s="31"/>
      <c r="U932" s="32"/>
      <c r="V932" s="26"/>
      <c r="Y932" s="31"/>
      <c r="Z932" s="32"/>
      <c r="AA932" s="26"/>
      <c r="AC932" s="42"/>
    </row>
    <row r="933" spans="2:29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O933" s="31"/>
      <c r="P933" s="32"/>
      <c r="Q933" s="26"/>
      <c r="T933" s="31"/>
      <c r="U933" s="32"/>
      <c r="V933" s="26"/>
      <c r="Y933" s="31"/>
      <c r="Z933" s="32"/>
      <c r="AA933" s="26"/>
      <c r="AC933" s="42"/>
    </row>
    <row r="934" spans="2:29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O934" s="31"/>
      <c r="P934" s="32"/>
      <c r="Q934" s="26"/>
      <c r="T934" s="31"/>
      <c r="U934" s="32"/>
      <c r="V934" s="26"/>
      <c r="Y934" s="31"/>
      <c r="Z934" s="32"/>
      <c r="AA934" s="26"/>
      <c r="AC934" s="42"/>
    </row>
    <row r="935" spans="2:29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O935" s="31"/>
      <c r="P935" s="32"/>
      <c r="Q935" s="26"/>
      <c r="T935" s="31"/>
      <c r="U935" s="32"/>
      <c r="V935" s="26"/>
      <c r="Y935" s="31"/>
      <c r="Z935" s="32"/>
      <c r="AA935" s="26"/>
      <c r="AC935" s="42"/>
    </row>
    <row r="936" spans="2:29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O936" s="31"/>
      <c r="P936" s="32"/>
      <c r="Q936" s="26"/>
      <c r="T936" s="31"/>
      <c r="U936" s="32"/>
      <c r="V936" s="26"/>
      <c r="Y936" s="31"/>
      <c r="Z936" s="32"/>
      <c r="AA936" s="26"/>
      <c r="AC936" s="42"/>
    </row>
    <row r="937" spans="2:29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O937" s="31"/>
      <c r="P937" s="32"/>
      <c r="Q937" s="26"/>
      <c r="T937" s="31"/>
      <c r="U937" s="32"/>
      <c r="V937" s="26"/>
      <c r="Y937" s="31"/>
      <c r="Z937" s="32"/>
      <c r="AA937" s="26"/>
      <c r="AC937" s="42"/>
    </row>
    <row r="938" spans="2:29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O938" s="31"/>
      <c r="P938" s="32"/>
      <c r="Q938" s="26"/>
      <c r="T938" s="31"/>
      <c r="U938" s="32"/>
      <c r="V938" s="26"/>
      <c r="Y938" s="31"/>
      <c r="Z938" s="32"/>
      <c r="AA938" s="26"/>
      <c r="AC938" s="42"/>
    </row>
    <row r="939" spans="2:29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O939" s="31"/>
      <c r="P939" s="32"/>
      <c r="Q939" s="26"/>
      <c r="T939" s="31"/>
      <c r="U939" s="32"/>
      <c r="V939" s="26"/>
      <c r="Y939" s="31"/>
      <c r="Z939" s="32"/>
      <c r="AA939" s="26"/>
      <c r="AC939" s="42"/>
    </row>
    <row r="940" spans="2:29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O940" s="31"/>
      <c r="P940" s="32"/>
      <c r="Q940" s="26"/>
      <c r="T940" s="31"/>
      <c r="U940" s="32"/>
      <c r="V940" s="26"/>
      <c r="Y940" s="31"/>
      <c r="Z940" s="32"/>
      <c r="AA940" s="26"/>
      <c r="AC940" s="42"/>
    </row>
    <row r="941" spans="2:29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O941" s="31"/>
      <c r="P941" s="32"/>
      <c r="Q941" s="26"/>
      <c r="T941" s="31"/>
      <c r="U941" s="32"/>
      <c r="V941" s="26"/>
      <c r="Y941" s="31"/>
      <c r="Z941" s="32"/>
      <c r="AA941" s="26"/>
      <c r="AC941" s="42"/>
    </row>
    <row r="942" spans="2:29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O942" s="31"/>
      <c r="P942" s="32"/>
      <c r="Q942" s="26"/>
      <c r="T942" s="31"/>
      <c r="U942" s="32"/>
      <c r="V942" s="26"/>
      <c r="Y942" s="31"/>
      <c r="Z942" s="32"/>
      <c r="AA942" s="26"/>
      <c r="AC942" s="42"/>
    </row>
    <row r="943" spans="2:29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O943" s="31"/>
      <c r="P943" s="32"/>
      <c r="Q943" s="26"/>
      <c r="T943" s="31"/>
      <c r="U943" s="32"/>
      <c r="V943" s="26"/>
      <c r="Y943" s="31"/>
      <c r="Z943" s="32"/>
      <c r="AA943" s="26"/>
      <c r="AC943" s="42"/>
    </row>
    <row r="944" spans="2:29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O944" s="31"/>
      <c r="P944" s="32"/>
      <c r="Q944" s="26"/>
      <c r="T944" s="31"/>
      <c r="U944" s="32"/>
      <c r="V944" s="26"/>
      <c r="Y944" s="31"/>
      <c r="Z944" s="32"/>
      <c r="AA944" s="26"/>
      <c r="AC944" s="42"/>
    </row>
    <row r="945" spans="2:29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O945" s="31"/>
      <c r="P945" s="32"/>
      <c r="Q945" s="26"/>
      <c r="T945" s="31"/>
      <c r="U945" s="32"/>
      <c r="V945" s="26"/>
      <c r="Y945" s="31"/>
      <c r="Z945" s="32"/>
      <c r="AA945" s="26"/>
      <c r="AC945" s="42"/>
    </row>
    <row r="946" spans="2:29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O946" s="31"/>
      <c r="P946" s="32"/>
      <c r="Q946" s="26"/>
      <c r="T946" s="31"/>
      <c r="U946" s="32"/>
      <c r="V946" s="26"/>
      <c r="Y946" s="31"/>
      <c r="Z946" s="32"/>
      <c r="AA946" s="26"/>
      <c r="AC946" s="42"/>
    </row>
    <row r="947" spans="2:29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O947" s="31"/>
      <c r="P947" s="32"/>
      <c r="Q947" s="26"/>
      <c r="T947" s="31"/>
      <c r="U947" s="32"/>
      <c r="V947" s="26"/>
      <c r="Y947" s="31"/>
      <c r="Z947" s="32"/>
      <c r="AA947" s="26"/>
      <c r="AC947" s="42"/>
    </row>
    <row r="948" spans="2:29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O948" s="31"/>
      <c r="P948" s="32"/>
      <c r="Q948" s="26"/>
      <c r="T948" s="31"/>
      <c r="U948" s="32"/>
      <c r="V948" s="26"/>
      <c r="Y948" s="31"/>
      <c r="Z948" s="32"/>
      <c r="AA948" s="26"/>
      <c r="AC948" s="42"/>
    </row>
    <row r="949" spans="2:29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O949" s="31"/>
      <c r="P949" s="32"/>
      <c r="Q949" s="26"/>
      <c r="T949" s="31"/>
      <c r="U949" s="32"/>
      <c r="V949" s="26"/>
      <c r="Y949" s="31"/>
      <c r="Z949" s="32"/>
      <c r="AA949" s="26"/>
      <c r="AC949" s="42"/>
    </row>
    <row r="950" spans="2:29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O950" s="31"/>
      <c r="P950" s="32"/>
      <c r="Q950" s="26"/>
      <c r="T950" s="31"/>
      <c r="U950" s="32"/>
      <c r="V950" s="26"/>
      <c r="Y950" s="31"/>
      <c r="Z950" s="32"/>
      <c r="AA950" s="26"/>
      <c r="AC950" s="42"/>
    </row>
    <row r="951" spans="2:29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O951" s="31"/>
      <c r="P951" s="32"/>
      <c r="Q951" s="26"/>
      <c r="T951" s="31"/>
      <c r="U951" s="32"/>
      <c r="V951" s="26"/>
      <c r="Y951" s="31"/>
      <c r="Z951" s="32"/>
      <c r="AA951" s="26"/>
      <c r="AC951" s="42"/>
    </row>
    <row r="952" spans="2:29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O952" s="31"/>
      <c r="P952" s="32"/>
      <c r="Q952" s="26"/>
      <c r="T952" s="31"/>
      <c r="U952" s="32"/>
      <c r="V952" s="26"/>
      <c r="Y952" s="31"/>
      <c r="Z952" s="32"/>
      <c r="AA952" s="26"/>
      <c r="AC952" s="42"/>
    </row>
    <row r="953" spans="2:29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O953" s="31"/>
      <c r="P953" s="32"/>
      <c r="Q953" s="26"/>
      <c r="T953" s="31"/>
      <c r="U953" s="32"/>
      <c r="V953" s="26"/>
      <c r="Y953" s="31"/>
      <c r="Z953" s="32"/>
      <c r="AA953" s="26"/>
      <c r="AC953" s="42"/>
    </row>
    <row r="954" spans="2:29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O954" s="31"/>
      <c r="P954" s="32"/>
      <c r="Q954" s="26"/>
      <c r="T954" s="31"/>
      <c r="U954" s="32"/>
      <c r="V954" s="26"/>
      <c r="Y954" s="31"/>
      <c r="Z954" s="32"/>
      <c r="AA954" s="26"/>
      <c r="AC954" s="42"/>
    </row>
    <row r="955" spans="2:29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O955" s="31"/>
      <c r="P955" s="32"/>
      <c r="Q955" s="26"/>
      <c r="T955" s="31"/>
      <c r="U955" s="32"/>
      <c r="V955" s="26"/>
      <c r="Y955" s="31"/>
      <c r="Z955" s="32"/>
      <c r="AA955" s="26"/>
      <c r="AC955" s="42"/>
    </row>
    <row r="956" spans="2:29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O956" s="31"/>
      <c r="P956" s="32"/>
      <c r="Q956" s="26"/>
      <c r="T956" s="31"/>
      <c r="U956" s="32"/>
      <c r="V956" s="26"/>
      <c r="Y956" s="31"/>
      <c r="Z956" s="32"/>
      <c r="AA956" s="26"/>
      <c r="AC956" s="42"/>
    </row>
    <row r="957" spans="2:29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O957" s="31"/>
      <c r="P957" s="32"/>
      <c r="Q957" s="26"/>
      <c r="T957" s="31"/>
      <c r="U957" s="32"/>
      <c r="V957" s="26"/>
      <c r="Y957" s="31"/>
      <c r="Z957" s="32"/>
      <c r="AA957" s="26"/>
      <c r="AC957" s="42"/>
    </row>
    <row r="958" spans="2:29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O958" s="31"/>
      <c r="P958" s="32"/>
      <c r="Q958" s="26"/>
      <c r="T958" s="31"/>
      <c r="U958" s="32"/>
      <c r="V958" s="26"/>
      <c r="Y958" s="31"/>
      <c r="Z958" s="32"/>
      <c r="AA958" s="26"/>
      <c r="AC958" s="42"/>
    </row>
    <row r="959" spans="2:29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O959" s="31"/>
      <c r="P959" s="32"/>
      <c r="Q959" s="26"/>
      <c r="T959" s="31"/>
      <c r="U959" s="32"/>
      <c r="V959" s="26"/>
      <c r="Y959" s="31"/>
      <c r="Z959" s="32"/>
      <c r="AA959" s="26"/>
      <c r="AC959" s="42"/>
    </row>
    <row r="960" spans="2:29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O960" s="31"/>
      <c r="P960" s="32"/>
      <c r="Q960" s="26"/>
      <c r="T960" s="31"/>
      <c r="U960" s="32"/>
      <c r="V960" s="26"/>
      <c r="Y960" s="31"/>
      <c r="Z960" s="32"/>
      <c r="AA960" s="26"/>
      <c r="AC960" s="42"/>
    </row>
    <row r="961" spans="2:29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O961" s="31"/>
      <c r="P961" s="32"/>
      <c r="Q961" s="26"/>
      <c r="T961" s="31"/>
      <c r="U961" s="32"/>
      <c r="V961" s="26"/>
      <c r="Y961" s="31"/>
      <c r="Z961" s="32"/>
      <c r="AA961" s="26"/>
      <c r="AC961" s="42"/>
    </row>
    <row r="962" spans="2:29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O962" s="31"/>
      <c r="P962" s="32"/>
      <c r="Q962" s="26"/>
      <c r="T962" s="31"/>
      <c r="U962" s="32"/>
      <c r="V962" s="26"/>
      <c r="Y962" s="31"/>
      <c r="Z962" s="32"/>
      <c r="AA962" s="26"/>
      <c r="AC962" s="42"/>
    </row>
    <row r="963" spans="2:29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O963" s="31"/>
      <c r="P963" s="32"/>
      <c r="Q963" s="26"/>
      <c r="T963" s="31"/>
      <c r="U963" s="32"/>
      <c r="V963" s="26"/>
      <c r="Y963" s="31"/>
      <c r="Z963" s="32"/>
      <c r="AA963" s="26"/>
      <c r="AC963" s="42"/>
    </row>
    <row r="964" spans="2:29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O964" s="31"/>
      <c r="P964" s="32"/>
      <c r="Q964" s="26"/>
      <c r="T964" s="31"/>
      <c r="U964" s="32"/>
      <c r="V964" s="26"/>
      <c r="Y964" s="31"/>
      <c r="Z964" s="32"/>
      <c r="AA964" s="26"/>
      <c r="AC964" s="42"/>
    </row>
    <row r="965" spans="2:29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O965" s="31"/>
      <c r="P965" s="32"/>
      <c r="Q965" s="26"/>
      <c r="T965" s="31"/>
      <c r="U965" s="32"/>
      <c r="V965" s="26"/>
      <c r="Y965" s="31"/>
      <c r="Z965" s="32"/>
      <c r="AA965" s="26"/>
      <c r="AC965" s="42"/>
    </row>
    <row r="966" spans="2:29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O966" s="31"/>
      <c r="P966" s="32"/>
      <c r="Q966" s="26"/>
      <c r="T966" s="31"/>
      <c r="U966" s="32"/>
      <c r="V966" s="26"/>
      <c r="Y966" s="31"/>
      <c r="Z966" s="32"/>
      <c r="AA966" s="26"/>
      <c r="AC966" s="42"/>
    </row>
    <row r="967" spans="2:29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O967" s="31"/>
      <c r="P967" s="32"/>
      <c r="Q967" s="26"/>
      <c r="T967" s="31"/>
      <c r="U967" s="32"/>
      <c r="V967" s="26"/>
      <c r="Y967" s="31"/>
      <c r="Z967" s="32"/>
      <c r="AA967" s="26"/>
      <c r="AC967" s="42"/>
    </row>
    <row r="968" spans="2:29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O968" s="31"/>
      <c r="P968" s="32"/>
      <c r="Q968" s="26"/>
      <c r="T968" s="31"/>
      <c r="U968" s="32"/>
      <c r="V968" s="26"/>
      <c r="Y968" s="31"/>
      <c r="Z968" s="32"/>
      <c r="AA968" s="26"/>
      <c r="AC968" s="42"/>
    </row>
    <row r="969" spans="2:29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O969" s="31"/>
      <c r="P969" s="32"/>
      <c r="Q969" s="26"/>
      <c r="T969" s="31"/>
      <c r="U969" s="32"/>
      <c r="V969" s="26"/>
      <c r="Y969" s="31"/>
      <c r="Z969" s="32"/>
      <c r="AA969" s="26"/>
      <c r="AC969" s="42"/>
    </row>
    <row r="970" spans="2:29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O970" s="31"/>
      <c r="P970" s="32"/>
      <c r="Q970" s="26"/>
      <c r="T970" s="31"/>
      <c r="U970" s="32"/>
      <c r="V970" s="26"/>
      <c r="Y970" s="31"/>
      <c r="Z970" s="32"/>
      <c r="AA970" s="26"/>
      <c r="AC970" s="42"/>
    </row>
    <row r="971" spans="2:29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O971" s="31"/>
      <c r="P971" s="32"/>
      <c r="Q971" s="26"/>
      <c r="T971" s="31"/>
      <c r="U971" s="32"/>
      <c r="V971" s="26"/>
      <c r="Y971" s="31"/>
      <c r="Z971" s="32"/>
      <c r="AA971" s="26"/>
      <c r="AC971" s="42"/>
    </row>
    <row r="972" spans="2:29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O972" s="31"/>
      <c r="P972" s="32"/>
      <c r="Q972" s="26"/>
      <c r="T972" s="31"/>
      <c r="U972" s="32"/>
      <c r="V972" s="26"/>
      <c r="Y972" s="31"/>
      <c r="Z972" s="32"/>
      <c r="AA972" s="26"/>
      <c r="AC972" s="42"/>
    </row>
    <row r="973" spans="2:29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O973" s="31"/>
      <c r="P973" s="32"/>
      <c r="Q973" s="26"/>
      <c r="T973" s="31"/>
      <c r="U973" s="32"/>
      <c r="V973" s="26"/>
      <c r="Y973" s="31"/>
      <c r="Z973" s="32"/>
      <c r="AA973" s="26"/>
      <c r="AC973" s="42"/>
    </row>
    <row r="974" spans="2:29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O974" s="31"/>
      <c r="P974" s="32"/>
      <c r="Q974" s="26"/>
      <c r="T974" s="31"/>
      <c r="U974" s="32"/>
      <c r="V974" s="26"/>
      <c r="Y974" s="31"/>
      <c r="Z974" s="32"/>
      <c r="AA974" s="26"/>
      <c r="AC974" s="42"/>
    </row>
    <row r="975" spans="2:29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O975" s="31"/>
      <c r="P975" s="32"/>
      <c r="Q975" s="26"/>
      <c r="T975" s="31"/>
      <c r="U975" s="32"/>
      <c r="V975" s="26"/>
      <c r="Y975" s="31"/>
      <c r="Z975" s="32"/>
      <c r="AA975" s="26"/>
      <c r="AC975" s="42"/>
    </row>
    <row r="976" spans="2:29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O976" s="31"/>
      <c r="P976" s="32"/>
      <c r="Q976" s="26"/>
      <c r="T976" s="31"/>
      <c r="U976" s="32"/>
      <c r="V976" s="26"/>
      <c r="Y976" s="31"/>
      <c r="Z976" s="32"/>
      <c r="AA976" s="26"/>
      <c r="AC976" s="42"/>
    </row>
    <row r="977" spans="2:29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O977" s="31"/>
      <c r="P977" s="32"/>
      <c r="Q977" s="26"/>
      <c r="T977" s="31"/>
      <c r="U977" s="32"/>
      <c r="V977" s="26"/>
      <c r="Y977" s="31"/>
      <c r="Z977" s="32"/>
      <c r="AA977" s="26"/>
      <c r="AC977" s="42"/>
    </row>
    <row r="978" spans="2:29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O978" s="31"/>
      <c r="P978" s="32"/>
      <c r="Q978" s="26"/>
      <c r="T978" s="31"/>
      <c r="U978" s="32"/>
      <c r="V978" s="26"/>
      <c r="Y978" s="31"/>
      <c r="Z978" s="32"/>
      <c r="AA978" s="26"/>
      <c r="AC978" s="42"/>
    </row>
    <row r="979" spans="2:29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O979" s="31"/>
      <c r="P979" s="32"/>
      <c r="Q979" s="26"/>
      <c r="T979" s="31"/>
      <c r="U979" s="32"/>
      <c r="V979" s="26"/>
      <c r="Y979" s="31"/>
      <c r="Z979" s="32"/>
      <c r="AA979" s="26"/>
      <c r="AC979" s="42"/>
    </row>
    <row r="980" spans="2:29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O980" s="31"/>
      <c r="P980" s="32"/>
      <c r="Q980" s="26"/>
      <c r="T980" s="31"/>
      <c r="U980" s="32"/>
      <c r="V980" s="26"/>
      <c r="Y980" s="31"/>
      <c r="Z980" s="32"/>
      <c r="AA980" s="26"/>
      <c r="AC980" s="42"/>
    </row>
    <row r="981" spans="2:29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O981" s="31"/>
      <c r="P981" s="32"/>
      <c r="Q981" s="26"/>
      <c r="T981" s="31"/>
      <c r="U981" s="32"/>
      <c r="V981" s="26"/>
      <c r="Y981" s="31"/>
      <c r="Z981" s="32"/>
      <c r="AA981" s="26"/>
      <c r="AC981" s="42"/>
    </row>
    <row r="982" spans="2:29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O982" s="31"/>
      <c r="P982" s="32"/>
      <c r="Q982" s="26"/>
      <c r="T982" s="31"/>
      <c r="U982" s="32"/>
      <c r="V982" s="26"/>
      <c r="Y982" s="31"/>
      <c r="Z982" s="32"/>
      <c r="AA982" s="26"/>
      <c r="AC982" s="42"/>
    </row>
    <row r="983" spans="2:29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O983" s="31"/>
      <c r="P983" s="32"/>
      <c r="Q983" s="26"/>
      <c r="T983" s="31"/>
      <c r="U983" s="32"/>
      <c r="V983" s="26"/>
      <c r="Y983" s="31"/>
      <c r="Z983" s="32"/>
      <c r="AA983" s="26"/>
      <c r="AC983" s="42"/>
    </row>
    <row r="984" spans="2:29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O984" s="31"/>
      <c r="P984" s="32"/>
      <c r="Q984" s="26"/>
      <c r="T984" s="31"/>
      <c r="U984" s="32"/>
      <c r="V984" s="26"/>
      <c r="Y984" s="31"/>
      <c r="Z984" s="32"/>
      <c r="AA984" s="26"/>
      <c r="AC984" s="42"/>
    </row>
    <row r="985" spans="2:29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O985" s="31"/>
      <c r="P985" s="32"/>
      <c r="Q985" s="26"/>
      <c r="T985" s="31"/>
      <c r="U985" s="32"/>
      <c r="V985" s="26"/>
      <c r="Y985" s="31"/>
      <c r="Z985" s="32"/>
      <c r="AA985" s="26"/>
      <c r="AC985" s="42"/>
    </row>
    <row r="986" spans="2:29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O986" s="31"/>
      <c r="P986" s="32"/>
      <c r="Q986" s="26"/>
      <c r="T986" s="31"/>
      <c r="U986" s="32"/>
      <c r="V986" s="26"/>
      <c r="Y986" s="31"/>
      <c r="Z986" s="32"/>
      <c r="AA986" s="26"/>
      <c r="AC986" s="42"/>
    </row>
    <row r="987" spans="2:29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O987" s="31"/>
      <c r="P987" s="32"/>
      <c r="Q987" s="26"/>
      <c r="T987" s="31"/>
      <c r="U987" s="32"/>
      <c r="V987" s="26"/>
      <c r="Y987" s="31"/>
      <c r="Z987" s="32"/>
      <c r="AA987" s="26"/>
      <c r="AC987" s="42"/>
    </row>
    <row r="988" spans="2:29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O988" s="31"/>
      <c r="P988" s="32"/>
      <c r="Q988" s="26"/>
      <c r="T988" s="31"/>
      <c r="U988" s="32"/>
      <c r="V988" s="26"/>
      <c r="Y988" s="31"/>
      <c r="Z988" s="32"/>
      <c r="AA988" s="26"/>
      <c r="AC988" s="42"/>
    </row>
    <row r="989" spans="2:29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O989" s="31"/>
      <c r="P989" s="32"/>
      <c r="Q989" s="26"/>
      <c r="T989" s="31"/>
      <c r="U989" s="32"/>
      <c r="V989" s="26"/>
      <c r="Y989" s="31"/>
      <c r="Z989" s="32"/>
      <c r="AA989" s="26"/>
      <c r="AC989" s="42"/>
    </row>
    <row r="990" spans="2:29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O990" s="31"/>
      <c r="P990" s="32"/>
      <c r="Q990" s="26"/>
      <c r="T990" s="31"/>
      <c r="U990" s="32"/>
      <c r="V990" s="26"/>
      <c r="Y990" s="31"/>
      <c r="Z990" s="32"/>
      <c r="AA990" s="26"/>
      <c r="AC990" s="42"/>
    </row>
    <row r="991" spans="2:29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O991" s="31"/>
      <c r="P991" s="32"/>
      <c r="Q991" s="26"/>
      <c r="T991" s="31"/>
      <c r="U991" s="32"/>
      <c r="V991" s="26"/>
      <c r="Y991" s="31"/>
      <c r="Z991" s="32"/>
      <c r="AA991" s="26"/>
      <c r="AC991" s="42"/>
    </row>
    <row r="992" spans="2:29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O992" s="31"/>
      <c r="P992" s="32"/>
      <c r="Q992" s="26"/>
      <c r="T992" s="31"/>
      <c r="U992" s="32"/>
      <c r="V992" s="26"/>
      <c r="Y992" s="31"/>
      <c r="Z992" s="32"/>
      <c r="AA992" s="26"/>
      <c r="AC992" s="42"/>
    </row>
    <row r="993" spans="2:29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O993" s="31"/>
      <c r="P993" s="32"/>
      <c r="Q993" s="26"/>
      <c r="T993" s="31"/>
      <c r="U993" s="32"/>
      <c r="V993" s="26"/>
      <c r="Y993" s="31"/>
      <c r="Z993" s="32"/>
      <c r="AA993" s="26"/>
      <c r="AC993" s="42"/>
    </row>
    <row r="994" spans="2:29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O994" s="31"/>
      <c r="P994" s="32"/>
      <c r="Q994" s="26"/>
      <c r="T994" s="31"/>
      <c r="U994" s="32"/>
      <c r="V994" s="26"/>
      <c r="Y994" s="31"/>
      <c r="Z994" s="32"/>
      <c r="AA994" s="26"/>
      <c r="AC994" s="42"/>
    </row>
    <row r="995" spans="2:29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O995" s="31"/>
      <c r="P995" s="32"/>
      <c r="Q995" s="26"/>
      <c r="T995" s="31"/>
      <c r="U995" s="32"/>
      <c r="V995" s="26"/>
      <c r="Y995" s="31"/>
      <c r="Z995" s="32"/>
      <c r="AA995" s="26"/>
      <c r="AC995" s="42"/>
    </row>
    <row r="996" spans="2:29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O996" s="31"/>
      <c r="P996" s="32"/>
      <c r="Q996" s="26"/>
      <c r="T996" s="31"/>
      <c r="U996" s="32"/>
      <c r="V996" s="26"/>
      <c r="Y996" s="31"/>
      <c r="Z996" s="32"/>
      <c r="AA996" s="26"/>
      <c r="AC996" s="42"/>
    </row>
    <row r="997" spans="2:29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O997" s="31"/>
      <c r="P997" s="32"/>
      <c r="Q997" s="26"/>
      <c r="T997" s="31"/>
      <c r="U997" s="32"/>
      <c r="V997" s="26"/>
      <c r="Y997" s="31"/>
      <c r="Z997" s="32"/>
      <c r="AA997" s="26"/>
      <c r="AC997" s="42"/>
    </row>
    <row r="998" spans="2:29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O998" s="31"/>
      <c r="P998" s="32"/>
      <c r="Q998" s="26"/>
      <c r="T998" s="31"/>
      <c r="U998" s="32"/>
      <c r="V998" s="26"/>
      <c r="Y998" s="31"/>
      <c r="Z998" s="32"/>
      <c r="AA998" s="26"/>
      <c r="AC998" s="42"/>
    </row>
    <row r="999" spans="2:29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O999" s="31"/>
      <c r="P999" s="32"/>
      <c r="Q999" s="26"/>
      <c r="T999" s="31"/>
      <c r="U999" s="32"/>
      <c r="V999" s="26"/>
      <c r="Y999" s="31"/>
      <c r="Z999" s="32"/>
      <c r="AA999" s="26"/>
      <c r="AC999" s="42"/>
    </row>
    <row r="1000" spans="2:29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O1000" s="31"/>
      <c r="P1000" s="32"/>
      <c r="Q1000" s="26"/>
      <c r="T1000" s="31"/>
      <c r="U1000" s="32"/>
      <c r="V1000" s="26"/>
      <c r="Y1000" s="31"/>
      <c r="Z1000" s="32"/>
      <c r="AA1000" s="26"/>
      <c r="AC1000" s="42"/>
    </row>
    <row r="1001" spans="2:29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O1001" s="31"/>
      <c r="P1001" s="32"/>
      <c r="Q1001" s="26"/>
      <c r="T1001" s="31"/>
      <c r="U1001" s="32"/>
      <c r="V1001" s="26"/>
      <c r="Y1001" s="31"/>
      <c r="Z1001" s="32"/>
      <c r="AA1001" s="26"/>
      <c r="AC1001" s="42"/>
    </row>
    <row r="1002" spans="2:29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O1002" s="31"/>
      <c r="P1002" s="32"/>
      <c r="Q1002" s="26"/>
      <c r="T1002" s="31"/>
      <c r="U1002" s="32"/>
      <c r="V1002" s="26"/>
      <c r="Y1002" s="31"/>
      <c r="Z1002" s="32"/>
      <c r="AA1002" s="26"/>
      <c r="AC1002" s="42"/>
    </row>
    <row r="1003" spans="2:29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O1003" s="31"/>
      <c r="P1003" s="32"/>
      <c r="Q1003" s="26"/>
      <c r="T1003" s="31"/>
      <c r="U1003" s="32"/>
      <c r="V1003" s="26"/>
      <c r="Y1003" s="31"/>
      <c r="Z1003" s="32"/>
      <c r="AA1003" s="26"/>
      <c r="AC1003" s="42"/>
    </row>
    <row r="1004" spans="2:29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O1004" s="31"/>
      <c r="P1004" s="32"/>
      <c r="Q1004" s="26"/>
      <c r="T1004" s="31"/>
      <c r="U1004" s="32"/>
      <c r="V1004" s="26"/>
      <c r="Y1004" s="31"/>
      <c r="Z1004" s="32"/>
      <c r="AA1004" s="26"/>
      <c r="AC1004" s="42"/>
    </row>
    <row r="1005" spans="2:29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O1005" s="31"/>
      <c r="P1005" s="32"/>
      <c r="Q1005" s="26"/>
      <c r="T1005" s="31"/>
      <c r="U1005" s="32"/>
      <c r="V1005" s="26"/>
      <c r="Y1005" s="31"/>
      <c r="Z1005" s="32"/>
      <c r="AA1005" s="26"/>
      <c r="AC1005" s="42"/>
    </row>
    <row r="1006" spans="2:29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O1006" s="31"/>
      <c r="P1006" s="32"/>
      <c r="Q1006" s="26"/>
      <c r="T1006" s="31"/>
      <c r="U1006" s="32"/>
      <c r="V1006" s="26"/>
      <c r="Y1006" s="31"/>
      <c r="Z1006" s="32"/>
      <c r="AA1006" s="26"/>
      <c r="AC1006" s="42"/>
    </row>
    <row r="1007" spans="2:29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O1007" s="31"/>
      <c r="P1007" s="32"/>
      <c r="Q1007" s="26"/>
      <c r="T1007" s="31"/>
      <c r="U1007" s="32"/>
      <c r="V1007" s="26"/>
      <c r="Y1007" s="31"/>
      <c r="Z1007" s="32"/>
      <c r="AA1007" s="26"/>
      <c r="AC1007" s="42"/>
    </row>
    <row r="1008" spans="2:29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O1008" s="31"/>
      <c r="P1008" s="32"/>
      <c r="Q1008" s="26"/>
      <c r="T1008" s="31"/>
      <c r="U1008" s="32"/>
      <c r="V1008" s="26"/>
      <c r="Y1008" s="31"/>
      <c r="Z1008" s="32"/>
      <c r="AA1008" s="26"/>
      <c r="AC1008" s="42"/>
    </row>
    <row r="1009" spans="2:29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O1009" s="31"/>
      <c r="P1009" s="32"/>
      <c r="Q1009" s="26"/>
      <c r="T1009" s="31"/>
      <c r="U1009" s="32"/>
      <c r="V1009" s="26"/>
      <c r="Y1009" s="31"/>
      <c r="Z1009" s="32"/>
      <c r="AA1009" s="26"/>
      <c r="AC1009" s="42"/>
    </row>
    <row r="1010" spans="2:29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O1010" s="31"/>
      <c r="P1010" s="32"/>
      <c r="Q1010" s="26"/>
      <c r="T1010" s="31"/>
      <c r="U1010" s="32"/>
      <c r="V1010" s="26"/>
      <c r="Y1010" s="31"/>
      <c r="Z1010" s="32"/>
      <c r="AA1010" s="26"/>
      <c r="AC1010" s="42"/>
    </row>
    <row r="1011" spans="2:29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O1011" s="31"/>
      <c r="P1011" s="32"/>
      <c r="Q1011" s="26"/>
      <c r="T1011" s="31"/>
      <c r="U1011" s="32"/>
      <c r="V1011" s="26"/>
      <c r="Y1011" s="31"/>
      <c r="Z1011" s="32"/>
      <c r="AA1011" s="26"/>
      <c r="AC1011" s="42"/>
    </row>
    <row r="1012" spans="2:29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O1012" s="31"/>
      <c r="P1012" s="32"/>
      <c r="Q1012" s="26"/>
      <c r="T1012" s="31"/>
      <c r="U1012" s="32"/>
      <c r="V1012" s="26"/>
      <c r="Y1012" s="31"/>
      <c r="Z1012" s="32"/>
      <c r="AA1012" s="26"/>
      <c r="AC1012" s="42"/>
    </row>
    <row r="1013" spans="2:29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O1013" s="31"/>
      <c r="P1013" s="32"/>
      <c r="Q1013" s="26"/>
      <c r="T1013" s="31"/>
      <c r="U1013" s="32"/>
      <c r="V1013" s="26"/>
      <c r="Y1013" s="31"/>
      <c r="Z1013" s="32"/>
      <c r="AA1013" s="26"/>
      <c r="AC1013" s="42"/>
    </row>
    <row r="1014" spans="2:29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O1014" s="31"/>
      <c r="P1014" s="32"/>
      <c r="Q1014" s="26"/>
      <c r="T1014" s="31"/>
      <c r="U1014" s="32"/>
      <c r="V1014" s="26"/>
      <c r="Y1014" s="31"/>
      <c r="Z1014" s="32"/>
      <c r="AA1014" s="26"/>
      <c r="AC1014" s="42"/>
    </row>
    <row r="1015" spans="2:29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O1015" s="31"/>
      <c r="P1015" s="32"/>
      <c r="Q1015" s="26"/>
      <c r="T1015" s="31"/>
      <c r="U1015" s="32"/>
      <c r="V1015" s="26"/>
      <c r="Y1015" s="31"/>
      <c r="Z1015" s="32"/>
      <c r="AA1015" s="26"/>
      <c r="AC1015" s="42"/>
    </row>
    <row r="1016" spans="2:29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O1016" s="31"/>
      <c r="P1016" s="32"/>
      <c r="Q1016" s="26"/>
      <c r="T1016" s="31"/>
      <c r="U1016" s="32"/>
      <c r="V1016" s="26"/>
      <c r="Y1016" s="31"/>
      <c r="Z1016" s="32"/>
      <c r="AA1016" s="26"/>
      <c r="AC1016" s="42"/>
    </row>
    <row r="1017" spans="2:29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O1017" s="31"/>
      <c r="P1017" s="32"/>
      <c r="Q1017" s="26"/>
      <c r="T1017" s="31"/>
      <c r="U1017" s="32"/>
      <c r="V1017" s="26"/>
      <c r="Y1017" s="31"/>
      <c r="Z1017" s="32"/>
      <c r="AA1017" s="26"/>
      <c r="AC1017" s="42"/>
    </row>
    <row r="1018" spans="2:29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O1018" s="31"/>
      <c r="P1018" s="32"/>
      <c r="Q1018" s="26"/>
      <c r="T1018" s="31"/>
      <c r="U1018" s="32"/>
      <c r="V1018" s="26"/>
      <c r="Y1018" s="31"/>
      <c r="Z1018" s="32"/>
      <c r="AA1018" s="26"/>
      <c r="AC1018" s="42"/>
    </row>
    <row r="1019" spans="2:29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O1019" s="31"/>
      <c r="P1019" s="32"/>
      <c r="Q1019" s="26"/>
      <c r="T1019" s="31"/>
      <c r="U1019" s="32"/>
      <c r="V1019" s="26"/>
      <c r="Y1019" s="31"/>
      <c r="Z1019" s="32"/>
      <c r="AA1019" s="26"/>
      <c r="AC1019" s="42"/>
    </row>
    <row r="1020" spans="2:29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O1020" s="31"/>
      <c r="P1020" s="32"/>
      <c r="Q1020" s="26"/>
      <c r="T1020" s="31"/>
      <c r="U1020" s="32"/>
      <c r="V1020" s="26"/>
      <c r="Y1020" s="31"/>
      <c r="Z1020" s="32"/>
      <c r="AA1020" s="26"/>
      <c r="AC1020" s="42"/>
    </row>
    <row r="1021" spans="2:29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O1021" s="31"/>
      <c r="P1021" s="32"/>
      <c r="Q1021" s="26"/>
      <c r="T1021" s="31"/>
      <c r="U1021" s="32"/>
      <c r="V1021" s="26"/>
      <c r="Y1021" s="31"/>
      <c r="Z1021" s="32"/>
      <c r="AA1021" s="26"/>
      <c r="AC1021" s="42"/>
    </row>
    <row r="1022" spans="2:29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O1022" s="31"/>
      <c r="P1022" s="32"/>
      <c r="Q1022" s="26"/>
      <c r="T1022" s="31"/>
      <c r="U1022" s="32"/>
      <c r="V1022" s="26"/>
      <c r="Y1022" s="31"/>
      <c r="Z1022" s="32"/>
      <c r="AA1022" s="26"/>
      <c r="AC1022" s="42"/>
    </row>
    <row r="1023" spans="2:29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O1023" s="31"/>
      <c r="P1023" s="32"/>
      <c r="Q1023" s="26"/>
      <c r="T1023" s="31"/>
      <c r="U1023" s="32"/>
      <c r="V1023" s="26"/>
      <c r="Y1023" s="31"/>
      <c r="Z1023" s="32"/>
      <c r="AA1023" s="26"/>
      <c r="AC1023" s="42"/>
    </row>
    <row r="1024" spans="2:29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O1024" s="31"/>
      <c r="P1024" s="32"/>
      <c r="Q1024" s="26"/>
      <c r="T1024" s="31"/>
      <c r="U1024" s="32"/>
      <c r="V1024" s="26"/>
      <c r="Y1024" s="31"/>
      <c r="Z1024" s="32"/>
      <c r="AA1024" s="26"/>
      <c r="AC1024" s="42"/>
    </row>
    <row r="1025" spans="2:29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O1025" s="31"/>
      <c r="P1025" s="32"/>
      <c r="Q1025" s="26"/>
      <c r="T1025" s="31"/>
      <c r="U1025" s="32"/>
      <c r="V1025" s="26"/>
      <c r="Y1025" s="31"/>
      <c r="Z1025" s="32"/>
      <c r="AA1025" s="26"/>
      <c r="AC1025" s="42"/>
    </row>
    <row r="1026" spans="2:29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O1026" s="31"/>
      <c r="P1026" s="32"/>
      <c r="Q1026" s="26"/>
      <c r="T1026" s="31"/>
      <c r="U1026" s="32"/>
      <c r="V1026" s="26"/>
      <c r="Y1026" s="31"/>
      <c r="Z1026" s="32"/>
      <c r="AA1026" s="26"/>
      <c r="AC1026" s="42"/>
    </row>
    <row r="1027" spans="2:29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O1027" s="31"/>
      <c r="P1027" s="32"/>
      <c r="Q1027" s="26"/>
      <c r="T1027" s="31"/>
      <c r="U1027" s="32"/>
      <c r="V1027" s="26"/>
      <c r="Y1027" s="31"/>
      <c r="Z1027" s="32"/>
      <c r="AA1027" s="26"/>
      <c r="AC1027" s="42"/>
    </row>
    <row r="1028" spans="2:29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O1028" s="31"/>
      <c r="P1028" s="32"/>
      <c r="Q1028" s="26"/>
      <c r="T1028" s="31"/>
      <c r="U1028" s="32"/>
      <c r="V1028" s="26"/>
      <c r="Y1028" s="31"/>
      <c r="Z1028" s="32"/>
      <c r="AA1028" s="26"/>
      <c r="AC1028" s="42"/>
    </row>
    <row r="1029" spans="2:29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O1029" s="31"/>
      <c r="P1029" s="32"/>
      <c r="Q1029" s="26"/>
      <c r="T1029" s="31"/>
      <c r="U1029" s="32"/>
      <c r="V1029" s="26"/>
      <c r="Y1029" s="31"/>
      <c r="Z1029" s="32"/>
      <c r="AA1029" s="26"/>
      <c r="AC1029" s="42"/>
    </row>
    <row r="1030" spans="2:29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O1030" s="31"/>
      <c r="P1030" s="32"/>
      <c r="Q1030" s="26"/>
      <c r="T1030" s="31"/>
      <c r="U1030" s="32"/>
      <c r="V1030" s="26"/>
      <c r="Y1030" s="31"/>
      <c r="Z1030" s="32"/>
      <c r="AA1030" s="26"/>
      <c r="AC1030" s="42"/>
    </row>
    <row r="1031" spans="2:29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O1031" s="31"/>
      <c r="P1031" s="32"/>
      <c r="Q1031" s="26"/>
      <c r="T1031" s="31"/>
      <c r="U1031" s="32"/>
      <c r="V1031" s="26"/>
      <c r="Y1031" s="31"/>
      <c r="Z1031" s="32"/>
      <c r="AA1031" s="26"/>
      <c r="AC1031" s="42"/>
    </row>
    <row r="1032" spans="2:29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O1032" s="31"/>
      <c r="P1032" s="32"/>
      <c r="Q1032" s="26"/>
      <c r="T1032" s="31"/>
      <c r="U1032" s="32"/>
      <c r="V1032" s="26"/>
      <c r="Y1032" s="31"/>
      <c r="Z1032" s="32"/>
      <c r="AA1032" s="26"/>
      <c r="AC1032" s="42"/>
    </row>
    <row r="1033" spans="2:29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O1033" s="31"/>
      <c r="P1033" s="32"/>
      <c r="Q1033" s="26"/>
      <c r="T1033" s="31"/>
      <c r="U1033" s="32"/>
      <c r="V1033" s="26"/>
      <c r="Y1033" s="31"/>
      <c r="Z1033" s="32"/>
      <c r="AA1033" s="26"/>
      <c r="AC1033" s="42"/>
    </row>
    <row r="1034" spans="2:29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O1034" s="31"/>
      <c r="P1034" s="32"/>
      <c r="Q1034" s="26"/>
      <c r="T1034" s="31"/>
      <c r="U1034" s="32"/>
      <c r="V1034" s="26"/>
      <c r="Y1034" s="31"/>
      <c r="Z1034" s="32"/>
      <c r="AA1034" s="26"/>
      <c r="AC1034" s="42"/>
    </row>
    <row r="1035" spans="2:29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O1035" s="31"/>
      <c r="P1035" s="32"/>
      <c r="Q1035" s="26"/>
      <c r="T1035" s="31"/>
      <c r="U1035" s="32"/>
      <c r="V1035" s="26"/>
      <c r="Y1035" s="31"/>
      <c r="Z1035" s="32"/>
      <c r="AA1035" s="26"/>
      <c r="AC1035" s="42"/>
    </row>
    <row r="1036" spans="2:29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O1036" s="31"/>
      <c r="P1036" s="32"/>
      <c r="Q1036" s="26"/>
      <c r="T1036" s="31"/>
      <c r="U1036" s="32"/>
      <c r="V1036" s="26"/>
      <c r="Y1036" s="31"/>
      <c r="Z1036" s="32"/>
      <c r="AA1036" s="26"/>
      <c r="AC1036" s="42"/>
    </row>
    <row r="1037" spans="2:29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O1037" s="31"/>
      <c r="P1037" s="32"/>
      <c r="Q1037" s="26"/>
      <c r="T1037" s="31"/>
      <c r="U1037" s="32"/>
      <c r="V1037" s="26"/>
      <c r="Y1037" s="31"/>
      <c r="Z1037" s="32"/>
      <c r="AA1037" s="26"/>
      <c r="AC1037" s="42"/>
    </row>
    <row r="1038" spans="2:29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O1038" s="31"/>
      <c r="P1038" s="32"/>
      <c r="Q1038" s="26"/>
      <c r="T1038" s="31"/>
      <c r="U1038" s="32"/>
      <c r="V1038" s="26"/>
      <c r="Y1038" s="31"/>
      <c r="Z1038" s="32"/>
      <c r="AA1038" s="26"/>
      <c r="AC1038" s="42"/>
    </row>
    <row r="1039" spans="2:29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O1039" s="31"/>
      <c r="P1039" s="32"/>
      <c r="Q1039" s="26"/>
      <c r="T1039" s="31"/>
      <c r="U1039" s="32"/>
      <c r="V1039" s="26"/>
      <c r="Y1039" s="31"/>
      <c r="Z1039" s="32"/>
      <c r="AA1039" s="26"/>
      <c r="AC1039" s="42"/>
    </row>
    <row r="1040" spans="2:29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O1040" s="31"/>
      <c r="P1040" s="32"/>
      <c r="Q1040" s="26"/>
      <c r="T1040" s="31"/>
      <c r="U1040" s="32"/>
      <c r="V1040" s="26"/>
      <c r="Y1040" s="31"/>
      <c r="Z1040" s="32"/>
      <c r="AA1040" s="26"/>
      <c r="AC1040" s="42"/>
    </row>
    <row r="1041" spans="2:29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O1041" s="31"/>
      <c r="P1041" s="32"/>
      <c r="Q1041" s="26"/>
      <c r="T1041" s="31"/>
      <c r="U1041" s="32"/>
      <c r="V1041" s="26"/>
      <c r="Y1041" s="31"/>
      <c r="Z1041" s="32"/>
      <c r="AA1041" s="26"/>
      <c r="AC1041" s="42"/>
    </row>
    <row r="1042" spans="2:29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O1042" s="31"/>
      <c r="P1042" s="32"/>
      <c r="Q1042" s="26"/>
      <c r="T1042" s="31"/>
      <c r="U1042" s="32"/>
      <c r="V1042" s="26"/>
      <c r="Y1042" s="31"/>
      <c r="Z1042" s="32"/>
      <c r="AA1042" s="26"/>
      <c r="AC1042" s="42"/>
    </row>
    <row r="1043" spans="2:29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O1043" s="31"/>
      <c r="P1043" s="32"/>
      <c r="Q1043" s="26"/>
      <c r="T1043" s="31"/>
      <c r="U1043" s="32"/>
      <c r="V1043" s="26"/>
      <c r="Y1043" s="31"/>
      <c r="Z1043" s="32"/>
      <c r="AA1043" s="26"/>
      <c r="AC1043" s="42"/>
    </row>
    <row r="1044" spans="2:29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O1044" s="31"/>
      <c r="P1044" s="32"/>
      <c r="Q1044" s="26"/>
      <c r="T1044" s="31"/>
      <c r="U1044" s="32"/>
      <c r="V1044" s="26"/>
      <c r="Y1044" s="31"/>
      <c r="Z1044" s="32"/>
      <c r="AA1044" s="26"/>
      <c r="AC1044" s="42"/>
    </row>
    <row r="1045" spans="2:29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O1045" s="31"/>
      <c r="P1045" s="32"/>
      <c r="Q1045" s="26"/>
      <c r="T1045" s="31"/>
      <c r="U1045" s="32"/>
      <c r="V1045" s="26"/>
      <c r="Y1045" s="31"/>
      <c r="Z1045" s="32"/>
      <c r="AA1045" s="26"/>
      <c r="AC1045" s="42"/>
    </row>
    <row r="1046" spans="2:29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O1046" s="31"/>
      <c r="P1046" s="32"/>
      <c r="Q1046" s="26"/>
      <c r="T1046" s="31"/>
      <c r="U1046" s="32"/>
      <c r="V1046" s="26"/>
      <c r="Y1046" s="31"/>
      <c r="Z1046" s="32"/>
      <c r="AA1046" s="26"/>
      <c r="AC1046" s="42"/>
    </row>
    <row r="1047" spans="2:29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O1047" s="31"/>
      <c r="P1047" s="32"/>
      <c r="Q1047" s="26"/>
      <c r="T1047" s="31"/>
      <c r="U1047" s="32"/>
      <c r="V1047" s="26"/>
      <c r="Y1047" s="31"/>
      <c r="Z1047" s="32"/>
      <c r="AA1047" s="26"/>
      <c r="AC1047" s="42"/>
    </row>
    <row r="1048" spans="2:29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O1048" s="31"/>
      <c r="P1048" s="32"/>
      <c r="Q1048" s="26"/>
      <c r="T1048" s="31"/>
      <c r="U1048" s="32"/>
      <c r="V1048" s="26"/>
      <c r="Y1048" s="31"/>
      <c r="Z1048" s="32"/>
      <c r="AA1048" s="26"/>
      <c r="AC1048" s="42"/>
    </row>
    <row r="1049" spans="2:29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O1049" s="31"/>
      <c r="P1049" s="32"/>
      <c r="Q1049" s="26"/>
      <c r="T1049" s="31"/>
      <c r="U1049" s="32"/>
      <c r="V1049" s="26"/>
      <c r="Y1049" s="31"/>
      <c r="Z1049" s="32"/>
      <c r="AA1049" s="26"/>
      <c r="AC1049" s="42"/>
    </row>
    <row r="1050" spans="2:29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O1050" s="31"/>
      <c r="P1050" s="32"/>
      <c r="Q1050" s="26"/>
      <c r="T1050" s="31"/>
      <c r="U1050" s="32"/>
      <c r="V1050" s="26"/>
      <c r="Y1050" s="31"/>
      <c r="Z1050" s="32"/>
      <c r="AA1050" s="26"/>
      <c r="AC1050" s="42"/>
    </row>
    <row r="1051" spans="2:29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O1051" s="31"/>
      <c r="P1051" s="32"/>
      <c r="Q1051" s="26"/>
      <c r="T1051" s="31"/>
      <c r="U1051" s="32"/>
      <c r="V1051" s="26"/>
      <c r="Y1051" s="31"/>
      <c r="Z1051" s="32"/>
      <c r="AA1051" s="26"/>
      <c r="AC1051" s="42"/>
    </row>
    <row r="1052" spans="2:29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O1052" s="31"/>
      <c r="P1052" s="32"/>
      <c r="Q1052" s="26"/>
      <c r="T1052" s="31"/>
      <c r="U1052" s="32"/>
      <c r="V1052" s="26"/>
      <c r="Y1052" s="31"/>
      <c r="Z1052" s="32"/>
      <c r="AA1052" s="26"/>
      <c r="AC1052" s="42"/>
    </row>
    <row r="1053" spans="2:29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O1053" s="31"/>
      <c r="P1053" s="32"/>
      <c r="Q1053" s="26"/>
      <c r="T1053" s="31"/>
      <c r="U1053" s="32"/>
      <c r="V1053" s="26"/>
      <c r="Y1053" s="31"/>
      <c r="Z1053" s="32"/>
      <c r="AA1053" s="26"/>
      <c r="AC1053" s="42"/>
    </row>
    <row r="1054" spans="2:29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O1054" s="31"/>
      <c r="P1054" s="32"/>
      <c r="Q1054" s="26"/>
      <c r="T1054" s="31"/>
      <c r="U1054" s="32"/>
      <c r="V1054" s="26"/>
      <c r="Y1054" s="31"/>
      <c r="Z1054" s="32"/>
      <c r="AA1054" s="26"/>
      <c r="AC1054" s="42"/>
    </row>
    <row r="1055" spans="2:29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O1055" s="31"/>
      <c r="P1055" s="32"/>
      <c r="Q1055" s="26"/>
      <c r="T1055" s="31"/>
      <c r="U1055" s="32"/>
      <c r="V1055" s="26"/>
      <c r="Y1055" s="31"/>
      <c r="Z1055" s="32"/>
      <c r="AA1055" s="26"/>
      <c r="AC1055" s="42"/>
    </row>
    <row r="1056" spans="2:29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O1056" s="31"/>
      <c r="P1056" s="32"/>
      <c r="Q1056" s="26"/>
      <c r="T1056" s="31"/>
      <c r="U1056" s="32"/>
      <c r="V1056" s="26"/>
      <c r="Y1056" s="31"/>
      <c r="Z1056" s="32"/>
      <c r="AA1056" s="26"/>
      <c r="AC1056" s="42"/>
    </row>
    <row r="1057" spans="2:29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O1057" s="31"/>
      <c r="P1057" s="32"/>
      <c r="Q1057" s="26"/>
      <c r="T1057" s="31"/>
      <c r="U1057" s="32"/>
      <c r="V1057" s="26"/>
      <c r="Y1057" s="31"/>
      <c r="Z1057" s="32"/>
      <c r="AA1057" s="26"/>
      <c r="AC1057" s="42"/>
    </row>
    <row r="1058" spans="2:29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O1058" s="31"/>
      <c r="P1058" s="32"/>
      <c r="Q1058" s="26"/>
      <c r="T1058" s="31"/>
      <c r="U1058" s="32"/>
      <c r="V1058" s="26"/>
      <c r="Y1058" s="31"/>
      <c r="Z1058" s="32"/>
      <c r="AA1058" s="26"/>
      <c r="AC1058" s="42"/>
    </row>
    <row r="1059" spans="2:29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O1059" s="31"/>
      <c r="P1059" s="32"/>
      <c r="Q1059" s="26"/>
      <c r="T1059" s="31"/>
      <c r="U1059" s="32"/>
      <c r="V1059" s="26"/>
      <c r="Y1059" s="31"/>
      <c r="Z1059" s="32"/>
      <c r="AA1059" s="26"/>
      <c r="AC1059" s="42"/>
    </row>
    <row r="1060" spans="2:29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O1060" s="31"/>
      <c r="P1060" s="32"/>
      <c r="Q1060" s="26"/>
      <c r="T1060" s="31"/>
      <c r="U1060" s="32"/>
      <c r="V1060" s="26"/>
      <c r="Y1060" s="31"/>
      <c r="Z1060" s="32"/>
      <c r="AA1060" s="26"/>
      <c r="AC1060" s="42"/>
    </row>
    <row r="1061" spans="2:29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O1061" s="31"/>
      <c r="P1061" s="32"/>
      <c r="Q1061" s="26"/>
      <c r="T1061" s="31"/>
      <c r="U1061" s="32"/>
      <c r="V1061" s="26"/>
      <c r="Y1061" s="31"/>
      <c r="Z1061" s="32"/>
      <c r="AA1061" s="26"/>
      <c r="AC1061" s="42"/>
    </row>
    <row r="1062" spans="2:29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O1062" s="31"/>
      <c r="P1062" s="32"/>
      <c r="Q1062" s="26"/>
      <c r="T1062" s="31"/>
      <c r="U1062" s="32"/>
      <c r="V1062" s="26"/>
      <c r="Y1062" s="31"/>
      <c r="Z1062" s="32"/>
      <c r="AA1062" s="26"/>
      <c r="AC1062" s="42"/>
    </row>
    <row r="1063" spans="2:29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O1063" s="31"/>
      <c r="P1063" s="32"/>
      <c r="Q1063" s="26"/>
      <c r="T1063" s="31"/>
      <c r="U1063" s="32"/>
      <c r="V1063" s="26"/>
      <c r="Y1063" s="31"/>
      <c r="Z1063" s="32"/>
      <c r="AA1063" s="26"/>
      <c r="AC1063" s="42"/>
    </row>
    <row r="1064" spans="2:29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O1064" s="31"/>
      <c r="P1064" s="32"/>
      <c r="Q1064" s="26"/>
      <c r="T1064" s="31"/>
      <c r="U1064" s="32"/>
      <c r="V1064" s="26"/>
      <c r="Y1064" s="31"/>
      <c r="Z1064" s="32"/>
      <c r="AA1064" s="26"/>
      <c r="AC1064" s="42"/>
    </row>
    <row r="1065" spans="2:29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O1065" s="31"/>
      <c r="P1065" s="32"/>
      <c r="Q1065" s="26"/>
      <c r="T1065" s="31"/>
      <c r="U1065" s="32"/>
      <c r="V1065" s="26"/>
      <c r="Y1065" s="31"/>
      <c r="Z1065" s="32"/>
      <c r="AA1065" s="26"/>
      <c r="AC1065" s="42"/>
    </row>
    <row r="1066" spans="2:29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O1066" s="31"/>
      <c r="P1066" s="32"/>
      <c r="Q1066" s="26"/>
      <c r="T1066" s="31"/>
      <c r="U1066" s="32"/>
      <c r="V1066" s="26"/>
      <c r="Y1066" s="31"/>
      <c r="Z1066" s="32"/>
      <c r="AA1066" s="26"/>
      <c r="AC1066" s="42"/>
    </row>
    <row r="1067" spans="2:29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O1067" s="31"/>
      <c r="P1067" s="32"/>
      <c r="Q1067" s="26"/>
      <c r="T1067" s="31"/>
      <c r="U1067" s="32"/>
      <c r="V1067" s="26"/>
      <c r="Y1067" s="31"/>
      <c r="Z1067" s="32"/>
      <c r="AA1067" s="26"/>
      <c r="AC1067" s="42"/>
    </row>
    <row r="1068" spans="2:29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O1068" s="31"/>
      <c r="P1068" s="32"/>
      <c r="Q1068" s="26"/>
      <c r="T1068" s="31"/>
      <c r="U1068" s="32"/>
      <c r="V1068" s="26"/>
      <c r="Y1068" s="31"/>
      <c r="Z1068" s="32"/>
      <c r="AA1068" s="26"/>
      <c r="AC1068" s="42"/>
    </row>
    <row r="1069" spans="2:29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O1069" s="31"/>
      <c r="P1069" s="32"/>
      <c r="Q1069" s="26"/>
      <c r="T1069" s="31"/>
      <c r="U1069" s="32"/>
      <c r="V1069" s="26"/>
      <c r="Y1069" s="31"/>
      <c r="Z1069" s="32"/>
      <c r="AA1069" s="26"/>
      <c r="AC1069" s="42"/>
    </row>
    <row r="1070" spans="2:29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O1070" s="31"/>
      <c r="P1070" s="32"/>
      <c r="Q1070" s="26"/>
      <c r="T1070" s="31"/>
      <c r="U1070" s="32"/>
      <c r="V1070" s="26"/>
      <c r="Y1070" s="31"/>
      <c r="Z1070" s="32"/>
      <c r="AA1070" s="26"/>
      <c r="AC1070" s="42"/>
    </row>
    <row r="1071" spans="2:29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O1071" s="31"/>
      <c r="P1071" s="32"/>
      <c r="Q1071" s="26"/>
      <c r="T1071" s="31"/>
      <c r="U1071" s="32"/>
      <c r="V1071" s="26"/>
      <c r="Y1071" s="31"/>
      <c r="Z1071" s="32"/>
      <c r="AA1071" s="26"/>
      <c r="AC1071" s="42"/>
    </row>
    <row r="1072" spans="2:29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O1072" s="31"/>
      <c r="P1072" s="32"/>
      <c r="Q1072" s="26"/>
      <c r="T1072" s="31"/>
      <c r="U1072" s="32"/>
      <c r="V1072" s="26"/>
      <c r="Y1072" s="31"/>
      <c r="Z1072" s="32"/>
      <c r="AA1072" s="26"/>
      <c r="AC1072" s="42"/>
    </row>
    <row r="1073" spans="2:29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O1073" s="31"/>
      <c r="P1073" s="32"/>
      <c r="Q1073" s="26"/>
      <c r="T1073" s="31"/>
      <c r="U1073" s="32"/>
      <c r="V1073" s="26"/>
      <c r="Y1073" s="31"/>
      <c r="Z1073" s="32"/>
      <c r="AA1073" s="26"/>
      <c r="AC1073" s="42"/>
    </row>
    <row r="1074" spans="2:29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O1074" s="31"/>
      <c r="P1074" s="32"/>
      <c r="Q1074" s="26"/>
      <c r="T1074" s="31"/>
      <c r="U1074" s="32"/>
      <c r="V1074" s="26"/>
      <c r="Y1074" s="31"/>
      <c r="Z1074" s="32"/>
      <c r="AA1074" s="26"/>
      <c r="AC1074" s="42"/>
    </row>
    <row r="1075" spans="2:29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O1075" s="31"/>
      <c r="P1075" s="32"/>
      <c r="Q1075" s="26"/>
      <c r="T1075" s="31"/>
      <c r="U1075" s="32"/>
      <c r="V1075" s="26"/>
      <c r="Y1075" s="31"/>
      <c r="Z1075" s="32"/>
      <c r="AA1075" s="26"/>
      <c r="AC1075" s="42"/>
    </row>
    <row r="1076" spans="2:29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O1076" s="31"/>
      <c r="P1076" s="32"/>
      <c r="Q1076" s="26"/>
      <c r="T1076" s="31"/>
      <c r="U1076" s="32"/>
      <c r="V1076" s="26"/>
      <c r="Y1076" s="31"/>
      <c r="Z1076" s="32"/>
      <c r="AA1076" s="26"/>
      <c r="AC1076" s="42"/>
    </row>
    <row r="1077" spans="2:29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O1077" s="31"/>
      <c r="P1077" s="32"/>
      <c r="Q1077" s="26"/>
      <c r="T1077" s="31"/>
      <c r="U1077" s="32"/>
      <c r="V1077" s="26"/>
      <c r="Y1077" s="31"/>
      <c r="Z1077" s="32"/>
      <c r="AA1077" s="26"/>
      <c r="AC1077" s="42"/>
    </row>
    <row r="1078" spans="2:29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O1078" s="31"/>
      <c r="P1078" s="32"/>
      <c r="Q1078" s="26"/>
      <c r="T1078" s="31"/>
      <c r="U1078" s="32"/>
      <c r="V1078" s="26"/>
      <c r="Y1078" s="31"/>
      <c r="Z1078" s="32"/>
      <c r="AA1078" s="26"/>
      <c r="AC1078" s="42"/>
    </row>
    <row r="1079" spans="2:29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O1079" s="31"/>
      <c r="P1079" s="32"/>
      <c r="Q1079" s="26"/>
      <c r="T1079" s="31"/>
      <c r="U1079" s="32"/>
      <c r="V1079" s="26"/>
      <c r="Y1079" s="31"/>
      <c r="Z1079" s="32"/>
      <c r="AA1079" s="26"/>
      <c r="AC1079" s="42"/>
    </row>
    <row r="1080" spans="2:29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O1080" s="31"/>
      <c r="P1080" s="32"/>
      <c r="Q1080" s="26"/>
      <c r="T1080" s="31"/>
      <c r="U1080" s="32"/>
      <c r="V1080" s="26"/>
      <c r="Y1080" s="31"/>
      <c r="Z1080" s="32"/>
      <c r="AA1080" s="26"/>
      <c r="AC1080" s="42"/>
    </row>
    <row r="1081" spans="2:29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O1081" s="31"/>
      <c r="P1081" s="32"/>
      <c r="Q1081" s="26"/>
      <c r="T1081" s="31"/>
      <c r="U1081" s="32"/>
      <c r="V1081" s="26"/>
      <c r="Y1081" s="31"/>
      <c r="Z1081" s="32"/>
      <c r="AA1081" s="26"/>
      <c r="AC1081" s="42"/>
    </row>
    <row r="1082" spans="2:29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O1082" s="31"/>
      <c r="P1082" s="32"/>
      <c r="Q1082" s="26"/>
      <c r="T1082" s="31"/>
      <c r="U1082" s="32"/>
      <c r="V1082" s="26"/>
      <c r="Y1082" s="31"/>
      <c r="Z1082" s="32"/>
      <c r="AA1082" s="26"/>
      <c r="AC1082" s="42"/>
    </row>
    <row r="1083" spans="2:29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O1083" s="31"/>
      <c r="P1083" s="32"/>
      <c r="Q1083" s="26"/>
      <c r="T1083" s="31"/>
      <c r="U1083" s="32"/>
      <c r="V1083" s="26"/>
      <c r="Y1083" s="31"/>
      <c r="Z1083" s="32"/>
      <c r="AA1083" s="26"/>
      <c r="AC1083" s="42"/>
    </row>
    <row r="1084" spans="2:29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O1084" s="31"/>
      <c r="P1084" s="32"/>
      <c r="Q1084" s="26"/>
      <c r="T1084" s="31"/>
      <c r="U1084" s="32"/>
      <c r="V1084" s="26"/>
      <c r="Y1084" s="31"/>
      <c r="Z1084" s="32"/>
      <c r="AA1084" s="26"/>
      <c r="AC1084" s="42"/>
    </row>
    <row r="1085" spans="2:29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O1085" s="31"/>
      <c r="P1085" s="32"/>
      <c r="Q1085" s="26"/>
      <c r="T1085" s="31"/>
      <c r="U1085" s="32"/>
      <c r="V1085" s="26"/>
      <c r="Y1085" s="31"/>
      <c r="Z1085" s="32"/>
      <c r="AA1085" s="26"/>
      <c r="AC1085" s="42"/>
    </row>
    <row r="1086" spans="2:29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O1086" s="31"/>
      <c r="P1086" s="32"/>
      <c r="Q1086" s="26"/>
      <c r="T1086" s="31"/>
      <c r="U1086" s="32"/>
      <c r="V1086" s="26"/>
      <c r="Y1086" s="31"/>
      <c r="Z1086" s="32"/>
      <c r="AA1086" s="26"/>
      <c r="AC1086" s="42"/>
    </row>
    <row r="1087" spans="2:29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O1087" s="31"/>
      <c r="P1087" s="32"/>
      <c r="Q1087" s="26"/>
      <c r="T1087" s="31"/>
      <c r="U1087" s="32"/>
      <c r="V1087" s="26"/>
      <c r="Y1087" s="31"/>
      <c r="Z1087" s="32"/>
      <c r="AA1087" s="26"/>
      <c r="AC1087" s="42"/>
    </row>
    <row r="1088" spans="2:29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O1088" s="31"/>
      <c r="P1088" s="32"/>
      <c r="Q1088" s="26"/>
      <c r="T1088" s="31"/>
      <c r="U1088" s="32"/>
      <c r="V1088" s="26"/>
      <c r="Y1088" s="31"/>
      <c r="Z1088" s="32"/>
      <c r="AA1088" s="26"/>
      <c r="AC1088" s="42"/>
    </row>
    <row r="1089" spans="2:29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O1089" s="31"/>
      <c r="P1089" s="32"/>
      <c r="Q1089" s="26"/>
      <c r="T1089" s="31"/>
      <c r="U1089" s="32"/>
      <c r="V1089" s="26"/>
      <c r="Y1089" s="31"/>
      <c r="Z1089" s="32"/>
      <c r="AA1089" s="26"/>
      <c r="AC1089" s="42"/>
    </row>
    <row r="1090" spans="2:29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O1090" s="31"/>
      <c r="P1090" s="32"/>
      <c r="Q1090" s="26"/>
      <c r="T1090" s="31"/>
      <c r="U1090" s="32"/>
      <c r="V1090" s="26"/>
      <c r="Y1090" s="31"/>
      <c r="Z1090" s="32"/>
      <c r="AA1090" s="26"/>
      <c r="AC1090" s="42"/>
    </row>
    <row r="1091" spans="2:29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O1091" s="31"/>
      <c r="P1091" s="32"/>
      <c r="Q1091" s="26"/>
      <c r="T1091" s="31"/>
      <c r="U1091" s="32"/>
      <c r="V1091" s="26"/>
      <c r="Y1091" s="31"/>
      <c r="Z1091" s="32"/>
      <c r="AA1091" s="26"/>
      <c r="AC1091" s="42"/>
    </row>
    <row r="1092" spans="2:29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O1092" s="31"/>
      <c r="P1092" s="32"/>
      <c r="Q1092" s="26"/>
      <c r="T1092" s="31"/>
      <c r="U1092" s="32"/>
      <c r="V1092" s="26"/>
      <c r="Y1092" s="31"/>
      <c r="Z1092" s="32"/>
      <c r="AA1092" s="26"/>
      <c r="AC1092" s="42"/>
    </row>
    <row r="1093" spans="2:29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O1093" s="31"/>
      <c r="P1093" s="32"/>
      <c r="Q1093" s="26"/>
      <c r="T1093" s="31"/>
      <c r="U1093" s="32"/>
      <c r="V1093" s="26"/>
      <c r="Y1093" s="31"/>
      <c r="Z1093" s="32"/>
      <c r="AA1093" s="26"/>
      <c r="AC1093" s="42"/>
    </row>
    <row r="1094" spans="2:29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O1094" s="31"/>
      <c r="P1094" s="32"/>
      <c r="Q1094" s="26"/>
      <c r="T1094" s="31"/>
      <c r="U1094" s="32"/>
      <c r="V1094" s="26"/>
      <c r="Y1094" s="31"/>
      <c r="Z1094" s="32"/>
      <c r="AA1094" s="26"/>
      <c r="AC1094" s="42"/>
    </row>
    <row r="1095" spans="2:29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O1095" s="31"/>
      <c r="P1095" s="32"/>
      <c r="Q1095" s="26"/>
      <c r="T1095" s="31"/>
      <c r="U1095" s="32"/>
      <c r="V1095" s="26"/>
      <c r="Y1095" s="31"/>
      <c r="Z1095" s="32"/>
      <c r="AA1095" s="26"/>
      <c r="AC1095" s="42"/>
    </row>
    <row r="1096" spans="2:29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O1096" s="31"/>
      <c r="P1096" s="32"/>
      <c r="Q1096" s="26"/>
      <c r="T1096" s="31"/>
      <c r="U1096" s="32"/>
      <c r="V1096" s="26"/>
      <c r="Y1096" s="31"/>
      <c r="Z1096" s="32"/>
      <c r="AA1096" s="26"/>
      <c r="AC1096" s="42"/>
    </row>
    <row r="1097" spans="2:29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O1097" s="31"/>
      <c r="P1097" s="32"/>
      <c r="Q1097" s="26"/>
      <c r="T1097" s="31"/>
      <c r="U1097" s="32"/>
      <c r="V1097" s="26"/>
      <c r="Y1097" s="31"/>
      <c r="Z1097" s="32"/>
      <c r="AA1097" s="26"/>
      <c r="AC1097" s="42"/>
    </row>
    <row r="1098" spans="2:29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O1098" s="31"/>
      <c r="P1098" s="32"/>
      <c r="Q1098" s="26"/>
      <c r="T1098" s="31"/>
      <c r="U1098" s="32"/>
      <c r="V1098" s="26"/>
      <c r="Y1098" s="31"/>
      <c r="Z1098" s="32"/>
      <c r="AA1098" s="26"/>
      <c r="AC1098" s="42"/>
    </row>
    <row r="1099" spans="2:29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O1099" s="31"/>
      <c r="P1099" s="32"/>
      <c r="Q1099" s="26"/>
      <c r="T1099" s="31"/>
      <c r="U1099" s="32"/>
      <c r="V1099" s="26"/>
      <c r="Y1099" s="31"/>
      <c r="Z1099" s="32"/>
      <c r="AA1099" s="26"/>
      <c r="AC1099" s="42"/>
    </row>
    <row r="1100" spans="2:29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O1100" s="31"/>
      <c r="P1100" s="32"/>
      <c r="Q1100" s="26"/>
      <c r="T1100" s="31"/>
      <c r="U1100" s="32"/>
      <c r="V1100" s="26"/>
      <c r="Y1100" s="31"/>
      <c r="Z1100" s="32"/>
      <c r="AA1100" s="26"/>
      <c r="AC1100" s="42"/>
    </row>
    <row r="1101" spans="2:29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O1101" s="31"/>
      <c r="P1101" s="32"/>
      <c r="Q1101" s="26"/>
      <c r="T1101" s="31"/>
      <c r="U1101" s="32"/>
      <c r="V1101" s="26"/>
      <c r="Y1101" s="31"/>
      <c r="Z1101" s="32"/>
      <c r="AA1101" s="26"/>
      <c r="AC1101" s="42"/>
    </row>
    <row r="1102" spans="2:29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O1102" s="31"/>
      <c r="P1102" s="32"/>
      <c r="Q1102" s="26"/>
      <c r="T1102" s="31"/>
      <c r="U1102" s="32"/>
      <c r="V1102" s="26"/>
      <c r="Y1102" s="31"/>
      <c r="Z1102" s="32"/>
      <c r="AA1102" s="26"/>
      <c r="AC1102" s="42"/>
    </row>
    <row r="1103" spans="2:29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O1103" s="31"/>
      <c r="P1103" s="32"/>
      <c r="Q1103" s="26"/>
      <c r="T1103" s="31"/>
      <c r="U1103" s="32"/>
      <c r="V1103" s="26"/>
      <c r="Y1103" s="31"/>
      <c r="Z1103" s="32"/>
      <c r="AA1103" s="26"/>
      <c r="AC1103" s="42"/>
    </row>
    <row r="1104" spans="2:29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O1104" s="31"/>
      <c r="P1104" s="32"/>
      <c r="Q1104" s="26"/>
      <c r="T1104" s="31"/>
      <c r="U1104" s="32"/>
      <c r="V1104" s="26"/>
      <c r="Y1104" s="31"/>
      <c r="Z1104" s="32"/>
      <c r="AA1104" s="26"/>
      <c r="AC1104" s="42"/>
    </row>
    <row r="1105" spans="2:29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O1105" s="31"/>
      <c r="P1105" s="32"/>
      <c r="Q1105" s="26"/>
      <c r="T1105" s="31"/>
      <c r="U1105" s="32"/>
      <c r="V1105" s="26"/>
      <c r="Y1105" s="31"/>
      <c r="Z1105" s="32"/>
      <c r="AA1105" s="26"/>
      <c r="AC1105" s="42"/>
    </row>
    <row r="1106" spans="2:29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O1106" s="31"/>
      <c r="P1106" s="32"/>
      <c r="Q1106" s="26"/>
      <c r="T1106" s="31"/>
      <c r="U1106" s="32"/>
      <c r="V1106" s="26"/>
      <c r="Y1106" s="31"/>
      <c r="Z1106" s="32"/>
      <c r="AA1106" s="26"/>
      <c r="AC1106" s="42"/>
    </row>
    <row r="1107" spans="2:29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O1107" s="31"/>
      <c r="P1107" s="32"/>
      <c r="Q1107" s="26"/>
      <c r="T1107" s="31"/>
      <c r="U1107" s="32"/>
      <c r="V1107" s="26"/>
      <c r="Y1107" s="31"/>
      <c r="Z1107" s="32"/>
      <c r="AA1107" s="26"/>
      <c r="AC1107" s="42"/>
    </row>
    <row r="1108" spans="2:29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O1108" s="31"/>
      <c r="P1108" s="32"/>
      <c r="Q1108" s="26"/>
      <c r="T1108" s="31"/>
      <c r="U1108" s="32"/>
      <c r="V1108" s="26"/>
      <c r="Y1108" s="31"/>
      <c r="Z1108" s="32"/>
      <c r="AA1108" s="26"/>
      <c r="AC1108" s="42"/>
    </row>
    <row r="1109" spans="2:29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O1109" s="31"/>
      <c r="P1109" s="32"/>
      <c r="Q1109" s="26"/>
      <c r="T1109" s="31"/>
      <c r="U1109" s="32"/>
      <c r="V1109" s="26"/>
      <c r="Y1109" s="31"/>
      <c r="Z1109" s="32"/>
      <c r="AA1109" s="26"/>
      <c r="AC1109" s="42"/>
    </row>
    <row r="1110" spans="2:29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O1110" s="31"/>
      <c r="P1110" s="32"/>
      <c r="Q1110" s="26"/>
      <c r="T1110" s="31"/>
      <c r="U1110" s="32"/>
      <c r="V1110" s="26"/>
      <c r="Y1110" s="31"/>
      <c r="Z1110" s="32"/>
      <c r="AA1110" s="26"/>
      <c r="AC1110" s="42"/>
    </row>
    <row r="1111" spans="2:29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O1111" s="31"/>
      <c r="P1111" s="32"/>
      <c r="Q1111" s="26"/>
      <c r="T1111" s="31"/>
      <c r="U1111" s="32"/>
      <c r="V1111" s="26"/>
      <c r="Y1111" s="31"/>
      <c r="Z1111" s="32"/>
      <c r="AA1111" s="26"/>
      <c r="AC1111" s="42"/>
    </row>
    <row r="1112" spans="2:29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O1112" s="31"/>
      <c r="P1112" s="32"/>
      <c r="Q1112" s="26"/>
      <c r="T1112" s="31"/>
      <c r="U1112" s="32"/>
      <c r="V1112" s="26"/>
      <c r="Y1112" s="31"/>
      <c r="Z1112" s="32"/>
      <c r="AA1112" s="26"/>
      <c r="AC1112" s="42"/>
    </row>
    <row r="1113" spans="2:29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O1113" s="31"/>
      <c r="P1113" s="32"/>
      <c r="Q1113" s="26"/>
      <c r="T1113" s="31"/>
      <c r="U1113" s="32"/>
      <c r="V1113" s="26"/>
      <c r="Y1113" s="31"/>
      <c r="Z1113" s="32"/>
      <c r="AA1113" s="26"/>
      <c r="AC1113" s="42"/>
    </row>
    <row r="1114" spans="2:29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O1114" s="31"/>
      <c r="P1114" s="32"/>
      <c r="Q1114" s="26"/>
      <c r="T1114" s="31"/>
      <c r="U1114" s="32"/>
      <c r="V1114" s="26"/>
      <c r="Y1114" s="31"/>
      <c r="Z1114" s="32"/>
      <c r="AA1114" s="26"/>
      <c r="AC1114" s="42"/>
    </row>
    <row r="1115" spans="2:29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O1115" s="31"/>
      <c r="P1115" s="32"/>
      <c r="Q1115" s="26"/>
      <c r="T1115" s="31"/>
      <c r="U1115" s="32"/>
      <c r="V1115" s="26"/>
      <c r="Y1115" s="31"/>
      <c r="Z1115" s="32"/>
      <c r="AA1115" s="26"/>
      <c r="AC1115" s="42"/>
    </row>
    <row r="1116" spans="2:29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O1116" s="31"/>
      <c r="P1116" s="32"/>
      <c r="Q1116" s="26"/>
      <c r="T1116" s="31"/>
      <c r="U1116" s="32"/>
      <c r="V1116" s="26"/>
      <c r="Y1116" s="31"/>
      <c r="Z1116" s="32"/>
      <c r="AA1116" s="26"/>
      <c r="AC1116" s="42"/>
    </row>
    <row r="1117" spans="2:29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O1117" s="31"/>
      <c r="P1117" s="32"/>
      <c r="Q1117" s="26"/>
      <c r="T1117" s="31"/>
      <c r="U1117" s="32"/>
      <c r="V1117" s="26"/>
      <c r="Y1117" s="31"/>
      <c r="Z1117" s="32"/>
      <c r="AA1117" s="26"/>
      <c r="AC1117" s="42"/>
    </row>
    <row r="1118" spans="2:29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O1118" s="31"/>
      <c r="P1118" s="32"/>
      <c r="Q1118" s="26"/>
      <c r="T1118" s="31"/>
      <c r="U1118" s="32"/>
      <c r="V1118" s="26"/>
      <c r="Y1118" s="31"/>
      <c r="Z1118" s="32"/>
      <c r="AA1118" s="26"/>
      <c r="AC1118" s="42"/>
    </row>
    <row r="1119" spans="2:29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O1119" s="31"/>
      <c r="P1119" s="32"/>
      <c r="Q1119" s="26"/>
      <c r="T1119" s="31"/>
      <c r="U1119" s="32"/>
      <c r="V1119" s="26"/>
      <c r="Y1119" s="31"/>
      <c r="Z1119" s="32"/>
      <c r="AA1119" s="26"/>
      <c r="AC1119" s="42"/>
    </row>
    <row r="1120" spans="2:29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O1120" s="31"/>
      <c r="P1120" s="32"/>
      <c r="Q1120" s="26"/>
      <c r="T1120" s="31"/>
      <c r="U1120" s="32"/>
      <c r="V1120" s="26"/>
      <c r="Y1120" s="31"/>
      <c r="Z1120" s="32"/>
      <c r="AA1120" s="26"/>
      <c r="AC1120" s="42"/>
    </row>
    <row r="1121" spans="1:31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O1121" s="31"/>
      <c r="P1121" s="32"/>
      <c r="Q1121" s="26"/>
      <c r="T1121" s="31"/>
      <c r="U1121" s="32"/>
      <c r="V1121" s="26"/>
      <c r="Y1121" s="31"/>
      <c r="Z1121" s="32"/>
      <c r="AA1121" s="26"/>
      <c r="AC1121" s="42"/>
    </row>
    <row r="1122" spans="1:31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O1122" s="31"/>
      <c r="P1122" s="32"/>
      <c r="Q1122" s="26"/>
      <c r="T1122" s="31"/>
      <c r="U1122" s="32"/>
      <c r="V1122" s="26"/>
      <c r="Y1122" s="31"/>
      <c r="Z1122" s="32"/>
      <c r="AA1122" s="26"/>
      <c r="AC1122" s="42"/>
    </row>
    <row r="1123" spans="1:31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O1123" s="31"/>
      <c r="P1123" s="32"/>
      <c r="Q1123" s="26"/>
      <c r="T1123" s="31"/>
      <c r="U1123" s="32"/>
      <c r="V1123" s="26"/>
      <c r="Y1123" s="31"/>
      <c r="Z1123" s="32"/>
      <c r="AA1123" s="26"/>
      <c r="AC1123" s="42"/>
    </row>
    <row r="1124" spans="1:31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O1124" s="31"/>
      <c r="P1124" s="32"/>
      <c r="Q1124" s="26"/>
      <c r="T1124" s="31"/>
      <c r="U1124" s="32"/>
      <c r="V1124" s="26"/>
      <c r="Y1124" s="31"/>
      <c r="Z1124" s="32"/>
      <c r="AA1124" s="26"/>
      <c r="AC1124" s="42"/>
    </row>
    <row r="1125" spans="1:31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O1125" s="31"/>
      <c r="P1125" s="32"/>
      <c r="Q1125" s="26"/>
      <c r="T1125" s="31"/>
      <c r="U1125" s="32"/>
      <c r="V1125" s="26"/>
      <c r="Y1125" s="31"/>
      <c r="Z1125" s="32"/>
      <c r="AA1125" s="26"/>
      <c r="AC1125" s="42"/>
    </row>
    <row r="1126" spans="1:31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O1126" s="31"/>
      <c r="P1126" s="32"/>
      <c r="Q1126" s="26"/>
      <c r="T1126" s="31"/>
      <c r="U1126" s="32"/>
      <c r="V1126" s="26"/>
      <c r="Y1126" s="31"/>
      <c r="Z1126" s="32"/>
      <c r="AA1126" s="26"/>
      <c r="AC1126" s="42"/>
    </row>
    <row r="1127" spans="1:31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O1127" s="31"/>
      <c r="P1127" s="32"/>
      <c r="Q1127" s="26"/>
      <c r="T1127" s="31"/>
      <c r="U1127" s="32"/>
      <c r="V1127" s="26"/>
      <c r="Y1127" s="31"/>
      <c r="Z1127" s="32"/>
      <c r="AA1127" s="26"/>
      <c r="AC1127" s="42"/>
    </row>
    <row r="1128" spans="1:31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O1128" s="31"/>
      <c r="P1128" s="32"/>
      <c r="Q1128" s="26"/>
      <c r="T1128" s="31"/>
      <c r="U1128" s="32"/>
      <c r="V1128" s="26"/>
      <c r="Y1128" s="31"/>
      <c r="Z1128" s="32"/>
      <c r="AA1128" s="26"/>
      <c r="AC1128" s="42"/>
    </row>
    <row r="1129" spans="1:31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O1129" s="31"/>
      <c r="P1129" s="32"/>
      <c r="Q1129" s="26"/>
      <c r="T1129" s="31"/>
      <c r="U1129" s="32"/>
      <c r="V1129" s="26"/>
      <c r="Y1129" s="31"/>
      <c r="Z1129" s="32"/>
      <c r="AA1129" s="26"/>
      <c r="AC1129" s="42"/>
    </row>
    <row r="1130" spans="1:31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O1130" s="31"/>
      <c r="P1130" s="32"/>
      <c r="Q1130" s="26"/>
      <c r="T1130" s="31"/>
      <c r="U1130" s="32"/>
      <c r="V1130" s="26"/>
      <c r="Y1130" s="31"/>
      <c r="Z1130" s="32"/>
      <c r="AA1130" s="26"/>
      <c r="AC1130" s="42"/>
    </row>
    <row r="1131" spans="1:31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O1131" s="31"/>
      <c r="P1131" s="32"/>
      <c r="Q1131" s="26"/>
      <c r="T1131" s="31"/>
      <c r="U1131" s="32"/>
      <c r="V1131" s="26"/>
      <c r="Y1131" s="31"/>
      <c r="Z1131" s="32"/>
      <c r="AA1131" s="26"/>
      <c r="AC1131" s="42"/>
    </row>
    <row r="1132" spans="1:31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O1132" s="31"/>
      <c r="P1132" s="32"/>
      <c r="Q1132" s="26"/>
      <c r="T1132" s="31"/>
      <c r="U1132" s="32"/>
      <c r="V1132" s="26"/>
      <c r="Y1132" s="31"/>
      <c r="Z1132" s="32"/>
      <c r="AA1132" s="26"/>
      <c r="AC1132" s="42"/>
    </row>
    <row r="1133" spans="1:31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O1133" s="31"/>
      <c r="P1133" s="32"/>
      <c r="Q1133" s="26"/>
      <c r="T1133" s="31"/>
      <c r="U1133" s="32"/>
      <c r="V1133" s="26"/>
      <c r="Y1133" s="31"/>
      <c r="Z1133" s="32"/>
      <c r="AA1133" s="26"/>
      <c r="AC1133" s="42"/>
    </row>
    <row r="1134" spans="1:31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O1134" s="31"/>
      <c r="P1134" s="32"/>
      <c r="Q1134" s="26"/>
      <c r="T1134" s="31"/>
      <c r="U1134" s="32"/>
      <c r="V1134" s="26"/>
      <c r="Y1134" s="31"/>
      <c r="Z1134" s="32"/>
      <c r="AA1134" s="26"/>
      <c r="AE1134" s="6"/>
    </row>
    <row r="1135" spans="1:31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O1135" s="31"/>
      <c r="P1135" s="32"/>
      <c r="Q1135" s="26"/>
      <c r="T1135" s="31"/>
      <c r="U1135" s="32"/>
      <c r="V1135" s="26"/>
      <c r="Y1135" s="31"/>
      <c r="Z1135" s="32"/>
      <c r="AA1135" s="26"/>
      <c r="AE1135" s="6"/>
    </row>
    <row r="1136" spans="1:31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O1136" s="31"/>
      <c r="P1136" s="32"/>
      <c r="Q1136" s="26"/>
      <c r="T1136" s="31"/>
      <c r="U1136" s="32"/>
      <c r="V1136" s="26"/>
      <c r="Y1136" s="31"/>
      <c r="Z1136" s="32"/>
      <c r="AA1136" s="26"/>
      <c r="AE1136" s="6"/>
    </row>
    <row r="1137" spans="1:31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O1137" s="31"/>
      <c r="P1137" s="32"/>
      <c r="Q1137" s="26"/>
      <c r="T1137" s="31"/>
      <c r="U1137" s="32"/>
      <c r="V1137" s="26"/>
      <c r="Y1137" s="31"/>
      <c r="Z1137" s="32"/>
      <c r="AA1137" s="26"/>
      <c r="AE1137" s="6"/>
    </row>
    <row r="1138" spans="1:31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O1138" s="31"/>
      <c r="P1138" s="32"/>
      <c r="Q1138" s="26"/>
      <c r="T1138" s="31"/>
      <c r="U1138" s="32"/>
      <c r="V1138" s="26"/>
      <c r="Y1138" s="31"/>
      <c r="Z1138" s="32"/>
      <c r="AA1138" s="26"/>
      <c r="AE1138" s="6"/>
    </row>
    <row r="1139" spans="1:31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O1139" s="31"/>
      <c r="P1139" s="32"/>
      <c r="Q1139" s="26"/>
      <c r="T1139" s="31"/>
      <c r="U1139" s="32"/>
      <c r="V1139" s="26"/>
      <c r="Y1139" s="31"/>
      <c r="Z1139" s="32"/>
      <c r="AA1139" s="26"/>
      <c r="AE1139" s="6"/>
    </row>
    <row r="1140" spans="1:31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O1140" s="31"/>
      <c r="P1140" s="32"/>
      <c r="Q1140" s="26"/>
      <c r="T1140" s="31"/>
      <c r="U1140" s="32"/>
      <c r="V1140" s="26"/>
      <c r="Y1140" s="31"/>
      <c r="Z1140" s="32"/>
      <c r="AA1140" s="26"/>
      <c r="AE1140" s="6"/>
    </row>
    <row r="1141" spans="1:31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O1141" s="31"/>
      <c r="P1141" s="32"/>
      <c r="Q1141" s="26"/>
      <c r="T1141" s="31"/>
      <c r="U1141" s="32"/>
      <c r="V1141" s="26"/>
      <c r="Y1141" s="31"/>
      <c r="Z1141" s="32"/>
      <c r="AA1141" s="26"/>
      <c r="AE1141" s="6"/>
    </row>
    <row r="1142" spans="1:31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O1142" s="31"/>
      <c r="P1142" s="32"/>
      <c r="Q1142" s="26"/>
      <c r="T1142" s="31"/>
      <c r="U1142" s="32"/>
      <c r="V1142" s="26"/>
      <c r="Y1142" s="31"/>
      <c r="Z1142" s="32"/>
      <c r="AA1142" s="26"/>
      <c r="AE1142" s="6"/>
    </row>
    <row r="1143" spans="1:31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O1143" s="31"/>
      <c r="P1143" s="32"/>
      <c r="Q1143" s="26"/>
      <c r="T1143" s="31"/>
      <c r="U1143" s="32"/>
      <c r="V1143" s="26"/>
      <c r="Y1143" s="31"/>
      <c r="Z1143" s="32"/>
      <c r="AA1143" s="26"/>
      <c r="AE1143" s="6"/>
    </row>
  </sheetData>
  <mergeCells count="31">
    <mergeCell ref="A62:AE64"/>
    <mergeCell ref="A47:AE47"/>
    <mergeCell ref="A8:AE9"/>
    <mergeCell ref="A3:A6"/>
    <mergeCell ref="B3:B6"/>
    <mergeCell ref="AA3:AA5"/>
    <mergeCell ref="J3:K4"/>
    <mergeCell ref="B61:AA61"/>
    <mergeCell ref="A46:B46"/>
    <mergeCell ref="H3:I4"/>
    <mergeCell ref="E3:E5"/>
    <mergeCell ref="D3:D5"/>
    <mergeCell ref="S3:S5"/>
    <mergeCell ref="V3:V5"/>
    <mergeCell ref="W3:W5"/>
    <mergeCell ref="X3:X5"/>
    <mergeCell ref="A1:AE2"/>
    <mergeCell ref="AC3:AC5"/>
    <mergeCell ref="C3:C5"/>
    <mergeCell ref="AE3:AE6"/>
    <mergeCell ref="AD3:AD5"/>
    <mergeCell ref="F3:G4"/>
    <mergeCell ref="AB3:AB5"/>
    <mergeCell ref="O3:P4"/>
    <mergeCell ref="T3:U4"/>
    <mergeCell ref="Y3:Z4"/>
    <mergeCell ref="L3:L5"/>
    <mergeCell ref="M3:M5"/>
    <mergeCell ref="N3:N5"/>
    <mergeCell ref="Q3:Q5"/>
    <mergeCell ref="R3:R5"/>
  </mergeCells>
  <printOptions horizontalCentered="1" gridLines="1"/>
  <pageMargins left="0.2" right="0" top="0.56000000000000005" bottom="0.25" header="0" footer="0"/>
  <pageSetup paperSize="8" scale="35" fitToHeight="2" orientation="landscape" r:id="rId1"/>
  <headerFooter alignWithMargins="0"/>
  <rowBreaks count="1" manualBreakCount="1">
    <brk id="38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Microsoft Office User</cp:lastModifiedBy>
  <cp:lastPrinted>2015-10-27T05:34:05Z</cp:lastPrinted>
  <dcterms:created xsi:type="dcterms:W3CDTF">2000-07-15T07:26:51Z</dcterms:created>
  <dcterms:modified xsi:type="dcterms:W3CDTF">2018-02-26T06:48:46Z</dcterms:modified>
</cp:coreProperties>
</file>