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0" i="3"/>
  <c r="H50"/>
  <c r="H55"/>
  <c r="H37"/>
  <c r="H36"/>
  <c r="H35"/>
  <c r="H53"/>
  <c r="J53"/>
  <c r="J55"/>
  <c r="H33"/>
  <c r="H15"/>
  <c r="H14"/>
  <c r="H11"/>
  <c r="J35" l="1"/>
  <c r="J36"/>
  <c r="J37"/>
  <c r="J15" l="1"/>
  <c r="I47" l="1"/>
  <c r="J33"/>
  <c r="U36" l="1"/>
  <c r="J11" l="1"/>
  <c r="J14" l="1"/>
  <c r="K60" l="1"/>
  <c r="I60"/>
  <c r="AB13"/>
  <c r="I61" l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<sst xmlns="http://schemas.openxmlformats.org/spreadsheetml/2006/main" count="113" uniqueCount="84">
  <si>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</si>
  <si>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</si>
  <si>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</si>
  <si>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</si>
  <si>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</si>
  <si>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</si>
  <si>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</si>
  <si>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</si>
  <si>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</si>
  <si>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</si>
  <si>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</si>
  <si>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</si>
  <si>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</si>
  <si>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</si>
  <si>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</si>
  <si>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</si>
  <si>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</si>
  <si>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</si>
  <si>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</si>
  <si>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</si>
  <si>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</si>
  <si>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</si>
  <si>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</si>
  <si>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</si>
  <si>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</si>
  <si>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</si>
  <si>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</si>
  <si>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</si>
  <si>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</si>
  <si>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</si>
  <si>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</si>
  <si>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</si>
  <si>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</si>
  <si>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</si>
  <si>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</si>
  <si>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</si>
  <si>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</si>
  <si>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</si>
  <si>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</si>
  <si>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</si>
  <si>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</si>
  <si>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</si>
  <si>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</si>
  <si>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</si>
  <si>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</si>
  <si>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</si>
  <si>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</si>
  <si>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</si>
  <si>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</si>
  <si>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</si>
  <si>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</si>
  <si>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</si>
  <si>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</si>
  <si>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</si>
  <si>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</si>
  <si>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</si>
  <si>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</si>
  <si>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</si>
  <si>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</si>
  <si>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</si>
  <si>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</si>
  <si>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</si>
  <si>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</si>
  <si>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</si>
  <si>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</si>
  <si>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</si>
  <si>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</si>
  <si>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</si>
  <si>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</si>
  <si>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</si>
  <si>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</si>
  <si>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</si>
  <si>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</si>
  <si>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</si>
  <si>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</si>
  <si>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</si>
  <si>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</si>
  <si>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</si>
  <si>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</si>
  <si>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</si>
  <si>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</si>
  <si>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30-07-2015</t>
  </si>
  <si>
    <t>Water Level on 29.07.2015</t>
  </si>
  <si>
    <t>120 Cusecs 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</si>
</sst>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52" activePane="bottomLeft" state="frozen"/>
      <selection pane="bottomLeft" activeCell="U55" sqref="U55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1" t="s">
        <v>81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28" s="23" customFormat="1" ht="45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28" s="23" customFormat="1" ht="9" customHeight="1">
      <c r="A3" s="80" t="s">
        <v>47</v>
      </c>
      <c r="B3" s="92" t="s">
        <v>0</v>
      </c>
      <c r="C3" s="77" t="s">
        <v>39</v>
      </c>
      <c r="D3" s="80" t="s">
        <v>28</v>
      </c>
      <c r="E3" s="80" t="s">
        <v>1</v>
      </c>
      <c r="F3" s="80"/>
      <c r="G3" s="77" t="s">
        <v>41</v>
      </c>
      <c r="H3" s="93" t="s">
        <v>82</v>
      </c>
      <c r="I3" s="94"/>
      <c r="J3" s="97" t="s">
        <v>29</v>
      </c>
      <c r="K3" s="97"/>
      <c r="L3" s="77" t="s">
        <v>56</v>
      </c>
      <c r="M3" s="77" t="s">
        <v>55</v>
      </c>
      <c r="N3" s="77" t="s">
        <v>58</v>
      </c>
      <c r="O3" s="77" t="s">
        <v>46</v>
      </c>
    </row>
    <row r="4" spans="1:28" s="23" customFormat="1" ht="74.25" customHeight="1">
      <c r="A4" s="80"/>
      <c r="B4" s="92"/>
      <c r="C4" s="78"/>
      <c r="D4" s="80"/>
      <c r="E4" s="80"/>
      <c r="F4" s="80"/>
      <c r="G4" s="78"/>
      <c r="H4" s="95"/>
      <c r="I4" s="96"/>
      <c r="J4" s="97"/>
      <c r="K4" s="97"/>
      <c r="L4" s="78"/>
      <c r="M4" s="78"/>
      <c r="N4" s="78"/>
      <c r="O4" s="78"/>
    </row>
    <row r="5" spans="1:28" s="23" customFormat="1" ht="66.75" customHeight="1">
      <c r="A5" s="80"/>
      <c r="B5" s="92"/>
      <c r="C5" s="78"/>
      <c r="D5" s="80"/>
      <c r="E5" s="68" t="s">
        <v>2</v>
      </c>
      <c r="F5" s="68" t="s">
        <v>27</v>
      </c>
      <c r="G5" s="79"/>
      <c r="H5" s="11" t="s">
        <v>2</v>
      </c>
      <c r="I5" s="47" t="s">
        <v>63</v>
      </c>
      <c r="J5" s="11" t="s">
        <v>2</v>
      </c>
      <c r="K5" s="44" t="s">
        <v>63</v>
      </c>
      <c r="L5" s="79"/>
      <c r="M5" s="79"/>
      <c r="N5" s="79"/>
      <c r="O5" s="79"/>
    </row>
    <row r="6" spans="1:28" s="24" customFormat="1" ht="20.25" customHeight="1">
      <c r="A6" s="80"/>
      <c r="B6" s="92"/>
      <c r="C6" s="79"/>
      <c r="D6" s="80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68">
        <v>1</v>
      </c>
      <c r="B7" s="69">
        <f>+A7+1</f>
        <v>2</v>
      </c>
      <c r="C7" s="68">
        <v>5</v>
      </c>
      <c r="D7" s="68">
        <v>6</v>
      </c>
      <c r="E7" s="68">
        <v>7</v>
      </c>
      <c r="F7" s="68">
        <f>+E7+1</f>
        <v>8</v>
      </c>
      <c r="G7" s="68">
        <v>9</v>
      </c>
      <c r="H7" s="68">
        <v>10</v>
      </c>
      <c r="I7" s="14">
        <v>11</v>
      </c>
      <c r="J7" s="11">
        <v>12</v>
      </c>
      <c r="K7" s="15">
        <v>13</v>
      </c>
      <c r="L7" s="68">
        <v>14</v>
      </c>
      <c r="M7" s="68">
        <v>15</v>
      </c>
      <c r="N7" s="68">
        <v>15</v>
      </c>
      <c r="O7" s="68">
        <v>17</v>
      </c>
      <c r="P7" s="68">
        <v>16</v>
      </c>
      <c r="Q7" s="68">
        <v>17</v>
      </c>
      <c r="R7" s="68">
        <v>18</v>
      </c>
    </row>
    <row r="8" spans="1:28" ht="23.25" customHeight="1">
      <c r="A8" s="86" t="s">
        <v>66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6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9">
        <v>118.873</v>
      </c>
      <c r="J15" s="11">
        <f>1447.25*0.3048</f>
        <v>441.12180000000001</v>
      </c>
      <c r="K15" s="59">
        <v>118.873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6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284.55</v>
      </c>
      <c r="I18" s="15">
        <v>841.63199999999995</v>
      </c>
      <c r="J18" s="11">
        <v>284.55</v>
      </c>
      <c r="K18" s="15">
        <v>841.63199999999995</v>
      </c>
      <c r="L18" s="15">
        <v>0</v>
      </c>
      <c r="M18" s="15">
        <v>0</v>
      </c>
      <c r="N18" s="12">
        <v>0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353.50799999999998</v>
      </c>
      <c r="I19" s="46">
        <v>144.494</v>
      </c>
      <c r="J19" s="61">
        <v>353.47699999999998</v>
      </c>
      <c r="K19" s="46">
        <v>142.58600000000001</v>
      </c>
      <c r="L19" s="15">
        <v>0</v>
      </c>
      <c r="M19" s="15">
        <v>0</v>
      </c>
      <c r="N19" s="48">
        <v>0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233.8</v>
      </c>
      <c r="I20" s="15">
        <v>1085</v>
      </c>
      <c r="J20" s="11">
        <v>233.8</v>
      </c>
      <c r="K20" s="15">
        <v>1085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322.45</v>
      </c>
      <c r="I21" s="15">
        <v>179</v>
      </c>
      <c r="J21" s="11">
        <v>322.5</v>
      </c>
      <c r="K21" s="15">
        <v>181</v>
      </c>
      <c r="L21" s="46">
        <v>0</v>
      </c>
      <c r="M21" s="15">
        <v>0</v>
      </c>
      <c r="N21" s="48">
        <v>0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15">
        <v>493.476</v>
      </c>
      <c r="J24" s="11">
        <v>276.89999999999998</v>
      </c>
      <c r="K24" s="15">
        <v>493.476</v>
      </c>
      <c r="L24" s="15">
        <v>0</v>
      </c>
      <c r="M24" s="15">
        <v>0</v>
      </c>
      <c r="N24" s="48">
        <v>0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122.3</v>
      </c>
      <c r="I28" s="15">
        <v>446</v>
      </c>
      <c r="J28" s="11">
        <v>122.3</v>
      </c>
      <c r="K28" s="15">
        <v>446</v>
      </c>
      <c r="L28" s="45">
        <v>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149</v>
      </c>
      <c r="I29" s="15">
        <v>203</v>
      </c>
      <c r="J29" s="11">
        <v>149</v>
      </c>
      <c r="K29" s="15">
        <v>203</v>
      </c>
      <c r="L29" s="37">
        <v>0</v>
      </c>
      <c r="M29" s="37">
        <v>20</v>
      </c>
      <c r="N29" s="48">
        <v>0</v>
      </c>
      <c r="O29" s="14"/>
      <c r="P29" s="23"/>
    </row>
    <row r="30" spans="1:24" ht="38.1" customHeight="1">
      <c r="A30" s="14"/>
      <c r="B30" s="6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4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158.4</v>
      </c>
      <c r="I32" s="46">
        <v>314.089</v>
      </c>
      <c r="J32" s="11">
        <v>158.35</v>
      </c>
      <c r="K32" s="46">
        <v>310.15800000000002</v>
      </c>
      <c r="L32" s="15">
        <v>0</v>
      </c>
      <c r="M32" s="15">
        <v>45</v>
      </c>
      <c r="N32" s="48">
        <v>0</v>
      </c>
      <c r="O32" s="63"/>
      <c r="R32" s="1" t="e">
        <f>IF(#REF!="Full",1,0)</f>
        <v>#REF!</v>
      </c>
    </row>
    <row r="33" spans="1:21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1" ht="60" customHeight="1">
      <c r="A34" s="14"/>
      <c r="B34" s="6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1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21*0.3048+D35</f>
        <v>113.4008</v>
      </c>
      <c r="I35" s="15">
        <v>235</v>
      </c>
      <c r="J35" s="11">
        <f>21*0.3048+D35</f>
        <v>113.4008</v>
      </c>
      <c r="K35" s="15">
        <v>235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1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(7/12+33.5)*0.3048+D36</f>
        <v>97.158599999999993</v>
      </c>
      <c r="I36" s="15">
        <v>1920</v>
      </c>
      <c r="J36" s="11">
        <f>(7/12+33.5)*0.3048+D36</f>
        <v>97.158599999999993</v>
      </c>
      <c r="K36" s="15">
        <v>1920</v>
      </c>
      <c r="L36" s="15">
        <v>0</v>
      </c>
      <c r="M36" s="15">
        <v>15</v>
      </c>
      <c r="N36" s="12">
        <v>0</v>
      </c>
      <c r="O36" s="14"/>
      <c r="R36" s="1" t="e">
        <f>IF(#REF!="Full",1,0)</f>
        <v>#REF!</v>
      </c>
      <c r="U36" s="58">
        <f>8/12+30</f>
        <v>30.666666666666668</v>
      </c>
    </row>
    <row r="37" spans="1:21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20.5*0.3048+D37</f>
        <v>198.57840000000002</v>
      </c>
      <c r="I37" s="15">
        <v>580</v>
      </c>
      <c r="J37" s="11">
        <f>20.5*0.3048+D37</f>
        <v>198.57840000000002</v>
      </c>
      <c r="K37" s="15">
        <v>580</v>
      </c>
      <c r="L37" s="15">
        <v>0</v>
      </c>
      <c r="M37" s="15">
        <v>200</v>
      </c>
      <c r="N37" s="12">
        <v>0</v>
      </c>
      <c r="O37" s="14"/>
      <c r="R37" s="1" t="e">
        <f>IF(#REF!="Full",1,0)</f>
        <v>#REF!</v>
      </c>
    </row>
    <row r="38" spans="1:21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/>
    </row>
    <row r="39" spans="1:21" ht="38.1" customHeight="1">
      <c r="A39" s="49"/>
      <c r="B39" s="27"/>
      <c r="C39" s="56"/>
      <c r="D39" s="49"/>
      <c r="E39" s="40"/>
      <c r="F39" s="41"/>
      <c r="G39" s="41"/>
      <c r="H39" s="40"/>
      <c r="I39" s="41"/>
      <c r="J39" s="40"/>
      <c r="K39" s="41"/>
      <c r="L39" s="41"/>
      <c r="M39" s="41"/>
      <c r="N39" s="57"/>
      <c r="O39" s="49" t="s">
        <v>78</v>
      </c>
    </row>
    <row r="40" spans="1:21" ht="38.1" customHeight="1">
      <c r="A40" s="50"/>
      <c r="B40" s="51" t="s">
        <v>37</v>
      </c>
      <c r="C40" s="52"/>
      <c r="D40" s="50"/>
      <c r="E40" s="53"/>
      <c r="F40" s="54"/>
      <c r="G40" s="54"/>
      <c r="H40" s="53"/>
      <c r="I40" s="54"/>
      <c r="J40" s="53"/>
      <c r="K40" s="54"/>
      <c r="L40" s="54"/>
      <c r="M40" s="54"/>
      <c r="N40" s="55"/>
      <c r="O40" s="50"/>
      <c r="R40" s="1" t="e">
        <f>IF(#REF!="Full",1,0)</f>
        <v>#REF!</v>
      </c>
    </row>
    <row r="41" spans="1:21" ht="71.25" customHeight="1">
      <c r="A41" s="14">
        <v>24</v>
      </c>
      <c r="B41" s="14" t="s">
        <v>19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11">
        <v>80.635000000000005</v>
      </c>
      <c r="I41" s="15">
        <v>479.387</v>
      </c>
      <c r="J41" s="11">
        <v>80.584999999999994</v>
      </c>
      <c r="K41" s="15">
        <v>473.22</v>
      </c>
      <c r="L41" s="15">
        <v>0</v>
      </c>
      <c r="M41" s="15">
        <v>40</v>
      </c>
      <c r="N41" s="48">
        <v>0</v>
      </c>
      <c r="O41" s="14"/>
      <c r="R41" s="1" t="e">
        <f>IF(#REF!="Full",1,0)</f>
        <v>#REF!</v>
      </c>
    </row>
    <row r="42" spans="1:21" s="6" customFormat="1" ht="65.25" customHeight="1">
      <c r="A42" s="14">
        <v>25</v>
      </c>
      <c r="B42" s="14" t="s">
        <v>22</v>
      </c>
      <c r="C42" s="13">
        <v>24710</v>
      </c>
      <c r="D42" s="64">
        <v>70</v>
      </c>
      <c r="E42" s="11">
        <v>74</v>
      </c>
      <c r="F42" s="15">
        <v>730</v>
      </c>
      <c r="G42" s="15">
        <v>240000</v>
      </c>
      <c r="H42" s="11">
        <v>73.8</v>
      </c>
      <c r="I42" s="14">
        <v>692</v>
      </c>
      <c r="J42" s="11">
        <v>73.87</v>
      </c>
      <c r="K42" s="14">
        <v>705</v>
      </c>
      <c r="L42" s="15">
        <v>200</v>
      </c>
      <c r="M42" s="15">
        <v>180</v>
      </c>
      <c r="N42" s="12">
        <v>0</v>
      </c>
      <c r="O42" s="14"/>
      <c r="R42" s="1" t="e">
        <f>IF(#REF!="Full",1,0)</f>
        <v>#REF!</v>
      </c>
    </row>
    <row r="43" spans="1:21" s="6" customFormat="1" ht="69" customHeight="1">
      <c r="A43" s="14">
        <v>26</v>
      </c>
      <c r="B43" s="14" t="s">
        <v>45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8" t="s">
        <v>60</v>
      </c>
      <c r="I43" s="14" t="s">
        <v>60</v>
      </c>
      <c r="J43" s="68" t="s">
        <v>60</v>
      </c>
      <c r="K43" s="14" t="s">
        <v>60</v>
      </c>
      <c r="L43" s="12" t="s">
        <v>60</v>
      </c>
      <c r="M43" s="15" t="s">
        <v>60</v>
      </c>
      <c r="N43" s="12">
        <v>0</v>
      </c>
      <c r="O43" s="65" t="s">
        <v>76</v>
      </c>
      <c r="R43" s="1"/>
    </row>
    <row r="44" spans="1:21" s="6" customFormat="1" ht="72" customHeight="1">
      <c r="A44" s="14">
        <v>27</v>
      </c>
      <c r="B44" s="26" t="s">
        <v>54</v>
      </c>
      <c r="C44" s="13">
        <v>13591</v>
      </c>
      <c r="D44" s="14" t="s">
        <v>60</v>
      </c>
      <c r="E44" s="11" t="s">
        <v>60</v>
      </c>
      <c r="F44" s="15" t="s">
        <v>60</v>
      </c>
      <c r="G44" s="15" t="s">
        <v>60</v>
      </c>
      <c r="H44" s="68"/>
      <c r="I44" s="14"/>
      <c r="J44" s="68"/>
      <c r="K44" s="14"/>
      <c r="L44" s="15" t="s">
        <v>60</v>
      </c>
      <c r="M44" s="15" t="s">
        <v>60</v>
      </c>
      <c r="N44" s="15" t="s">
        <v>60</v>
      </c>
      <c r="O44" s="62" t="s">
        <v>71</v>
      </c>
      <c r="R44" s="1"/>
    </row>
    <row r="45" spans="1:21" s="6" customFormat="1" ht="54" customHeight="1">
      <c r="A45" s="14">
        <v>28</v>
      </c>
      <c r="B45" s="26" t="s">
        <v>53</v>
      </c>
      <c r="C45" s="13">
        <v>10132</v>
      </c>
      <c r="D45" s="14"/>
      <c r="E45" s="11">
        <v>132.5</v>
      </c>
      <c r="F45" s="15">
        <v>1260</v>
      </c>
      <c r="G45" s="15"/>
      <c r="H45" s="68">
        <v>124.5</v>
      </c>
      <c r="I45" s="14"/>
      <c r="J45" s="68">
        <v>124.5</v>
      </c>
      <c r="K45" s="14"/>
      <c r="L45" s="80" t="s">
        <v>72</v>
      </c>
      <c r="M45" s="80"/>
      <c r="N45" s="80"/>
      <c r="O45" s="80"/>
      <c r="R45" s="1"/>
    </row>
    <row r="46" spans="1:21" s="6" customFormat="1" ht="46.5" customHeight="1">
      <c r="A46" s="14">
        <v>29</v>
      </c>
      <c r="B46" s="26" t="s">
        <v>48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120.27</v>
      </c>
      <c r="I46" s="15">
        <v>6103</v>
      </c>
      <c r="J46" s="11">
        <v>120.27</v>
      </c>
      <c r="K46" s="15">
        <v>6103</v>
      </c>
      <c r="L46" s="12">
        <v>0</v>
      </c>
      <c r="M46" s="12">
        <v>0</v>
      </c>
      <c r="N46" s="15">
        <v>0</v>
      </c>
      <c r="O46" s="14"/>
      <c r="R46" s="1"/>
    </row>
    <row r="47" spans="1:21" s="19" customFormat="1" ht="46.5" customHeight="1">
      <c r="A47" s="80" t="s">
        <v>69</v>
      </c>
      <c r="B47" s="80"/>
      <c r="C47" s="25">
        <f t="shared" ref="C47:G47" si="0">SUM(C11:C46)</f>
        <v>349582</v>
      </c>
      <c r="D47" s="25">
        <f t="shared" si="0"/>
        <v>6233.8550000000005</v>
      </c>
      <c r="E47" s="68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22955.577000000001</v>
      </c>
      <c r="J47" s="11"/>
      <c r="K47" s="25">
        <f>SUM(K11:K46)</f>
        <v>22958.571</v>
      </c>
      <c r="L47" s="25"/>
      <c r="M47" s="25"/>
      <c r="N47" s="25"/>
      <c r="O47" s="68"/>
      <c r="R47" s="5"/>
    </row>
    <row r="48" spans="1:21" s="6" customFormat="1" ht="64.5" customHeight="1">
      <c r="A48" s="83" t="s">
        <v>67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5"/>
      <c r="R48" s="1"/>
    </row>
    <row r="49" spans="1:22" s="6" customFormat="1" ht="38.1" customHeight="1">
      <c r="A49" s="14"/>
      <c r="B49" s="69" t="s">
        <v>38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26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E50-8.5*0.3048</f>
        <v>307.68919999999997</v>
      </c>
      <c r="I50" s="14"/>
      <c r="J50" s="11">
        <f>E50-8.5*0.3048</f>
        <v>307.68919999999997</v>
      </c>
      <c r="K50" s="14"/>
      <c r="L50" s="12"/>
      <c r="M50" s="12"/>
      <c r="N50" s="12"/>
      <c r="O50" s="12" t="s">
        <v>75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24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386.404</v>
      </c>
      <c r="I51" s="61">
        <v>39.841500000000003</v>
      </c>
      <c r="J51" s="11">
        <v>386.404</v>
      </c>
      <c r="K51" s="61">
        <v>39.841500000000003</v>
      </c>
      <c r="L51" s="12" t="s">
        <v>79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8"/>
      <c r="B52" s="69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1669.7*0.3048</f>
        <v>508.92456000000004</v>
      </c>
      <c r="I53" s="15">
        <v>433.41</v>
      </c>
      <c r="J53" s="11">
        <f>1669.7*0.3048</f>
        <v>508.92456000000004</v>
      </c>
      <c r="K53" s="15">
        <v>433.41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8"/>
      <c r="B54" s="69" t="s">
        <v>65</v>
      </c>
      <c r="C54" s="25"/>
      <c r="D54" s="25"/>
      <c r="E54" s="11"/>
      <c r="F54" s="11"/>
      <c r="G54" s="11"/>
      <c r="H54" s="68"/>
      <c r="I54" s="14"/>
      <c r="J54" s="68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18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24.3*0.3048+D55</f>
        <v>251.20664000000002</v>
      </c>
      <c r="I55" s="15">
        <v>2109.41</v>
      </c>
      <c r="J55" s="11">
        <f>24.3*0.3048+D55</f>
        <v>251.20664000000002</v>
      </c>
      <c r="K55" s="15">
        <v>2109.41</v>
      </c>
      <c r="L55" s="12">
        <v>160</v>
      </c>
      <c r="M55" s="12">
        <v>0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9" t="s">
        <v>37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20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8">
        <v>95.64</v>
      </c>
      <c r="I57" s="14">
        <v>2381</v>
      </c>
      <c r="J57" s="68">
        <v>95.15</v>
      </c>
      <c r="K57" s="14">
        <v>2301</v>
      </c>
      <c r="L57" s="12">
        <v>0</v>
      </c>
      <c r="M57" s="12">
        <v>160</v>
      </c>
      <c r="N57" s="66">
        <v>0</v>
      </c>
      <c r="O57" s="15"/>
      <c r="P57" s="68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21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117.96</v>
      </c>
      <c r="I58" s="15">
        <v>602.83000000000004</v>
      </c>
      <c r="J58" s="11">
        <v>117.94</v>
      </c>
      <c r="K58" s="15">
        <v>599.96</v>
      </c>
      <c r="L58" s="67">
        <v>0</v>
      </c>
      <c r="M58" s="67">
        <v>13.91</v>
      </c>
      <c r="N58" s="48">
        <v>0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23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61">
        <v>195.5</v>
      </c>
      <c r="I59" s="15">
        <v>397</v>
      </c>
      <c r="J59" s="11">
        <v>195.5</v>
      </c>
      <c r="K59" s="15">
        <v>397</v>
      </c>
      <c r="L59" s="12">
        <v>350</v>
      </c>
      <c r="M59" s="12">
        <v>100</v>
      </c>
      <c r="N59" s="48">
        <v>0</v>
      </c>
      <c r="O59" s="14" t="s">
        <v>83</v>
      </c>
      <c r="R59" s="1" t="e">
        <f>IF(#REF!="Full",1,0)</f>
        <v>#REF!</v>
      </c>
      <c r="U59" s="49">
        <f>16*0.3048+D59</f>
        <v>195.49680000000001</v>
      </c>
    </row>
    <row r="60" spans="1:22" s="6" customFormat="1" ht="38.1" customHeight="1">
      <c r="A60" s="68"/>
      <c r="B60" s="69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5963.4915000000001</v>
      </c>
      <c r="J60" s="11"/>
      <c r="K60" s="25">
        <f t="shared" ref="K60" si="3">SUM(K50:K59)</f>
        <v>5880.6215000000002</v>
      </c>
      <c r="L60" s="12"/>
      <c r="M60" s="12"/>
      <c r="N60" s="12"/>
      <c r="O60" s="14"/>
    </row>
    <row r="61" spans="1:22" s="6" customFormat="1" ht="38.1" customHeight="1">
      <c r="A61" s="68"/>
      <c r="B61" s="69" t="s">
        <v>70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28919.068500000001</v>
      </c>
      <c r="J61" s="11"/>
      <c r="K61" s="25">
        <f t="shared" ref="K61" si="6">K60+K47</f>
        <v>28839.192500000001</v>
      </c>
      <c r="L61" s="12"/>
      <c r="M61" s="12"/>
      <c r="N61" s="12"/>
      <c r="O61" s="14"/>
    </row>
    <row r="62" spans="1:22" s="6" customFormat="1" ht="15.75">
      <c r="A62" s="70"/>
      <c r="B62" s="98" t="s">
        <v>68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33"/>
      <c r="N62" s="33"/>
      <c r="O62" s="34"/>
    </row>
    <row r="63" spans="1:22" s="6" customFormat="1" ht="15" customHeight="1">
      <c r="A63" s="81" t="s">
        <v>77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1:22" s="6" customFormat="1" ht="22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1:15" s="6" customFormat="1" ht="15" hidden="1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1:15" s="6" customFormat="1">
      <c r="B66" s="27"/>
      <c r="C66" s="7"/>
      <c r="E66" s="19"/>
      <c r="H66" s="20"/>
      <c r="I66" s="30"/>
      <c r="J66" s="40"/>
      <c r="K66" s="41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0"/>
      <c r="K67" s="41"/>
      <c r="L67" s="31"/>
    </row>
    <row r="68" spans="1:15" s="6" customFormat="1">
      <c r="B68" s="27"/>
      <c r="C68" s="7"/>
      <c r="E68" s="19"/>
      <c r="H68" s="20"/>
      <c r="I68" s="30"/>
      <c r="J68" s="40"/>
      <c r="K68" s="41"/>
      <c r="L68" s="30"/>
    </row>
    <row r="69" spans="1:15" s="6" customFormat="1">
      <c r="B69" s="27"/>
      <c r="C69" s="7"/>
      <c r="E69" s="19"/>
      <c r="H69" s="20"/>
      <c r="I69" s="30"/>
      <c r="J69" s="40"/>
      <c r="K69" s="41"/>
      <c r="L69" s="30"/>
    </row>
    <row r="70" spans="1:15" s="6" customFormat="1">
      <c r="B70" s="27"/>
      <c r="C70" s="7"/>
      <c r="E70" s="19"/>
      <c r="H70" s="20"/>
      <c r="I70" s="30"/>
      <c r="J70" s="40"/>
      <c r="K70" s="41"/>
      <c r="L70" s="30"/>
    </row>
    <row r="71" spans="1:15" s="6" customFormat="1">
      <c r="B71" s="27"/>
      <c r="C71" s="7"/>
      <c r="E71" s="19"/>
      <c r="H71" s="20"/>
      <c r="I71" s="30"/>
      <c r="J71" s="40"/>
      <c r="K71" s="41"/>
      <c r="L71" s="30"/>
    </row>
    <row r="72" spans="1:15" s="6" customFormat="1">
      <c r="B72" s="27"/>
      <c r="C72" s="7"/>
      <c r="E72" s="19"/>
      <c r="H72" s="20"/>
      <c r="I72" s="30"/>
      <c r="J72" s="40"/>
      <c r="K72" s="41"/>
      <c r="L72" s="30"/>
    </row>
    <row r="73" spans="1:15" s="6" customFormat="1">
      <c r="B73" s="27"/>
      <c r="C73" s="7"/>
      <c r="E73" s="19"/>
      <c r="H73" s="20"/>
      <c r="I73" s="30"/>
      <c r="J73" s="40"/>
      <c r="K73" s="41"/>
      <c r="L73" s="30"/>
    </row>
    <row r="74" spans="1:15" s="6" customFormat="1">
      <c r="B74" s="27"/>
      <c r="C74" s="7"/>
      <c r="E74" s="19"/>
      <c r="H74" s="20"/>
      <c r="I74" s="30"/>
      <c r="J74" s="40"/>
      <c r="K74" s="41"/>
      <c r="L74" s="30"/>
    </row>
    <row r="75" spans="1:15" s="6" customFormat="1">
      <c r="B75" s="27"/>
      <c r="C75" s="7"/>
      <c r="E75" s="19"/>
      <c r="H75" s="20"/>
      <c r="I75" s="30"/>
      <c r="J75" s="40"/>
      <c r="K75" s="41"/>
      <c r="L75" s="30"/>
    </row>
    <row r="76" spans="1:15" s="6" customFormat="1">
      <c r="B76" s="27"/>
      <c r="C76" s="7"/>
      <c r="E76" s="19"/>
      <c r="H76" s="20"/>
      <c r="I76" s="30"/>
      <c r="J76" s="40"/>
      <c r="K76" s="41"/>
      <c r="L76" s="30"/>
    </row>
    <row r="77" spans="1:15" s="6" customFormat="1">
      <c r="B77" s="27"/>
      <c r="C77" s="7"/>
      <c r="E77" s="19"/>
      <c r="H77" s="20"/>
      <c r="I77" s="30"/>
      <c r="J77" s="40"/>
      <c r="K77" s="41"/>
      <c r="L77" s="30"/>
    </row>
    <row r="78" spans="1:15" s="6" customFormat="1">
      <c r="B78" s="27"/>
      <c r="C78" s="7"/>
      <c r="E78" s="19"/>
      <c r="H78" s="20"/>
      <c r="I78" s="30"/>
      <c r="J78" s="40"/>
      <c r="K78" s="41"/>
      <c r="L78" s="30"/>
    </row>
    <row r="79" spans="1:15" s="6" customFormat="1">
      <c r="B79" s="27"/>
      <c r="C79" s="7"/>
      <c r="E79" s="19"/>
      <c r="H79" s="20"/>
      <c r="I79" s="30"/>
      <c r="J79" s="40"/>
      <c r="K79" s="41"/>
      <c r="L79" s="30"/>
    </row>
    <row r="80" spans="1:15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 s="6" customFormat="1">
      <c r="B1134" s="27"/>
      <c r="C1134" s="7"/>
      <c r="E1134" s="19"/>
      <c r="H1134" s="20"/>
      <c r="I1134" s="30"/>
      <c r="J1134" s="40"/>
      <c r="K1134" s="41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0"/>
      <c r="K1144" s="41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2015-07-30T06:18:13Z</cp:lastPrinted>
  <dcterms:created xsi:type="dcterms:W3CDTF">2000-07-15T07:26:51Z</dcterms:created>
  <dcterms:modified xsi:type="dcterms:W3CDTF">2015-07-30T06:18:15Z</dcterms:modified>
</cp:coreProperties>
</file>