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M46" i="3"/>
  <c r="J46"/>
  <c r="J36"/>
  <c r="J23"/>
  <c r="J17"/>
  <c r="J11"/>
  <c r="J63" l="1"/>
  <c r="J61"/>
  <c r="J40"/>
  <c r="J59"/>
  <c r="J13" l="1"/>
  <c r="J15"/>
  <c r="J41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<sst xmlns="http://schemas.openxmlformats.org/spreadsheetml/2006/main" count="166" uniqueCount="100">
  <si>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</si>
  <si>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</si>
  <si>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</si>
  <si>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</si>
  <si>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</si>
  <si>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</si>
  <si>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</si>
  <si>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</si>
  <si>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</si>
  <si>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</si>
  <si>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</si>
  <si>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</si>
  <si>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</si>
  <si>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</si>
  <si>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</si>
  <si>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</si>
  <si>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</si>
  <si>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</si>
  <si>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</si>
  <si>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</si>
  <si>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</si>
  <si>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</si>
  <si>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</si>
  <si>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</si>
  <si>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</si>
  <si>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</si>
  <si>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</si>
  <si>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</si>
  <si>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</si>
  <si>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</si>
  <si>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</si>
  <si>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</si>
  <si>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</si>
  <si>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</si>
  <si>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</si>
  <si>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</si>
  <si>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</si>
  <si>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</si>
  <si>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</si>
  <si>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</si>
  <si>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</si>
  <si>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</si>
  <si>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</si>
  <si>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</si>
  <si>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</si>
  <si>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</si>
  <si>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</si>
  <si>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</si>
  <si>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</si>
  <si>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</si>
  <si>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</si>
  <si>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</si>
  <si>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</si>
  <si>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</si>
  <si>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</si>
  <si>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</si>
  <si>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</si>
  <si>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</si>
  <si>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</si>
  <si>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</si>
  <si>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</si>
  <si>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</si>
  <si>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</si>
  <si>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</si>
  <si>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</si>
  <si>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</si>
  <si>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</si>
  <si>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</si>
  <si>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</si>
  <si>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</si>
  <si>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</si>
  <si>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</si>
  <si>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</si>
  <si>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</si>
  <si>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</si>
  <si>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</si>
  <si>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</si>
  <si>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</si>
  <si>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</si>
  <si>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</si>
  <si>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</si>
  <si>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</si>
  <si>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</si>
  <si>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</si>
  <si>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</si>
  <si>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</si>
  <si>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</si>
  <si>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</si>
  <si>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</si>
  <si>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</si>
  <si>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</si>
  <si>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</si>
  <si>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</si>
  <si>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</si>
  <si>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</si>
  <si>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</si>
  <si>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</si>
  <si>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11.01.2017</t>
  </si>
  <si>
    <t xml:space="preserve"> TELANGANA MEDIUM IRRIGATION PROJECTS (BASIN WISE) 
DAILY WATER LEVELS on 12.01.2017</t>
  </si>
  <si>
    <t xml:space="preserve"> Water level on 12.01.2017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</si>
</sst>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35" activePane="bottomLeft" state="frozen"/>
      <selection pane="bottomLeft" activeCell="K39" sqref="K39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97</v>
      </c>
      <c r="I3" s="51"/>
      <c r="J3" s="43" t="s">
        <v>99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454.24344000000002</v>
      </c>
      <c r="I11" s="5">
        <v>588.01099999999997</v>
      </c>
      <c r="J11" s="15">
        <f>1490*0.3048</f>
        <v>454.15200000000004</v>
      </c>
      <c r="K11" s="5">
        <v>571.625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445.45605600000005</v>
      </c>
      <c r="I17" s="4">
        <v>1419</v>
      </c>
      <c r="J17" s="15">
        <f>1461.45*0.3048</f>
        <v>445.44996000000003</v>
      </c>
      <c r="K17" s="4">
        <v>1416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283.55</v>
      </c>
      <c r="I20" s="4">
        <v>633.92100000000005</v>
      </c>
      <c r="J20" s="15">
        <v>283.5</v>
      </c>
      <c r="K20" s="4">
        <v>625.45899999999995</v>
      </c>
      <c r="L20" s="4">
        <v>0</v>
      </c>
      <c r="M20" s="4">
        <v>90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</v>
      </c>
      <c r="I33" s="4">
        <v>789</v>
      </c>
      <c r="J33" s="15">
        <v>123.8</v>
      </c>
      <c r="K33" s="4">
        <v>789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359.76960000000003</v>
      </c>
      <c r="I36" s="4">
        <v>910.60500000000002</v>
      </c>
      <c r="J36" s="15">
        <f>(3/12+35)*0.3048+E36</f>
        <v>359.74419999999998</v>
      </c>
      <c r="K36" s="4">
        <v>908.61300000000006</v>
      </c>
      <c r="L36" s="4">
        <v>0</v>
      </c>
      <c r="M36" s="4">
        <v>23.05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111.2</v>
      </c>
      <c r="I39" s="4">
        <v>113.4</v>
      </c>
      <c r="J39" s="15">
        <v>111</v>
      </c>
      <c r="K39" s="4">
        <v>110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95.66</v>
      </c>
      <c r="I40" s="4">
        <v>1130</v>
      </c>
      <c r="J40" s="15">
        <f>(2/12+29)*0.3048+E40</f>
        <v>95.66</v>
      </c>
      <c r="K40" s="4">
        <v>1130</v>
      </c>
      <c r="L40" s="4">
        <v>0</v>
      </c>
      <c r="M40" s="4">
        <v>6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121.97</v>
      </c>
      <c r="I42" s="4">
        <v>540.70000000000005</v>
      </c>
      <c r="J42" s="15">
        <v>121.89</v>
      </c>
      <c r="K42" s="4">
        <v>547.9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450.89978400000001</v>
      </c>
      <c r="I46" s="4">
        <v>1722.9</v>
      </c>
      <c r="J46" s="15">
        <f>1479.2*0.3048</f>
        <v>450.86016000000006</v>
      </c>
      <c r="K46" s="4">
        <v>1704.74</v>
      </c>
      <c r="L46" s="4">
        <v>0</v>
      </c>
      <c r="M46" s="4">
        <f>11+112.76</f>
        <v>123.76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77.73</v>
      </c>
      <c r="I49" s="4">
        <v>205.68600000000001</v>
      </c>
      <c r="J49" s="9">
        <v>77.734999999999999</v>
      </c>
      <c r="K49" s="4">
        <v>209.018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73.02</v>
      </c>
      <c r="I50" s="4">
        <v>550.06600000000003</v>
      </c>
      <c r="J50" s="15">
        <v>73.02</v>
      </c>
      <c r="K50" s="4">
        <v>550.06600000000003</v>
      </c>
      <c r="L50" s="4">
        <v>20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122.89</v>
      </c>
      <c r="I51" s="4">
        <v>7346</v>
      </c>
      <c r="J51" s="15">
        <v>122.89</v>
      </c>
      <c r="K51" s="4">
        <v>7346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33953.104000000007</v>
      </c>
      <c r="J52" s="15"/>
      <c r="K52" s="14">
        <f>SUM(K11:K51)</f>
        <v>33912.236000000004</v>
      </c>
      <c r="L52" s="14">
        <f>SUM(L11:L51)</f>
        <v>170</v>
      </c>
      <c r="M52" s="14">
        <f>SUM(M11:M51)</f>
        <v>889.31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389.21</v>
      </c>
      <c r="I55" s="4">
        <v>241</v>
      </c>
      <c r="J55" s="15">
        <v>389.3</v>
      </c>
      <c r="K55" s="4">
        <v>255</v>
      </c>
      <c r="L55" s="4">
        <v>164</v>
      </c>
      <c r="M55" s="8"/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194.91045600000001</v>
      </c>
      <c r="I59" s="4">
        <v>3100</v>
      </c>
      <c r="J59" s="15">
        <f>639.47*0.3048</f>
        <v>194.91045600000001</v>
      </c>
      <c r="K59" s="4">
        <v>3100</v>
      </c>
      <c r="L59" s="4">
        <v>40</v>
      </c>
      <c r="M59" s="4">
        <v>637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1685*0.3048</f>
        <v>513.58800000000008</v>
      </c>
      <c r="K61" s="1">
        <v>1273.23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(9/12+26)*0.3048+E63</f>
        <v>251.95340000000002</v>
      </c>
      <c r="K63" s="4">
        <v>2574.11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116.42</v>
      </c>
      <c r="I66" s="4">
        <v>339.45</v>
      </c>
      <c r="J66" s="9">
        <v>116.4</v>
      </c>
      <c r="K66" s="4">
        <v>337.34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193.42</v>
      </c>
      <c r="K68" s="5">
        <v>151.084</v>
      </c>
      <c r="L68" s="4">
        <v>0</v>
      </c>
      <c r="M68" s="4">
        <v>7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9137.8740000000016</v>
      </c>
      <c r="J69" s="15"/>
      <c r="K69" s="14">
        <f>SUM(K55:K68)</f>
        <v>9149.764000000001</v>
      </c>
      <c r="L69" s="14">
        <f>SUM(L55:L68)</f>
        <v>204</v>
      </c>
      <c r="M69" s="14">
        <f>SUM(M55:M68)</f>
        <v>674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43090.97800000001</v>
      </c>
      <c r="J70" s="15"/>
      <c r="K70" s="14">
        <f>K69+K52</f>
        <v>43062.000000000007</v>
      </c>
      <c r="L70" s="14">
        <f>L69+L52</f>
        <v>374</v>
      </c>
      <c r="M70" s="14">
        <f>M69+M52</f>
        <v>1563.31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2017-01-12T05:57:58Z</cp:lastPrinted>
  <dcterms:created xsi:type="dcterms:W3CDTF">2000-07-15T07:26:51Z</dcterms:created>
  <dcterms:modified xsi:type="dcterms:W3CDTF">2017-01-12T05:57:59Z</dcterms:modified>
</cp:coreProperties>
</file>