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40"/>
  <c r="J41" l="1"/>
  <c r="M46" l="1"/>
  <c r="J46"/>
  <c r="J59"/>
  <c r="J23" l="1"/>
  <c r="J17"/>
  <c r="J11"/>
  <c r="J63" l="1"/>
  <c r="J61"/>
  <c r="J13" l="1"/>
  <c r="J15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<sst xmlns="http://schemas.openxmlformats.org/spreadsheetml/2006/main" count="168" uniqueCount="100">
  <si>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</si>
  <si>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</si>
  <si>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</si>
  <si>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</si>
  <si>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</si>
  <si>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</si>
  <si>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</si>
  <si>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</si>
  <si>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</si>
  <si>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</si>
  <si>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</si>
  <si>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</si>
  <si>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</si>
  <si>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</si>
  <si>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</si>
  <si>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</si>
  <si>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</si>
  <si>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</si>
  <si>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</si>
  <si>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</si>
  <si>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</si>
  <si>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</si>
  <si>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</si>
  <si>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</si>
  <si>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</si>
  <si>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</si>
  <si>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</si>
  <si>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</si>
  <si>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</si>
  <si>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</si>
  <si>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</si>
  <si>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</si>
  <si>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</si>
  <si>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</si>
  <si>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</si>
  <si>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</si>
  <si>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</si>
  <si>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</si>
  <si>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</si>
  <si>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</si>
  <si>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</si>
  <si>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</si>
  <si>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</si>
  <si>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</si>
  <si>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</si>
  <si>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</si>
  <si>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</si>
  <si>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</si>
  <si>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</si>
  <si>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</si>
  <si>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</si>
  <si>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</si>
  <si>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</si>
  <si>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</si>
  <si>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</si>
  <si>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</si>
  <si>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</si>
  <si>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</si>
  <si>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</si>
  <si>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</si>
  <si>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</si>
  <si>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</si>
  <si>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</si>
  <si>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</si>
  <si>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</si>
  <si>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</si>
  <si>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</si>
  <si>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</si>
  <si>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</si>
  <si>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</si>
  <si>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</si>
  <si>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</si>
  <si>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</si>
  <si>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</si>
  <si>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</si>
  <si>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</si>
  <si>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</si>
  <si>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</si>
  <si>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</si>
  <si>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</si>
  <si>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</si>
  <si>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</si>
  <si>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</si>
  <si>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</si>
  <si>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</si>
  <si>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</si>
  <si>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</si>
  <si>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</si>
  <si>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</si>
  <si>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</si>
  <si>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</si>
  <si>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</si>
  <si>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</si>
  <si>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</si>
  <si>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</si>
  <si>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</si>
  <si>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RF 60 c/s,
LF 30 c/s </t>
  </si>
  <si>
    <t xml:space="preserve"> Water level on 15.01.2017</t>
  </si>
  <si>
    <t xml:space="preserve"> TELANGANA MEDIUM IRRIGATION PROJECTS (BASIN WISE) 
DAILY WATER LEVELS on 16.01.2017</t>
  </si>
  <si>
    <t xml:space="preserve"> Water level on 16.01.2017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</si>
</sst>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5" zoomScaleNormal="57" zoomScaleSheetLayoutView="65" workbookViewId="0">
      <pane ySplit="6" topLeftCell="A42" activePane="bottomLeft" state="frozen"/>
      <selection pane="bottomLeft" activeCell="M42" sqref="M42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97</v>
      </c>
      <c r="I3" s="47"/>
      <c r="J3" s="53" t="s">
        <v>99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90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89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454.15200000000004</v>
      </c>
      <c r="I11" s="5">
        <v>571.625</v>
      </c>
      <c r="J11" s="15">
        <f>1490*0.3048</f>
        <v>454.15200000000004</v>
      </c>
      <c r="K11" s="5">
        <v>571.625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461.28631999999999</v>
      </c>
      <c r="I13" s="4">
        <v>130</v>
      </c>
      <c r="J13" s="15">
        <f>3.4*0.3048+E13</f>
        <v>461.28631999999999</v>
      </c>
      <c r="K13" s="4">
        <v>130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92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445.44996000000003</v>
      </c>
      <c r="I17" s="4">
        <v>1416</v>
      </c>
      <c r="J17" s="15">
        <f>1461.45*0.3048</f>
        <v>445.44996000000003</v>
      </c>
      <c r="K17" s="4">
        <v>1416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 t="s">
        <v>96</v>
      </c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276.8</v>
      </c>
      <c r="K21" s="4">
        <v>481.38200000000001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360.12120000000004</v>
      </c>
      <c r="I23" s="4">
        <v>1323</v>
      </c>
      <c r="J23" s="15">
        <f>1181.5*0.3048</f>
        <v>360.12120000000004</v>
      </c>
      <c r="K23" s="4">
        <v>1323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239.7</v>
      </c>
      <c r="I29" s="4">
        <v>7341</v>
      </c>
      <c r="J29" s="15">
        <v>239.7</v>
      </c>
      <c r="K29" s="4">
        <v>7341</v>
      </c>
      <c r="L29" s="6">
        <v>150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</v>
      </c>
      <c r="I33" s="4">
        <v>789</v>
      </c>
      <c r="J33" s="15">
        <v>123.8</v>
      </c>
      <c r="K33" s="4">
        <v>789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359.74419999999998</v>
      </c>
      <c r="I36" s="4">
        <v>908.61300000000006</v>
      </c>
      <c r="J36" s="15">
        <f>(0/12+35)*0.3048+E36</f>
        <v>359.66800000000001</v>
      </c>
      <c r="K36" s="4">
        <v>902.63800000000003</v>
      </c>
      <c r="L36" s="4">
        <v>0</v>
      </c>
      <c r="M36" s="4">
        <v>23.05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</v>
      </c>
      <c r="I39" s="4">
        <v>110</v>
      </c>
      <c r="J39" s="15">
        <v>111</v>
      </c>
      <c r="K39" s="4">
        <v>110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95.558399999999992</v>
      </c>
      <c r="I40" s="4">
        <v>1079</v>
      </c>
      <c r="J40" s="15">
        <f>(9/12+28)*0.3048+E40</f>
        <v>95.533000000000001</v>
      </c>
      <c r="K40" s="4">
        <v>1067</v>
      </c>
      <c r="L40" s="4">
        <v>0</v>
      </c>
      <c r="M40" s="4">
        <v>0</v>
      </c>
      <c r="N40" s="4"/>
      <c r="O40" s="1"/>
      <c r="P40" s="3">
        <v>8700</v>
      </c>
      <c r="Q40" s="3">
        <v>6100</v>
      </c>
      <c r="R40" s="17" t="s">
        <v>92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198.87050000000002</v>
      </c>
      <c r="I41" s="4">
        <v>646</v>
      </c>
      <c r="J41" s="15">
        <f>(5.5/12+21)*0.3048+E41</f>
        <v>198.87050000000002</v>
      </c>
      <c r="K41" s="4">
        <v>646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 t="s">
        <v>92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121.89</v>
      </c>
      <c r="I42" s="4">
        <v>547.9</v>
      </c>
      <c r="J42" s="15">
        <v>121.76</v>
      </c>
      <c r="K42" s="4">
        <v>543.70000000000005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77.734999999999999</v>
      </c>
      <c r="I49" s="4">
        <v>209.018</v>
      </c>
      <c r="J49" s="9">
        <v>77.135000000000005</v>
      </c>
      <c r="K49" s="4">
        <v>175.648</v>
      </c>
      <c r="L49" s="4">
        <v>0</v>
      </c>
      <c r="M49" s="4">
        <v>42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73.02</v>
      </c>
      <c r="I50" s="4">
        <v>550.06600000000003</v>
      </c>
      <c r="J50" s="15">
        <v>73.040000000000006</v>
      </c>
      <c r="K50" s="4">
        <v>553.52700000000004</v>
      </c>
      <c r="L50" s="4">
        <v>0</v>
      </c>
      <c r="M50" s="4">
        <v>90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122.89</v>
      </c>
      <c r="I51" s="4">
        <v>7346</v>
      </c>
      <c r="J51" s="15">
        <v>122.83</v>
      </c>
      <c r="K51" s="4">
        <v>7300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33843.266000000003</v>
      </c>
      <c r="J52" s="15"/>
      <c r="K52" s="14">
        <f>SUM(K11:K51)</f>
        <v>33745.182000000001</v>
      </c>
      <c r="L52" s="14">
        <f>SUM(L11:L51)</f>
        <v>150</v>
      </c>
      <c r="M52" s="14">
        <f>SUM(M11:M51)</f>
        <v>943.06999999999994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389.33</v>
      </c>
      <c r="I55" s="4">
        <v>259</v>
      </c>
      <c r="J55" s="15">
        <v>389.33</v>
      </c>
      <c r="K55" s="4">
        <v>259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194.84035200000002</v>
      </c>
      <c r="I59" s="4">
        <v>3040</v>
      </c>
      <c r="J59" s="15">
        <f>639.24*0.3048</f>
        <v>194.84035200000002</v>
      </c>
      <c r="K59" s="4">
        <v>3040</v>
      </c>
      <c r="L59" s="4">
        <v>37</v>
      </c>
      <c r="M59" s="4">
        <v>635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513.58800000000008</v>
      </c>
      <c r="I61" s="1">
        <v>1273.23</v>
      </c>
      <c r="J61" s="15">
        <f>1685*0.3048</f>
        <v>513.58800000000008</v>
      </c>
      <c r="K61" s="1">
        <v>1273.23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251.95340000000002</v>
      </c>
      <c r="I63" s="4">
        <v>2574.11</v>
      </c>
      <c r="J63" s="15">
        <f>(9/12+26)*0.3048+E63</f>
        <v>251.95340000000002</v>
      </c>
      <c r="K63" s="4">
        <v>2574.11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93.91</v>
      </c>
      <c r="I65" s="4">
        <v>1459</v>
      </c>
      <c r="J65" s="15">
        <v>93.81</v>
      </c>
      <c r="K65" s="4">
        <v>1414</v>
      </c>
      <c r="L65" s="4">
        <v>140</v>
      </c>
      <c r="M65" s="4">
        <v>270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116.4</v>
      </c>
      <c r="I66" s="4">
        <v>337.34</v>
      </c>
      <c r="J66" s="9">
        <v>116.4</v>
      </c>
      <c r="K66" s="4">
        <v>337.34</v>
      </c>
      <c r="L66" s="4">
        <v>0</v>
      </c>
      <c r="M66" s="4">
        <v>0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193.42</v>
      </c>
      <c r="I68" s="5">
        <v>151.084</v>
      </c>
      <c r="J68" s="9">
        <v>193.42</v>
      </c>
      <c r="K68" s="5">
        <v>151.084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9093.764000000001</v>
      </c>
      <c r="J69" s="15"/>
      <c r="K69" s="14">
        <f>SUM(K55:K68)</f>
        <v>9048.764000000001</v>
      </c>
      <c r="L69" s="14">
        <f>SUM(L55:L68)</f>
        <v>177</v>
      </c>
      <c r="M69" s="14">
        <f>SUM(M55:M68)</f>
        <v>935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42937.030000000006</v>
      </c>
      <c r="J70" s="15"/>
      <c r="K70" s="14">
        <f>K69+K52</f>
        <v>42793.946000000004</v>
      </c>
      <c r="L70" s="14">
        <f>L69+L52</f>
        <v>327</v>
      </c>
      <c r="M70" s="14">
        <f>M69+M52</f>
        <v>1878.07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17"/>
      <c r="N71" s="17"/>
      <c r="O71" s="17"/>
      <c r="P71" s="17"/>
      <c r="Q71" s="17"/>
      <c r="R71" s="17"/>
    </row>
    <row r="72" spans="1:18" s="35" customFormat="1" ht="15" customHeight="1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22.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 ht="15" hidden="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2017-01-12T05:57:58Z</cp:lastPrinted>
  <dcterms:created xsi:type="dcterms:W3CDTF">2000-07-15T07:26:51Z</dcterms:created>
  <dcterms:modified xsi:type="dcterms:W3CDTF">2017-01-16T05:53:57Z</dcterms:modified>
</cp:coreProperties>
</file>