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J42"/>
  <c r="J21"/>
  <c r="J59"/>
  <c r="J36" l="1"/>
  <c r="J18"/>
  <c r="J68" l="1"/>
  <c r="K38" l="1"/>
  <c r="K59" l="1"/>
  <c r="J32"/>
  <c r="J41" l="1"/>
  <c r="J63" l="1"/>
  <c r="T62"/>
  <c r="J61" l="1"/>
  <c r="J40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<sst xmlns="http://schemas.openxmlformats.org/spreadsheetml/2006/main" count="155" uniqueCount="94">
  <si>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</si>
  <si>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</si>
  <si>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</si>
  <si>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</si>
  <si>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</si>
  <si>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</si>
  <si>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</si>
  <si>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</si>
  <si>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</si>
  <si>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</si>
  <si>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</si>
  <si>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</si>
  <si>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</si>
  <si>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</si>
  <si>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</si>
  <si>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</si>
  <si>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</si>
  <si>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</si>
  <si>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</si>
  <si>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</si>
  <si>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</si>
  <si>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</si>
  <si>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</si>
  <si>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</si>
  <si>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</si>
  <si>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</si>
  <si>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</si>
  <si>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</si>
  <si>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</si>
  <si>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</si>
  <si>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</si>
  <si>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</si>
  <si>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</si>
  <si>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</si>
  <si>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</si>
  <si>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</si>
  <si>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</si>
  <si>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</si>
  <si>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</si>
  <si>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</si>
  <si>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</si>
  <si>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</si>
  <si>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</si>
  <si>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</si>
  <si>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</si>
  <si>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</si>
  <si>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</si>
  <si>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</si>
  <si>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</si>
  <si>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</si>
  <si>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</si>
  <si>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</si>
  <si>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</si>
  <si>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</si>
  <si>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</si>
  <si>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</si>
  <si>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</si>
  <si>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</si>
  <si>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</si>
  <si>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</si>
  <si>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</si>
  <si>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</si>
  <si>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</si>
  <si>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</si>
  <si>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</si>
  <si>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</si>
  <si>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</si>
  <si>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</si>
  <si>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</si>
  <si>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</si>
  <si>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</si>
  <si>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</si>
  <si>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</si>
  <si>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</si>
  <si>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</si>
  <si>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</si>
  <si>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</si>
  <si>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</si>
  <si>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</si>
  <si>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</si>
  <si>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</si>
  <si>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</si>
  <si>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</si>
  <si>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</si>
  <si>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</si>
  <si>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</si>
  <si>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</si>
  <si>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</si>
  <si>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</si>
  <si>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</si>
  <si>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</si>
  <si>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22.05.2017</t>
  </si>
  <si>
    <t xml:space="preserve"> TELANGANA MEDIUM IRRIGATION PROJECTS (BASIN WISE) 
DAILY WATER LEVELS on 23.05.2017</t>
  </si>
  <si>
    <t xml:space="preserve"> Water level on 23.05.2017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</si>
</sst>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6" zoomScaleNormal="57" zoomScaleSheetLayoutView="66" workbookViewId="0">
      <pane ySplit="6" topLeftCell="A13" activePane="bottomLeft" state="frozen"/>
      <selection pane="bottomLeft" activeCell="R18" sqref="R18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3" t="s">
        <v>92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5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25" ht="9" customHeight="1">
      <c r="A3" s="49" t="s">
        <v>36</v>
      </c>
      <c r="B3" s="49" t="s">
        <v>0</v>
      </c>
      <c r="C3" s="49" t="s">
        <v>59</v>
      </c>
      <c r="D3" s="49" t="s">
        <v>58</v>
      </c>
      <c r="E3" s="49" t="s">
        <v>57</v>
      </c>
      <c r="F3" s="49" t="s">
        <v>1</v>
      </c>
      <c r="G3" s="49"/>
      <c r="H3" s="50" t="s">
        <v>91</v>
      </c>
      <c r="I3" s="51"/>
      <c r="J3" s="57" t="s">
        <v>93</v>
      </c>
      <c r="K3" s="57"/>
      <c r="L3" s="49" t="s">
        <v>44</v>
      </c>
      <c r="M3" s="49" t="s">
        <v>56</v>
      </c>
      <c r="N3" s="49" t="s">
        <v>62</v>
      </c>
      <c r="O3" s="49" t="s">
        <v>63</v>
      </c>
      <c r="P3" s="49" t="s">
        <v>87</v>
      </c>
      <c r="Q3" s="49" t="s">
        <v>63</v>
      </c>
      <c r="R3" s="49" t="s">
        <v>54</v>
      </c>
    </row>
    <row r="4" spans="1:25" ht="71.25" customHeight="1">
      <c r="A4" s="49"/>
      <c r="B4" s="49"/>
      <c r="C4" s="49"/>
      <c r="D4" s="49"/>
      <c r="E4" s="49"/>
      <c r="F4" s="49"/>
      <c r="G4" s="49"/>
      <c r="H4" s="52"/>
      <c r="I4" s="53"/>
      <c r="J4" s="57"/>
      <c r="K4" s="57"/>
      <c r="L4" s="49"/>
      <c r="M4" s="49"/>
      <c r="N4" s="49"/>
      <c r="O4" s="49"/>
      <c r="P4" s="49"/>
      <c r="Q4" s="49"/>
      <c r="R4" s="49"/>
      <c r="U4" s="12" t="s">
        <v>86</v>
      </c>
    </row>
    <row r="5" spans="1:25" ht="48.75" customHeight="1">
      <c r="A5" s="49"/>
      <c r="B5" s="49"/>
      <c r="C5" s="49"/>
      <c r="D5" s="49"/>
      <c r="E5" s="49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9"/>
      <c r="M5" s="49"/>
      <c r="N5" s="49"/>
      <c r="O5" s="49"/>
      <c r="P5" s="49"/>
      <c r="Q5" s="49"/>
      <c r="R5" s="49"/>
    </row>
    <row r="6" spans="1:25" ht="34.5" customHeight="1">
      <c r="A6" s="49"/>
      <c r="B6" s="49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9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56" t="s">
        <v>48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5" ht="14.2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384.45338399999997</v>
      </c>
      <c r="I15" s="4">
        <v>176</v>
      </c>
      <c r="J15" s="11">
        <f>1261.29*0.3048</f>
        <v>384.441192</v>
      </c>
      <c r="K15" s="4">
        <v>175.523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454.64882400000005</v>
      </c>
      <c r="I18" s="4">
        <v>572</v>
      </c>
      <c r="J18" s="11">
        <f>1491.63*0.3048</f>
        <v>454.64882400000005</v>
      </c>
      <c r="K18" s="4">
        <v>572</v>
      </c>
      <c r="L18" s="4">
        <v>0</v>
      </c>
      <c r="M18" s="4">
        <v>0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274.47971519999999</v>
      </c>
      <c r="I21" s="4">
        <v>258</v>
      </c>
      <c r="J21" s="11">
        <f>900.36*0.3048</f>
        <v>274.42972800000001</v>
      </c>
      <c r="K21" s="4">
        <v>254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320.60000000000002</v>
      </c>
      <c r="I27" s="4">
        <v>116.1</v>
      </c>
      <c r="J27" s="11">
        <v>320.55</v>
      </c>
      <c r="K27" s="5">
        <v>114.71899999999999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122.6</v>
      </c>
      <c r="I33" s="4">
        <v>500</v>
      </c>
      <c r="J33" s="11">
        <v>122.6</v>
      </c>
      <c r="K33" s="4">
        <v>500</v>
      </c>
      <c r="L33" s="37">
        <v>0</v>
      </c>
      <c r="M33" s="9">
        <v>10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146.4</v>
      </c>
      <c r="I34" s="4">
        <v>82.82</v>
      </c>
      <c r="J34" s="11">
        <v>146.1</v>
      </c>
      <c r="K34" s="4">
        <v>73.352999999999994</v>
      </c>
      <c r="L34" s="9">
        <v>0</v>
      </c>
      <c r="M34" s="9">
        <v>25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355.93419999999998</v>
      </c>
      <c r="I36" s="4">
        <v>370.78699999999998</v>
      </c>
      <c r="J36" s="11">
        <f>(9/12+22)*0.3048+E36</f>
        <v>355.93419999999998</v>
      </c>
      <c r="K36" s="5">
        <v>370.78699999999998</v>
      </c>
      <c r="L36" s="4">
        <v>0</v>
      </c>
      <c r="M36" s="4">
        <v>0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151.65</v>
      </c>
      <c r="I38" s="4">
        <v>36</v>
      </c>
      <c r="J38" s="11">
        <v>151.65</v>
      </c>
      <c r="K38" s="4">
        <f>0.036*1000</f>
        <v>36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116.5302216</v>
      </c>
      <c r="I42" s="4">
        <v>331</v>
      </c>
      <c r="J42" s="11">
        <f>382.054*0.3048</f>
        <v>116.4500592</v>
      </c>
      <c r="K42" s="4">
        <v>327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120.21</v>
      </c>
      <c r="I51" s="4">
        <v>5330</v>
      </c>
      <c r="J51" s="11">
        <v>120.21</v>
      </c>
      <c r="K51" s="4">
        <v>5330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9" t="s">
        <v>49</v>
      </c>
      <c r="B52" s="49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19314.093000000001</v>
      </c>
      <c r="J52" s="11"/>
      <c r="K52" s="22">
        <f>SUM(K11:K51)</f>
        <v>19294.768</v>
      </c>
      <c r="L52" s="22">
        <f t="shared" ref="L52:Q52" si="0">SUM(L11:L51)</f>
        <v>100</v>
      </c>
      <c r="M52" s="22">
        <f t="shared" si="0"/>
        <v>953.40199999999993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9" t="s">
        <v>82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387.47</v>
      </c>
      <c r="I55" s="4">
        <v>89</v>
      </c>
      <c r="J55" s="42">
        <v>387.47</v>
      </c>
      <c r="K55" s="4">
        <v>89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187.80556799999999</v>
      </c>
      <c r="I59" s="4">
        <v>300</v>
      </c>
      <c r="J59" s="11">
        <f>616.16*0.3048</f>
        <v>187.80556799999999</v>
      </c>
      <c r="K59" s="4">
        <f>0.3*1000</f>
        <v>300</v>
      </c>
      <c r="L59" s="4">
        <v>23.26</v>
      </c>
      <c r="M59" s="4">
        <v>23.26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92.644999999999996</v>
      </c>
      <c r="I65" s="4">
        <v>971.87</v>
      </c>
      <c r="J65" s="11">
        <v>92.644999999999996</v>
      </c>
      <c r="K65" s="4">
        <v>971.87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0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191.920368</v>
      </c>
      <c r="I68" s="5">
        <v>31.76</v>
      </c>
      <c r="J68" s="7">
        <f>629.66*0.3048</f>
        <v>191.920368</v>
      </c>
      <c r="K68" s="5">
        <v>31.76</v>
      </c>
      <c r="L68" s="4">
        <v>0</v>
      </c>
      <c r="M68" s="4">
        <v>30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2749.01</v>
      </c>
      <c r="J69" s="11"/>
      <c r="K69" s="22">
        <f>SUM(K55:K68)</f>
        <v>2749.01</v>
      </c>
      <c r="L69" s="22">
        <v>8</v>
      </c>
      <c r="M69" s="22">
        <f>SUM(M55:M68)</f>
        <v>53.260000000000005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22063.103000000003</v>
      </c>
      <c r="J70" s="11"/>
      <c r="K70" s="22">
        <f>K69+K52</f>
        <v>22043.777999999998</v>
      </c>
      <c r="L70" s="22">
        <f>L69+L52</f>
        <v>108</v>
      </c>
      <c r="M70" s="22">
        <f>M69+M52</f>
        <v>1006.6619999999999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s="39" customFormat="1" ht="22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s="39" customFormat="1" ht="15" hidden="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2017-05-23T05:47:48Z</cp:lastPrinted>
  <dcterms:created xsi:type="dcterms:W3CDTF">2000-07-15T07:26:51Z</dcterms:created>
  <dcterms:modified xsi:type="dcterms:W3CDTF">2017-05-23T05:48:14Z</dcterms:modified>
</cp:coreProperties>
</file>