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1" i="3"/>
  <c r="J46"/>
  <c r="J15"/>
  <c r="J34"/>
  <c r="J42"/>
  <c r="K18"/>
  <c r="J18"/>
  <c r="J27"/>
  <c r="J17"/>
  <c r="J36" l="1"/>
  <c r="J68" l="1"/>
  <c r="J21"/>
  <c r="J24" l="1"/>
  <c r="J11"/>
  <c r="J59"/>
  <c r="J40"/>
  <c r="J32" l="1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<sst xmlns="http://schemas.openxmlformats.org/spreadsheetml/2006/main" count="155" uniqueCount="95">
  <si>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</si>
  <si>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</si>
  <si>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</si>
  <si>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</si>
  <si>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</si>
  <si>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</si>
  <si>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</si>
  <si>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</si>
  <si>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</si>
  <si>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</si>
  <si>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</si>
  <si>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</si>
  <si>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</si>
  <si>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</si>
  <si>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</si>
  <si>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</si>
  <si>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</si>
  <si>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</si>
  <si>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</si>
  <si>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</si>
  <si>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</si>
  <si>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</si>
  <si>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</si>
  <si>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</si>
  <si>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</si>
  <si>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</si>
  <si>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</si>
  <si>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</si>
  <si>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</si>
  <si>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</si>
  <si>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</si>
  <si>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</si>
  <si>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</si>
  <si>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</si>
  <si>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</si>
  <si>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</si>
  <si>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</si>
  <si>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</si>
  <si>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</si>
  <si>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</si>
  <si>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</si>
  <si>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</si>
  <si>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</si>
  <si>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</si>
  <si>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</si>
  <si>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</si>
  <si>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</si>
  <si>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</si>
  <si>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</si>
  <si>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</si>
  <si>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</si>
  <si>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</si>
  <si>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</si>
  <si>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</si>
  <si>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</si>
  <si>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</si>
  <si>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</si>
  <si>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</si>
  <si>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</si>
  <si>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</si>
  <si>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</si>
  <si>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</si>
  <si>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</si>
  <si>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</si>
  <si>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</si>
  <si>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</si>
  <si>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</si>
  <si>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</si>
  <si>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</si>
  <si>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</si>
  <si>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</si>
  <si>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</si>
  <si>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</si>
  <si>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</si>
  <si>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</si>
  <si>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</si>
  <si>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</si>
  <si>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</si>
  <si>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</si>
  <si>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</si>
  <si>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</si>
  <si>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</si>
  <si>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</si>
  <si>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</si>
  <si>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</si>
  <si>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</si>
  <si>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</si>
  <si>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</si>
  <si>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</si>
  <si>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</si>
  <si>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</si>
  <si>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</si>
  <si>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24.04.2017</t>
  </si>
  <si>
    <t xml:space="preserve"> TELANGANA MEDIUM IRRIGATION PROJECTS (BASIN WISE) 
DAILY WATER LEVELS on 25.04.2017</t>
  </si>
  <si>
    <t xml:space="preserve"> Water level on 25.04.2017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</si>
</sst>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13" activePane="bottomLeft" state="frozen"/>
      <selection pane="bottomLeft" activeCell="J17" sqref="J17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92</v>
      </c>
      <c r="I3" s="51"/>
      <c r="J3" s="57" t="s">
        <v>94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1" ht="48.75" customHeight="1">
      <c r="A5" s="49"/>
      <c r="B5" s="49"/>
      <c r="C5" s="49"/>
      <c r="D5" s="49"/>
      <c r="E5" s="49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9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1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384.86486400000001</v>
      </c>
      <c r="I15" s="4">
        <v>210</v>
      </c>
      <c r="J15" s="11">
        <f>1262.55*0.3048</f>
        <v>384.82524000000001</v>
      </c>
      <c r="K15" s="4">
        <v>205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441.65520000000004</v>
      </c>
      <c r="I17" s="4">
        <v>211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455.11821600000002</v>
      </c>
      <c r="I18" s="4">
        <v>647</v>
      </c>
      <c r="J18" s="11">
        <f>1493.04*0.3048</f>
        <v>455.07859200000001</v>
      </c>
      <c r="K18" s="4">
        <f>0.64*1000</f>
        <v>640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275.0295744</v>
      </c>
      <c r="I21" s="4">
        <v>304</v>
      </c>
      <c r="J21" s="11">
        <f>902.328*0.3048</f>
        <v>275.0295744</v>
      </c>
      <c r="K21" s="4">
        <v>304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321.25</v>
      </c>
      <c r="I27" s="4">
        <v>136.339</v>
      </c>
      <c r="J27" s="11">
        <f>1053.7*0.3048</f>
        <v>321.16776000000004</v>
      </c>
      <c r="K27" s="5">
        <v>136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152.1598176</v>
      </c>
      <c r="I32" s="4">
        <v>296.16000000000003</v>
      </c>
      <c r="J32" s="11">
        <f>499.212*0.3048</f>
        <v>152.1598176</v>
      </c>
      <c r="K32" s="4">
        <v>296.16000000000003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123.2</v>
      </c>
      <c r="I33" s="4">
        <v>631</v>
      </c>
      <c r="J33" s="11">
        <v>123.2</v>
      </c>
      <c r="K33" s="4">
        <v>631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148.19999999999999</v>
      </c>
      <c r="I34" s="4">
        <v>157.875</v>
      </c>
      <c r="J34" s="11">
        <f>484.784*0.3048</f>
        <v>147.7621632</v>
      </c>
      <c r="K34" s="4">
        <v>138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356.20089999999999</v>
      </c>
      <c r="I36" s="4">
        <v>398.83699999999999</v>
      </c>
      <c r="J36" s="11">
        <f>(7.5/12+23)*0.3048+E36</f>
        <v>356.20089999999999</v>
      </c>
      <c r="K36" s="5">
        <v>398.83699999999999</v>
      </c>
      <c r="L36" s="4">
        <v>0</v>
      </c>
      <c r="M36" s="4">
        <v>47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151.94999999999999</v>
      </c>
      <c r="I38" s="4">
        <v>399</v>
      </c>
      <c r="J38" s="11">
        <v>151.94999999999999</v>
      </c>
      <c r="K38" s="4">
        <v>399</v>
      </c>
      <c r="L38" s="4">
        <v>0</v>
      </c>
      <c r="M38" s="4">
        <v>3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90.884799999999998</v>
      </c>
      <c r="I40" s="4">
        <v>89</v>
      </c>
      <c r="J40" s="11">
        <f>(6/12+13)*0.3048+E40</f>
        <v>90.884799999999998</v>
      </c>
      <c r="K40" s="4">
        <v>89</v>
      </c>
      <c r="L40" s="4">
        <v>0</v>
      </c>
      <c r="M40" s="4">
        <v>6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197.00360000000001</v>
      </c>
      <c r="I41" s="4">
        <v>245.65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117.60982319999999</v>
      </c>
      <c r="I42" s="4">
        <v>393</v>
      </c>
      <c r="J42" s="11">
        <f>385.728*0.3048</f>
        <v>117.56989440000001</v>
      </c>
      <c r="K42" s="4">
        <v>391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445.99860000000001</v>
      </c>
      <c r="I46" s="4">
        <v>322.02999999999997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120.85</v>
      </c>
      <c r="I51" s="4">
        <v>5775</v>
      </c>
      <c r="J51" s="11">
        <v>120.85</v>
      </c>
      <c r="K51" s="4">
        <v>5775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20930.007000000001</v>
      </c>
      <c r="J52" s="11"/>
      <c r="K52" s="22">
        <f>SUM(K11:K51)</f>
        <v>20804.783000000003</v>
      </c>
      <c r="L52" s="22">
        <f t="shared" ref="L52:Q52" si="0">SUM(L11:L51)</f>
        <v>100</v>
      </c>
      <c r="M52" s="22">
        <f t="shared" si="0"/>
        <v>977.40199999999993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387.71</v>
      </c>
      <c r="I55" s="4">
        <v>105</v>
      </c>
      <c r="J55" s="42">
        <v>387.71</v>
      </c>
      <c r="K55" s="4">
        <v>105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115.78</v>
      </c>
      <c r="I66" s="4">
        <v>255.53</v>
      </c>
      <c r="J66" s="11">
        <v>115.78</v>
      </c>
      <c r="K66" s="4">
        <v>255.53</v>
      </c>
      <c r="L66" s="4">
        <v>0</v>
      </c>
      <c r="M66" s="4">
        <v>20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192.1002</v>
      </c>
      <c r="I68" s="5">
        <v>40.1</v>
      </c>
      <c r="J68" s="7">
        <f>630.25*0.3048</f>
        <v>192.1002</v>
      </c>
      <c r="K68" s="5">
        <v>40.1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3024.9900000000002</v>
      </c>
      <c r="J69" s="11"/>
      <c r="K69" s="22">
        <f>SUM(K55:K68)</f>
        <v>3024.9900000000002</v>
      </c>
      <c r="L69" s="22">
        <v>8</v>
      </c>
      <c r="M69" s="22">
        <f>SUM(M55:M68)</f>
        <v>74.25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23954.997000000003</v>
      </c>
      <c r="J70" s="11"/>
      <c r="K70" s="22">
        <f>K69+K52</f>
        <v>23829.773000000005</v>
      </c>
      <c r="L70" s="22">
        <f>L69+L52</f>
        <v>108</v>
      </c>
      <c r="M70" s="22">
        <f>M69+M52</f>
        <v>1051.652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40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40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2017-04-25T05:50:28Z</cp:lastPrinted>
  <dcterms:created xsi:type="dcterms:W3CDTF">2000-07-15T07:26:51Z</dcterms:created>
  <dcterms:modified xsi:type="dcterms:W3CDTF">2017-04-25T06:08:52Z</dcterms:modified>
</cp:coreProperties>
</file>