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Mode="manual" calcCompleted="0" calcOnSave="0"/>
  <fileRecoveryPr autoRecover="0"/>
</workbook>
</file>

<file path=xl/calcChain.xml><?xml version="1.0" encoding="utf-8"?>
<calcChain xmlns="http://schemas.openxmlformats.org/spreadsheetml/2006/main">
  <c r="J59" i="3"/>
  <c r="J36"/>
  <c r="Q28"/>
  <c r="Q26"/>
  <c r="P26"/>
  <c r="Q32"/>
  <c r="P32"/>
  <c r="Q29"/>
  <c r="T11"/>
  <c r="J41"/>
  <c r="J40"/>
  <c r="J17"/>
  <c r="J63" l="1"/>
  <c r="J61" l="1"/>
  <c r="J46" l="1"/>
  <c r="J11" l="1"/>
  <c r="J13" l="1"/>
  <c r="J23" l="1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<sst xmlns="http://schemas.openxmlformats.org/spreadsheetml/2006/main" count="153" uniqueCount="97">
  <si>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</si>
  <si>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</si>
  <si>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</si>
  <si>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</si>
  <si>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</si>
  <si>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</si>
  <si>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</si>
  <si>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</si>
  <si>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</si>
  <si>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</si>
  <si>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</si>
  <si>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</si>
  <si>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</si>
  <si>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</si>
  <si>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</si>
  <si>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</si>
  <si>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</si>
  <si>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</si>
  <si>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</si>
  <si>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</si>
  <si>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</si>
  <si>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</si>
  <si>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</si>
  <si>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</si>
  <si>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</si>
  <si>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</si>
  <si>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</si>
  <si>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</si>
  <si>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</si>
  <si>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</si>
  <si>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</si>
  <si>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</si>
  <si>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</si>
  <si>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</si>
  <si>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</si>
  <si>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</si>
  <si>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</si>
  <si>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</si>
  <si>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</si>
  <si>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</si>
  <si>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</si>
  <si>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</si>
  <si>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</si>
  <si>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</si>
  <si>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</si>
  <si>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</si>
  <si>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</si>
  <si>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</si>
  <si>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</si>
  <si>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</si>
  <si>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</si>
  <si>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</si>
  <si>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</si>
  <si>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</si>
  <si>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</si>
  <si>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</si>
  <si>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</si>
  <si>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</si>
  <si>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</si>
  <si>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</si>
  <si>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</si>
  <si>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</si>
  <si>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</si>
  <si>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</si>
  <si>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</si>
  <si>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</si>
  <si>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</si>
  <si>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</si>
  <si>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</si>
  <si>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</si>
  <si>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</si>
  <si>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</si>
  <si>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</si>
  <si>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</si>
  <si>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</si>
  <si>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</si>
  <si>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</si>
  <si>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</si>
  <si>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</si>
  <si>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</si>
  <si>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</si>
  <si>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</si>
  <si>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</si>
  <si>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</si>
  <si>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</si>
  <si>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</si>
  <si>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</si>
  <si>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</si>
  <si>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</si>
  <si>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</si>
  <si>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</si>
  <si>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</si>
  <si>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50 c/s thru canals</t>
  </si>
  <si>
    <t>RF 20c/s, 
LF 25 c/s</t>
  </si>
  <si>
    <t xml:space="preserve"> Water level on 25.02.2017</t>
  </si>
  <si>
    <t xml:space="preserve"> TELANGANA MEDIUM IRRIGATION PROJECTS (BASIN WISE) 
DAILY WATER LEVELS on 26.02.2017</t>
  </si>
  <si>
    <t xml:space="preserve"> Water level on 26.02.2017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</si>
</sst>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43" zoomScaleNormal="57" zoomScaleSheetLayoutView="43" workbookViewId="0">
      <pane ySplit="6" topLeftCell="A7" activePane="bottomLeft" state="frozen"/>
      <selection pane="bottomLeft" activeCell="W15" sqref="W15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5" t="s">
        <v>95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21" ht="38.2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21" ht="9" customHeight="1">
      <c r="A3" s="42" t="s">
        <v>36</v>
      </c>
      <c r="B3" s="42" t="s">
        <v>0</v>
      </c>
      <c r="C3" s="42" t="s">
        <v>59</v>
      </c>
      <c r="D3" s="42" t="s">
        <v>58</v>
      </c>
      <c r="E3" s="42" t="s">
        <v>57</v>
      </c>
      <c r="F3" s="42" t="s">
        <v>1</v>
      </c>
      <c r="G3" s="42"/>
      <c r="H3" s="51" t="s">
        <v>94</v>
      </c>
      <c r="I3" s="52"/>
      <c r="J3" s="44" t="s">
        <v>96</v>
      </c>
      <c r="K3" s="44"/>
      <c r="L3" s="42" t="s">
        <v>44</v>
      </c>
      <c r="M3" s="42" t="s">
        <v>56</v>
      </c>
      <c r="N3" s="42" t="s">
        <v>62</v>
      </c>
      <c r="O3" s="42" t="s">
        <v>63</v>
      </c>
      <c r="P3" s="42" t="s">
        <v>89</v>
      </c>
      <c r="Q3" s="42" t="s">
        <v>63</v>
      </c>
      <c r="R3" s="42" t="s">
        <v>54</v>
      </c>
    </row>
    <row r="4" spans="1:21" ht="71.25" customHeight="1">
      <c r="A4" s="42"/>
      <c r="B4" s="42"/>
      <c r="C4" s="42"/>
      <c r="D4" s="42"/>
      <c r="E4" s="42"/>
      <c r="F4" s="42"/>
      <c r="G4" s="42"/>
      <c r="H4" s="53"/>
      <c r="I4" s="54"/>
      <c r="J4" s="44"/>
      <c r="K4" s="44"/>
      <c r="L4" s="42"/>
      <c r="M4" s="42"/>
      <c r="N4" s="42"/>
      <c r="O4" s="42"/>
      <c r="P4" s="42"/>
      <c r="Q4" s="42"/>
      <c r="R4" s="42"/>
      <c r="U4" s="16" t="s">
        <v>88</v>
      </c>
    </row>
    <row r="5" spans="1:21" ht="48.75" customHeight="1">
      <c r="A5" s="42"/>
      <c r="B5" s="42"/>
      <c r="C5" s="42"/>
      <c r="D5" s="42"/>
      <c r="E5" s="42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2"/>
      <c r="M5" s="42"/>
      <c r="N5" s="42"/>
      <c r="O5" s="42"/>
      <c r="P5" s="42"/>
      <c r="Q5" s="42"/>
      <c r="R5" s="42"/>
    </row>
    <row r="6" spans="1:21" ht="34.5" customHeight="1">
      <c r="A6" s="42"/>
      <c r="B6" s="42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2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3" t="s">
        <v>48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1" ht="14.2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453.84720000000004</v>
      </c>
      <c r="I11" s="5">
        <v>518</v>
      </c>
      <c r="J11" s="15">
        <f>1489*0.3048</f>
        <v>453.84720000000004</v>
      </c>
      <c r="K11" s="5">
        <v>518</v>
      </c>
      <c r="L11" s="4">
        <v>0</v>
      </c>
      <c r="M11" s="4">
        <v>150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444.47460000000001</v>
      </c>
      <c r="I17" s="4">
        <v>984</v>
      </c>
      <c r="J17" s="15">
        <f>1458.25*0.3048</f>
        <v>444.47460000000001</v>
      </c>
      <c r="K17" s="4">
        <v>984</v>
      </c>
      <c r="L17" s="4">
        <v>0</v>
      </c>
      <c r="M17" s="4">
        <v>235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456.57</v>
      </c>
      <c r="I18" s="4">
        <v>913</v>
      </c>
      <c r="J18" s="15">
        <v>456.53</v>
      </c>
      <c r="K18" s="4">
        <v>906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5700</v>
      </c>
      <c r="Q28" s="3">
        <f>700+1800</f>
        <v>2500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239.4</v>
      </c>
      <c r="I29" s="4">
        <v>7079</v>
      </c>
      <c r="J29" s="15">
        <v>239.4</v>
      </c>
      <c r="K29" s="4">
        <v>7079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</v>
      </c>
      <c r="I33" s="4">
        <v>704</v>
      </c>
      <c r="J33" s="15">
        <v>123.5</v>
      </c>
      <c r="K33" s="4">
        <v>704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149.6</v>
      </c>
      <c r="I34" s="4">
        <v>241.76400000000001</v>
      </c>
      <c r="J34" s="15">
        <v>149.6</v>
      </c>
      <c r="K34" s="4">
        <v>241.76400000000001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93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358.72820000000002</v>
      </c>
      <c r="I36" s="4">
        <v>735.33299999999997</v>
      </c>
      <c r="J36" s="15">
        <f ca="1">(10/12+31)*0.3048+E36</f>
        <v>358.70280000000002</v>
      </c>
      <c r="K36" s="5">
        <v>731.23800000000006</v>
      </c>
      <c r="L36" s="4">
        <v>0</v>
      </c>
      <c r="M36" s="4">
        <v>47.4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109.4</v>
      </c>
      <c r="I39" s="4">
        <v>52.869</v>
      </c>
      <c r="J39" s="15">
        <v>109.4</v>
      </c>
      <c r="K39" s="4">
        <v>52.869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94.39</v>
      </c>
      <c r="I40" s="4">
        <v>610</v>
      </c>
      <c r="J40" s="15">
        <f>(0/12+25)*0.3048+E40</f>
        <v>94.39</v>
      </c>
      <c r="K40" s="4">
        <v>610</v>
      </c>
      <c r="L40" s="4">
        <v>0</v>
      </c>
      <c r="M40" s="4">
        <v>12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2200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120.58</v>
      </c>
      <c r="I42" s="4">
        <v>504.1</v>
      </c>
      <c r="J42" s="15">
        <v>120.58</v>
      </c>
      <c r="K42" s="4">
        <v>504.1</v>
      </c>
      <c r="L42" s="4">
        <v>0</v>
      </c>
      <c r="M42" s="4">
        <v>50</v>
      </c>
      <c r="N42" s="1"/>
      <c r="O42" s="1"/>
      <c r="P42" s="32">
        <v>0</v>
      </c>
      <c r="Q42" s="32">
        <v>2000</v>
      </c>
      <c r="R42" s="19" t="s">
        <v>92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449.88480000000004</v>
      </c>
      <c r="I46" s="4">
        <v>1302.24</v>
      </c>
      <c r="J46" s="15">
        <f>1476*0.3048</f>
        <v>449.88480000000004</v>
      </c>
      <c r="K46" s="4">
        <v>1302.24</v>
      </c>
      <c r="L46" s="4">
        <v>0</v>
      </c>
      <c r="M46" s="4">
        <v>112.45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75.185000000000002</v>
      </c>
      <c r="I49" s="4">
        <v>89.17</v>
      </c>
      <c r="J49" s="9">
        <v>75.185000000000002</v>
      </c>
      <c r="K49" s="5">
        <v>89.17</v>
      </c>
      <c r="L49" s="4">
        <v>0</v>
      </c>
      <c r="M49" s="4">
        <v>0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70.849999999999994</v>
      </c>
      <c r="I50" s="4">
        <v>286.334</v>
      </c>
      <c r="J50" s="15">
        <v>70.849999999999994</v>
      </c>
      <c r="K50" s="4">
        <v>286.334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122.13</v>
      </c>
      <c r="I51" s="4">
        <v>6715</v>
      </c>
      <c r="J51" s="15">
        <v>122.13</v>
      </c>
      <c r="K51" s="4">
        <v>6715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2" t="s">
        <v>49</v>
      </c>
      <c r="B52" s="42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 ca="1">SUM(I11:I51)</f>
        <v>30556.023999999994</v>
      </c>
      <c r="J52" s="15"/>
      <c r="K52" s="14">
        <f ca="1">SUM(K11:K51)</f>
        <v>30244.427999999993</v>
      </c>
      <c r="L52" s="14">
        <f>SUM(L11:L51)</f>
        <v>100</v>
      </c>
      <c r="M52" s="14">
        <f ca="1">SUM(M11:M51)</f>
        <v>1262.3500000000001</v>
      </c>
      <c r="N52" s="14"/>
      <c r="O52" s="14"/>
      <c r="P52" s="14">
        <f>SUM(P11:P51)</f>
        <v>141635</v>
      </c>
      <c r="Q52" s="14">
        <f>SUM(Q11:Q51)</f>
        <v>101190</v>
      </c>
      <c r="R52" s="36"/>
    </row>
    <row r="53" spans="1:21" s="35" customFormat="1" ht="39" customHeight="1">
      <c r="A53" s="42" t="s">
        <v>82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389.09</v>
      </c>
      <c r="I55" s="4">
        <v>223</v>
      </c>
      <c r="J55" s="39">
        <v>388.48</v>
      </c>
      <c r="K55" s="4">
        <v>171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193.08470400000002</v>
      </c>
      <c r="I59" s="4">
        <v>1925</v>
      </c>
      <c r="J59" s="15">
        <f ca="1">632.51*0.3048</f>
        <v>192.78904800000001</v>
      </c>
      <c r="K59" s="4">
        <v>1766</v>
      </c>
      <c r="L59" s="4">
        <v>2.08</v>
      </c>
      <c r="M59" s="4">
        <v>630.66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512.97840000000008</v>
      </c>
      <c r="I61" s="1">
        <v>1132.03</v>
      </c>
      <c r="J61" s="15">
        <f>1683*0.3048</f>
        <v>512.97840000000008</v>
      </c>
      <c r="K61" s="1">
        <v>1132.03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250.98820000000001</v>
      </c>
      <c r="I63" s="4">
        <v>1984.13</v>
      </c>
      <c r="J63" s="15">
        <f>(7/12+23)*0.3048+E63</f>
        <v>250.98820000000001</v>
      </c>
      <c r="K63" s="4">
        <v>1984.13</v>
      </c>
      <c r="L63" s="4" t="s">
        <v>45</v>
      </c>
      <c r="M63" s="4">
        <v>30</v>
      </c>
      <c r="N63" s="1"/>
      <c r="O63" s="1"/>
      <c r="P63" s="3">
        <v>18000</v>
      </c>
      <c r="Q63" s="3">
        <v>12500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93.84</v>
      </c>
      <c r="I65" s="4">
        <v>1436.35</v>
      </c>
      <c r="J65" s="15">
        <v>93.84</v>
      </c>
      <c r="K65" s="4">
        <v>1436.35</v>
      </c>
      <c r="L65" s="4">
        <v>150</v>
      </c>
      <c r="M65" s="4">
        <v>150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115.82</v>
      </c>
      <c r="I66" s="4">
        <v>260.98</v>
      </c>
      <c r="J66" s="15">
        <v>115.82</v>
      </c>
      <c r="K66" s="4">
        <v>260.98</v>
      </c>
      <c r="L66" s="4">
        <v>0</v>
      </c>
      <c r="M66" s="4">
        <v>0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193.11500000000001</v>
      </c>
      <c r="I68" s="5">
        <v>120.56699999999999</v>
      </c>
      <c r="J68" s="9">
        <v>193.11500000000001</v>
      </c>
      <c r="K68" s="5">
        <v>120.56699999999999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 ca="1">SUM(I55:I68)</f>
        <v>7082.9219999999996</v>
      </c>
      <c r="J69" s="15"/>
      <c r="K69" s="14">
        <f ca="1">SUM(K55:K68)</f>
        <v>7082.0569999999998</v>
      </c>
      <c r="L69" s="14">
        <f ca="1">SUM(L55:L68)</f>
        <v>151.38</v>
      </c>
      <c r="M69" s="14">
        <f ca="1">SUM(M55:M68)</f>
        <v>804.25</v>
      </c>
      <c r="N69" s="14"/>
      <c r="O69" s="14"/>
      <c r="P69" s="14">
        <f>SUM(P55:P68)</f>
        <v>41050</v>
      </c>
      <c r="Q69" s="14">
        <f>SUM(Q55:Q68)</f>
        <v>80932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 ca="1">I69+I52</f>
        <v>37638.945999999996</v>
      </c>
      <c r="J70" s="15"/>
      <c r="K70" s="14">
        <f ca="1">K69+K52</f>
        <v>37326.484999999993</v>
      </c>
      <c r="L70" s="14">
        <f ca="1">L69+L52</f>
        <v>251.38</v>
      </c>
      <c r="M70" s="14">
        <f ca="1">M69+M52</f>
        <v>2066.6000000000004</v>
      </c>
      <c r="N70" s="14"/>
      <c r="O70" s="14"/>
      <c r="P70" s="14">
        <f>P69+P52</f>
        <v>182685</v>
      </c>
      <c r="Q70" s="14">
        <f>Q69+Q52</f>
        <v>182122</v>
      </c>
      <c r="R70" s="17"/>
    </row>
    <row r="71" spans="1:18" s="35" customFormat="1" ht="15" customHeight="1">
      <c r="A71" s="40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</row>
    <row r="72" spans="1:18" s="35" customFormat="1" ht="22.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1:18" s="35" customFormat="1" ht="15" hidden="1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2017-02-27T05:10:24Z</cp:lastPrinted>
  <dcterms:created xsi:type="dcterms:W3CDTF">2000-07-15T07:26:51Z</dcterms:created>
  <dcterms:modified xsi:type="dcterms:W3CDTF">2017-02-27T05:12:56Z</dcterms:modified>
</cp:coreProperties>
</file>