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59" i="3"/>
  <c r="J36"/>
  <c r="Q28"/>
  <c r="Q26"/>
  <c r="P26"/>
  <c r="Q32"/>
  <c r="P32"/>
  <c r="Q29"/>
  <c r="T11"/>
  <c r="J41"/>
  <c r="J40"/>
  <c r="J17"/>
  <c r="J63" l="1"/>
  <c r="J61" l="1"/>
  <c r="J46" l="1"/>
  <c r="J11" l="1"/>
  <c r="J13" l="1"/>
  <c r="J23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<sst xmlns="http://schemas.openxmlformats.org/spreadsheetml/2006/main" count="153" uniqueCount="97">
  <si>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</si>
  <si>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</si>
  <si>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</si>
  <si>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</si>
  <si>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</si>
  <si>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</si>
  <si>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</si>
  <si>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</si>
  <si>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</si>
  <si>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</si>
  <si>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</si>
  <si>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</si>
  <si>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</si>
  <si>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</si>
  <si>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</si>
  <si>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</si>
  <si>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</si>
  <si>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</si>
  <si>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</si>
  <si>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</si>
  <si>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</si>
  <si>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</si>
  <si>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</si>
  <si>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</si>
  <si>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</si>
  <si>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</si>
  <si>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</si>
  <si>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</si>
  <si>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</si>
  <si>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</si>
  <si>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</si>
  <si>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</si>
  <si>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</si>
  <si>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</si>
  <si>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</si>
  <si>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</si>
  <si>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</si>
  <si>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</si>
  <si>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</si>
  <si>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</si>
  <si>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</si>
  <si>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</si>
  <si>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</si>
  <si>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</si>
  <si>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</si>
  <si>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</si>
  <si>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</si>
  <si>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</si>
  <si>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</si>
  <si>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</si>
  <si>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</si>
  <si>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</si>
  <si>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</si>
  <si>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</si>
  <si>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</si>
  <si>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</si>
  <si>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</si>
  <si>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</si>
  <si>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</si>
  <si>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</si>
  <si>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</si>
  <si>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</si>
  <si>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</si>
  <si>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</si>
  <si>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</si>
  <si>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</si>
  <si>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</si>
  <si>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</si>
  <si>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</si>
  <si>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</si>
  <si>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</si>
  <si>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</si>
  <si>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</si>
  <si>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</si>
  <si>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</si>
  <si>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</si>
  <si>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</si>
  <si>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</si>
  <si>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</si>
  <si>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</si>
  <si>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</si>
  <si>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</si>
  <si>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</si>
  <si>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</si>
  <si>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</si>
  <si>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</si>
  <si>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</si>
  <si>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</si>
  <si>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</si>
  <si>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</si>
  <si>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</si>
  <si>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</si>
  <si>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50 c/s thru canals</t>
  </si>
  <si>
    <t>RF 20c/s, 
LF 25 c/s</t>
  </si>
  <si>
    <t xml:space="preserve"> Water level on 26.02.2017</t>
  </si>
  <si>
    <t xml:space="preserve"> TELANGANA MEDIUM IRRIGATION PROJECTS (BASIN WISE) 
DAILY WATER LEVELS on 27.02.2017</t>
  </si>
  <si>
    <t xml:space="preserve"> Water level on 27.02.2017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</si>
</sst>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46" activePane="bottomLeft" state="frozen"/>
      <selection pane="bottomLeft" activeCell="T52" sqref="T5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444.47460000000001</v>
      </c>
      <c r="I17" s="4">
        <v>984</v>
      </c>
      <c r="J17" s="15">
        <f>1458.25*0.3048</f>
        <v>444.47460000000001</v>
      </c>
      <c r="K17" s="4">
        <v>984</v>
      </c>
      <c r="L17" s="4">
        <v>0</v>
      </c>
      <c r="M17" s="4">
        <v>235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5700</v>
      </c>
      <c r="Q28" s="3">
        <f>700+1800</f>
        <v>2500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239.4</v>
      </c>
      <c r="I29" s="4">
        <v>7079</v>
      </c>
      <c r="J29" s="15">
        <v>239.4</v>
      </c>
      <c r="K29" s="4">
        <v>7079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149.6</v>
      </c>
      <c r="I34" s="4">
        <v>241.76400000000001</v>
      </c>
      <c r="J34" s="15">
        <v>149.6</v>
      </c>
      <c r="K34" s="4">
        <v>241.76400000000001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93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358.70280000000002</v>
      </c>
      <c r="I36" s="4">
        <v>731.23800000000006</v>
      </c>
      <c r="J36" s="15">
        <f ca="1">(10/12+31)*0.3048+E36</f>
        <v>358.70280000000002</v>
      </c>
      <c r="K36" s="5">
        <v>731.23800000000006</v>
      </c>
      <c r="L36" s="4">
        <v>0</v>
      </c>
      <c r="M36" s="4">
        <v>47.4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94.39</v>
      </c>
      <c r="I40" s="4">
        <v>610</v>
      </c>
      <c r="J40" s="15">
        <f>(0/12+25)*0.3048+E40</f>
        <v>94.39</v>
      </c>
      <c r="K40" s="4">
        <v>610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2200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120.58</v>
      </c>
      <c r="I42" s="4">
        <v>504.1</v>
      </c>
      <c r="J42" s="15">
        <v>120.52</v>
      </c>
      <c r="K42" s="4">
        <v>501.3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92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122.13</v>
      </c>
      <c r="I51" s="4">
        <v>6715</v>
      </c>
      <c r="J51" s="15">
        <v>122.1</v>
      </c>
      <c r="K51" s="4">
        <v>6695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30556.023999999994</v>
      </c>
      <c r="J52" s="15"/>
      <c r="K52" s="14">
        <f ca="1">SUM(K11:K51)</f>
        <v>30244.427999999993</v>
      </c>
      <c r="L52" s="14">
        <f>SUM(L11:L51)</f>
        <v>100</v>
      </c>
      <c r="M52" s="14">
        <f ca="1">SUM(M11:M51)</f>
        <v>1262.3500000000001</v>
      </c>
      <c r="N52" s="14"/>
      <c r="O52" s="14"/>
      <c r="P52" s="14">
        <f>SUM(P11:P51)</f>
        <v>141635</v>
      </c>
      <c r="Q52" s="14">
        <f>SUM(Q11:Q51)</f>
        <v>101190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388.48</v>
      </c>
      <c r="I55" s="4">
        <v>171</v>
      </c>
      <c r="J55" s="39">
        <v>388.48</v>
      </c>
      <c r="K55" s="4">
        <v>171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192.78904800000001</v>
      </c>
      <c r="I59" s="4">
        <v>1766</v>
      </c>
      <c r="J59" s="15">
        <f ca="1">632.51*0.3048</f>
        <v>192.78904800000001</v>
      </c>
      <c r="K59" s="4">
        <v>1766</v>
      </c>
      <c r="L59" s="4">
        <v>2.08</v>
      </c>
      <c r="M59" s="4">
        <v>630.66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12500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93.84</v>
      </c>
      <c r="I65" s="4">
        <v>1436.35</v>
      </c>
      <c r="J65" s="15">
        <v>93.73</v>
      </c>
      <c r="K65" s="4">
        <v>1392.29</v>
      </c>
      <c r="L65" s="4">
        <v>90</v>
      </c>
      <c r="M65" s="4">
        <v>310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115.82</v>
      </c>
      <c r="I66" s="4">
        <v>260.98</v>
      </c>
      <c r="J66" s="15">
        <v>115.82</v>
      </c>
      <c r="K66" s="4">
        <v>260.98</v>
      </c>
      <c r="L66" s="4">
        <v>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193.11500000000001</v>
      </c>
      <c r="I68" s="5">
        <v>120.56699999999999</v>
      </c>
      <c r="J68" s="9">
        <v>193.09100000000001</v>
      </c>
      <c r="K68" s="5">
        <v>118.352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7082.9219999999996</v>
      </c>
      <c r="J69" s="15"/>
      <c r="K69" s="14">
        <f ca="1">SUM(K55:K68)</f>
        <v>7082.0569999999998</v>
      </c>
      <c r="L69" s="14">
        <f ca="1">SUM(L55:L68)</f>
        <v>151.38</v>
      </c>
      <c r="M69" s="14">
        <f ca="1">SUM(M55:M68)</f>
        <v>804.25</v>
      </c>
      <c r="N69" s="14"/>
      <c r="O69" s="14"/>
      <c r="P69" s="14">
        <f>SUM(P55:P68)</f>
        <v>41050</v>
      </c>
      <c r="Q69" s="14">
        <f>SUM(Q55:Q68)</f>
        <v>80932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37638.945999999996</v>
      </c>
      <c r="J70" s="15"/>
      <c r="K70" s="14">
        <f ca="1">K69+K52</f>
        <v>37326.484999999993</v>
      </c>
      <c r="L70" s="14">
        <f ca="1">L69+L52</f>
        <v>251.38</v>
      </c>
      <c r="M70" s="14">
        <f ca="1">M69+M52</f>
        <v>2066.6000000000004</v>
      </c>
      <c r="N70" s="14"/>
      <c r="O70" s="14"/>
      <c r="P70" s="14">
        <f>P69+P52</f>
        <v>182685</v>
      </c>
      <c r="Q70" s="14">
        <f>Q69+Q52</f>
        <v>182122</v>
      </c>
      <c r="R70" s="17"/>
    </row>
    <row r="71" spans="1:18" s="35" customFormat="1" ht="15" customHeight="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35" customFormat="1" ht="22.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15" hidden="1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2017-02-27T05:43:17Z</cp:lastPrinted>
  <dcterms:created xsi:type="dcterms:W3CDTF">2000-07-15T07:26:51Z</dcterms:created>
  <dcterms:modified xsi:type="dcterms:W3CDTF">2017-02-27T05:43:19Z</dcterms:modified>
</cp:coreProperties>
</file>