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34"/>
  <c r="J42"/>
  <c r="J18"/>
  <c r="J40" l="1"/>
  <c r="J36"/>
  <c r="J32" l="1"/>
  <c r="J68"/>
  <c r="J21" l="1"/>
  <c r="J17"/>
  <c r="J41" l="1"/>
  <c r="J46"/>
  <c r="J27"/>
  <c r="J24" l="1"/>
  <c r="J11"/>
  <c r="J59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<sst xmlns="http://schemas.openxmlformats.org/spreadsheetml/2006/main" count="155" uniqueCount="95">
  <si>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</si>
  <si>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</si>
  <si>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</si>
  <si>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</si>
  <si>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</si>
  <si>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</si>
  <si>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</si>
  <si>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</si>
  <si>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</si>
  <si>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</si>
  <si>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</si>
  <si>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</si>
  <si>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</si>
  <si>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</si>
  <si>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</si>
  <si>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</si>
  <si>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</si>
  <si>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</si>
  <si>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</si>
  <si>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</si>
  <si>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</si>
  <si>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</si>
  <si>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</si>
  <si>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</si>
  <si>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</si>
  <si>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</si>
  <si>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</si>
  <si>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</si>
  <si>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</si>
  <si>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</si>
  <si>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</si>
  <si>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</si>
  <si>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</si>
  <si>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</si>
  <si>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</si>
  <si>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</si>
  <si>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</si>
  <si>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</si>
  <si>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</si>
  <si>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</si>
  <si>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</si>
  <si>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</si>
  <si>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</si>
  <si>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</si>
  <si>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</si>
  <si>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</si>
  <si>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</si>
  <si>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</si>
  <si>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</si>
  <si>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</si>
  <si>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</si>
  <si>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</si>
  <si>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</si>
  <si>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</si>
  <si>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</si>
  <si>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</si>
  <si>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</si>
  <si>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</si>
  <si>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</si>
  <si>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</si>
  <si>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</si>
  <si>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</si>
  <si>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</si>
  <si>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</si>
  <si>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</si>
  <si>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</si>
  <si>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</si>
  <si>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</si>
  <si>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</si>
  <si>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</si>
  <si>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</si>
  <si>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</si>
  <si>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</si>
  <si>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</si>
  <si>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</si>
  <si>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</si>
  <si>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</si>
  <si>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</si>
  <si>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</si>
  <si>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</si>
  <si>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</si>
  <si>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</si>
  <si>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</si>
  <si>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</si>
  <si>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</si>
  <si>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</si>
  <si>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</si>
  <si>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</si>
  <si>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</si>
  <si>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</si>
  <si>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</si>
  <si>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</si>
  <si>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28.04.2017</t>
  </si>
  <si>
    <t xml:space="preserve"> TELANGANA MEDIUM IRRIGATION PROJECTS (BASIN WISE) 
DAILY WATER LEVELS on 29.04.2017</t>
  </si>
  <si>
    <t xml:space="preserve"> Water level on 29.04.2017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</si>
</sst>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14" activePane="bottomLeft" state="frozen"/>
      <selection pane="bottomLeft" activeCell="T17" sqref="T1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92</v>
      </c>
      <c r="I3" s="51"/>
      <c r="J3" s="57" t="s">
        <v>94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1" ht="48.75" customHeight="1">
      <c r="A5" s="49"/>
      <c r="B5" s="49"/>
      <c r="C5" s="49"/>
      <c r="D5" s="49"/>
      <c r="E5" s="49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9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384.72465600000004</v>
      </c>
      <c r="I15" s="4">
        <v>197</v>
      </c>
      <c r="J15" s="11">
        <f>1262.19*0.3048</f>
        <v>384.71551200000005</v>
      </c>
      <c r="K15" s="4">
        <v>196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455.07859200000001</v>
      </c>
      <c r="I18" s="4">
        <v>640</v>
      </c>
      <c r="J18" s="11">
        <f>1493.01*0.3048</f>
        <v>455.06944800000002</v>
      </c>
      <c r="K18" s="4">
        <v>639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274.92959999999999</v>
      </c>
      <c r="I21" s="4">
        <v>295</v>
      </c>
      <c r="J21" s="11">
        <f>902*0.3048</f>
        <v>274.92959999999999</v>
      </c>
      <c r="K21" s="4">
        <v>295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321.16776000000004</v>
      </c>
      <c r="I27" s="4">
        <v>136</v>
      </c>
      <c r="J27" s="11">
        <f>1053.7*0.3048</f>
        <v>321.16776000000004</v>
      </c>
      <c r="K27" s="5">
        <v>136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123.05</v>
      </c>
      <c r="I33" s="4">
        <v>594</v>
      </c>
      <c r="J33" s="11">
        <v>123.05</v>
      </c>
      <c r="K33" s="4">
        <v>594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147.79569120000002</v>
      </c>
      <c r="I34" s="4">
        <v>138.29900000000001</v>
      </c>
      <c r="J34" s="11">
        <f>483.8*0.3048</f>
        <v>147.46224000000001</v>
      </c>
      <c r="K34" s="4">
        <v>124.7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356.09930000000003</v>
      </c>
      <c r="I36" s="4">
        <v>388.00299999999999</v>
      </c>
      <c r="J36" s="11">
        <f>(3.5/12+23)*0.3048+E36</f>
        <v>356.09930000000003</v>
      </c>
      <c r="K36" s="5">
        <v>388.00299999999999</v>
      </c>
      <c r="L36" s="4">
        <v>0</v>
      </c>
      <c r="M36" s="4">
        <v>31.35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151.85</v>
      </c>
      <c r="I38" s="4">
        <v>391</v>
      </c>
      <c r="J38" s="11">
        <v>151.85</v>
      </c>
      <c r="K38" s="4">
        <v>391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90.351399999999998</v>
      </c>
      <c r="I40" s="4">
        <v>60</v>
      </c>
      <c r="J40" s="11">
        <f>(9/12+11)*0.3048+E40</f>
        <v>90.351399999999998</v>
      </c>
      <c r="K40" s="4">
        <v>60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117.44980320000001</v>
      </c>
      <c r="I42" s="4">
        <v>384</v>
      </c>
      <c r="J42" s="11">
        <f>385.203*0.3048</f>
        <v>117.40987439999999</v>
      </c>
      <c r="K42" s="4">
        <v>381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120.76</v>
      </c>
      <c r="I51" s="4">
        <v>5725</v>
      </c>
      <c r="J51" s="11">
        <v>120.76</v>
      </c>
      <c r="K51" s="4">
        <v>5725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20628.688000000002</v>
      </c>
      <c r="J52" s="11"/>
      <c r="K52" s="22">
        <f>SUM(K11:K51)</f>
        <v>20610.089000000004</v>
      </c>
      <c r="L52" s="22">
        <f t="shared" ref="L52:Q52" si="0">SUM(L11:L51)</f>
        <v>100</v>
      </c>
      <c r="M52" s="22">
        <f t="shared" si="0"/>
        <v>1024.752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387.68</v>
      </c>
      <c r="I55" s="4">
        <v>103</v>
      </c>
      <c r="J55" s="42">
        <v>387.68</v>
      </c>
      <c r="K55" s="4">
        <v>103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115.75</v>
      </c>
      <c r="I66" s="4">
        <v>252.46</v>
      </c>
      <c r="J66" s="11">
        <v>115.75</v>
      </c>
      <c r="K66" s="4">
        <v>252.46</v>
      </c>
      <c r="L66" s="4">
        <v>0</v>
      </c>
      <c r="M66" s="4">
        <v>23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192.072768</v>
      </c>
      <c r="I68" s="5">
        <v>39.200000000000003</v>
      </c>
      <c r="J68" s="7">
        <f>630.16*0.3048</f>
        <v>192.072768</v>
      </c>
      <c r="K68" s="5">
        <v>39.200000000000003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3019.02</v>
      </c>
      <c r="J69" s="11"/>
      <c r="K69" s="22">
        <f>SUM(K55:K68)</f>
        <v>3019.02</v>
      </c>
      <c r="L69" s="22">
        <v>8</v>
      </c>
      <c r="M69" s="22">
        <f>SUM(M55:M68)</f>
        <v>77.25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23647.708000000002</v>
      </c>
      <c r="J70" s="11"/>
      <c r="K70" s="22">
        <f>K69+K52</f>
        <v>23629.109000000004</v>
      </c>
      <c r="L70" s="22">
        <f>L69+L52</f>
        <v>108</v>
      </c>
      <c r="M70" s="22">
        <f>M69+M52</f>
        <v>1102.002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40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40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2017-04-29T05:42:17Z</cp:lastPrinted>
  <dcterms:created xsi:type="dcterms:W3CDTF">2000-07-15T07:26:51Z</dcterms:created>
  <dcterms:modified xsi:type="dcterms:W3CDTF">2017-04-29T05:42:19Z</dcterms:modified>
</cp:coreProperties>
</file>