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3200\Desktop\"/>
    </mc:Choice>
  </mc:AlternateContent>
  <xr:revisionPtr revIDLastSave="0" documentId="8_{35C21007-9786-445D-8DE1-5BD63EF3B4A9}" xr6:coauthVersionLast="47" xr6:coauthVersionMax="47" xr10:uidLastSave="{00000000-0000-0000-0000-000000000000}"/>
  <bookViews>
    <workbookView xWindow="380" yWindow="380" windowWidth="14400" windowHeight="7360" xr2:uid="{590B9A3D-685C-436F-B88B-DF2EF9BF9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6" i="1" l="1"/>
  <c r="Z45" i="1"/>
  <c r="Z44" i="1"/>
  <c r="P43" i="1"/>
  <c r="Z43" i="1" s="1"/>
  <c r="P42" i="1"/>
  <c r="Z42" i="1" s="1"/>
  <c r="S41" i="1"/>
  <c r="Z41" i="1" s="1"/>
  <c r="Z40" i="1"/>
  <c r="Z39" i="1"/>
  <c r="Z38" i="1"/>
  <c r="Z37" i="1"/>
  <c r="Z36" i="1"/>
  <c r="Z35" i="1"/>
  <c r="P34" i="1"/>
  <c r="Z34" i="1" s="1"/>
  <c r="F34" i="1"/>
  <c r="Z33" i="1"/>
  <c r="Z32" i="1"/>
  <c r="Z31" i="1"/>
  <c r="Z30" i="1"/>
  <c r="Z29" i="1"/>
  <c r="P28" i="1"/>
  <c r="Z28" i="1" s="1"/>
  <c r="F28" i="1"/>
  <c r="Z27" i="1"/>
  <c r="Z26" i="1"/>
  <c r="P25" i="1"/>
  <c r="Z25" i="1" s="1"/>
  <c r="F25" i="1"/>
  <c r="Z24" i="1"/>
  <c r="P24" i="1"/>
  <c r="F24" i="1"/>
  <c r="Z23" i="1"/>
  <c r="Z22" i="1"/>
  <c r="P22" i="1"/>
  <c r="F22" i="1"/>
  <c r="Z21" i="1"/>
  <c r="Z20" i="1"/>
  <c r="P20" i="1"/>
  <c r="F20" i="1"/>
  <c r="P19" i="1"/>
  <c r="Z19" i="1" s="1"/>
  <c r="F19" i="1"/>
  <c r="Z18" i="1"/>
  <c r="P18" i="1"/>
  <c r="F18" i="1"/>
  <c r="Z17" i="1"/>
  <c r="P16" i="1"/>
  <c r="Z16" i="1" s="1"/>
  <c r="F16" i="1"/>
  <c r="Z15" i="1"/>
  <c r="Z14" i="1"/>
  <c r="F14" i="1"/>
  <c r="P13" i="1"/>
  <c r="Z13" i="1" s="1"/>
  <c r="F13" i="1"/>
  <c r="Z12" i="1"/>
  <c r="Z11" i="1"/>
  <c r="P10" i="1"/>
  <c r="Z10" i="1" s="1"/>
  <c r="F10" i="1"/>
  <c r="Z9" i="1"/>
  <c r="Z8" i="1"/>
  <c r="Z7" i="1"/>
  <c r="Z6" i="1"/>
  <c r="Z5" i="1"/>
  <c r="Z4" i="1"/>
  <c r="Z3" i="1"/>
  <c r="P2" i="1"/>
  <c r="Z2" i="1" s="1"/>
  <c r="F2" i="1"/>
  <c r="Z1" i="1"/>
</calcChain>
</file>

<file path=xl/sharedStrings.xml><?xml version="1.0" encoding="utf-8"?>
<sst xmlns="http://schemas.openxmlformats.org/spreadsheetml/2006/main" count="97" uniqueCount="7">
  <si>
    <t>2077\04\04</t>
  </si>
  <si>
    <t>Pagani Siddh Devi Kirana Pasal</t>
  </si>
  <si>
    <t>Pagani</t>
  </si>
  <si>
    <t>2077\04\13</t>
  </si>
  <si>
    <t>2077\04\18</t>
  </si>
  <si>
    <t>2077\04\24</t>
  </si>
  <si>
    <t>2077\04\26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</si>
</sst>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_);_(* \(#,##0\);_(* &quot;-&quot;??_);_(@_)"/>
  </numFmts>
  <fonts count="3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/>
    </xf>
    <xf numFmtId="14" fontId="0" fillId="0" borderId="1" xfId="0" applyNumberFormat="1" applyBorder="1"/>
    <xf numFmtId="165" fontId="2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4A88-1D8C-4912-B9EF-A439BD5B86D9}">
  <dimension ref="A1:Z46"/>
  <sheetViews>
    <sheetView tabSelected="1" topLeftCell="W1" workbookViewId="0">
      <selection activeCell="Z4" sqref="Z4"/>
    </sheetView>
  </sheetViews>
  <sheetFormatPr defaultRowHeight="24" x14ac:dyDescent="0.95"/>
  <cols>
    <col min="1" max="1" width="10.07421875" bestFit="1" customWidth="1"/>
    <col min="4" max="4" width="9.84375" bestFit="1" customWidth="1"/>
  </cols>
  <sheetData>
    <row r="1" spans="1:26" x14ac:dyDescent="0.95">
      <c r="A1" s="1" t="s">
        <v>0</v>
      </c>
      <c r="B1" s="2">
        <v>3</v>
      </c>
      <c r="C1" s="3" t="s">
        <v>1</v>
      </c>
      <c r="D1" s="4">
        <v>604895022</v>
      </c>
      <c r="E1" s="4" t="s">
        <v>2</v>
      </c>
      <c r="F1" s="4">
        <v>900</v>
      </c>
      <c r="G1" s="4"/>
      <c r="H1" s="4"/>
      <c r="I1" s="4"/>
      <c r="J1" s="4"/>
      <c r="K1" s="4">
        <v>3000</v>
      </c>
      <c r="L1" s="4"/>
      <c r="M1" s="4"/>
      <c r="N1" s="4"/>
      <c r="O1" s="4"/>
      <c r="P1" s="2">
        <v>37800</v>
      </c>
      <c r="Q1" s="2"/>
      <c r="R1" s="2"/>
      <c r="S1" s="2"/>
      <c r="T1" s="2"/>
      <c r="U1" s="2">
        <v>63000</v>
      </c>
      <c r="V1" s="2"/>
      <c r="W1" s="2"/>
      <c r="X1" s="2"/>
      <c r="Y1" s="5"/>
      <c r="Z1" s="6">
        <f t="shared" ref="Z1:Z23" si="0">SUM(P1+Q1+R1+S1+T1+U1+V1+W1+X1+Y1)</f>
        <v>100800</v>
      </c>
    </row>
    <row r="2" spans="1:26" x14ac:dyDescent="0.95">
      <c r="A2" s="1" t="s">
        <v>3</v>
      </c>
      <c r="B2" s="2">
        <v>15</v>
      </c>
      <c r="C2" s="3" t="s">
        <v>1</v>
      </c>
      <c r="D2" s="4">
        <v>604895022</v>
      </c>
      <c r="E2" s="4" t="s">
        <v>2</v>
      </c>
      <c r="F2" s="4">
        <f>420+750</f>
        <v>1170</v>
      </c>
      <c r="G2" s="4"/>
      <c r="H2" s="4"/>
      <c r="I2" s="4">
        <v>90</v>
      </c>
      <c r="J2" s="4"/>
      <c r="K2" s="4">
        <v>4000</v>
      </c>
      <c r="L2" s="4"/>
      <c r="M2" s="4"/>
      <c r="N2" s="4"/>
      <c r="O2" s="4"/>
      <c r="P2" s="2">
        <f>18060+32250</f>
        <v>50310</v>
      </c>
      <c r="Q2" s="2"/>
      <c r="R2" s="2"/>
      <c r="S2" s="2">
        <v>2520</v>
      </c>
      <c r="T2" s="2"/>
      <c r="U2" s="2">
        <v>90000</v>
      </c>
      <c r="V2" s="2"/>
      <c r="W2" s="2"/>
      <c r="X2" s="2"/>
      <c r="Y2" s="5"/>
      <c r="Z2" s="6">
        <f t="shared" si="0"/>
        <v>142830</v>
      </c>
    </row>
    <row r="3" spans="1:26" x14ac:dyDescent="0.95">
      <c r="A3" s="1" t="s">
        <v>4</v>
      </c>
      <c r="B3" s="2">
        <v>22</v>
      </c>
      <c r="C3" s="3" t="s">
        <v>1</v>
      </c>
      <c r="D3" s="4">
        <v>604895022</v>
      </c>
      <c r="E3" s="4" t="s">
        <v>2</v>
      </c>
      <c r="F3" s="4">
        <v>560</v>
      </c>
      <c r="G3" s="4"/>
      <c r="H3" s="4"/>
      <c r="I3" s="4">
        <v>450</v>
      </c>
      <c r="J3" s="4"/>
      <c r="K3" s="4">
        <v>2000</v>
      </c>
      <c r="L3" s="4"/>
      <c r="M3" s="4"/>
      <c r="N3" s="4"/>
      <c r="O3" s="4"/>
      <c r="P3" s="2">
        <v>24080</v>
      </c>
      <c r="Q3" s="2"/>
      <c r="R3" s="2"/>
      <c r="S3" s="2">
        <v>12150</v>
      </c>
      <c r="T3" s="2"/>
      <c r="U3" s="2">
        <v>46000</v>
      </c>
      <c r="V3" s="2"/>
      <c r="W3" s="2"/>
      <c r="X3" s="2"/>
      <c r="Y3" s="5"/>
      <c r="Z3" s="6">
        <f t="shared" si="0"/>
        <v>82230</v>
      </c>
    </row>
    <row r="4" spans="1:26" x14ac:dyDescent="0.95">
      <c r="A4" s="1" t="s">
        <v>5</v>
      </c>
      <c r="B4" s="2">
        <v>33</v>
      </c>
      <c r="C4" s="3" t="s">
        <v>1</v>
      </c>
      <c r="D4" s="4">
        <v>604895022</v>
      </c>
      <c r="E4" s="4" t="s">
        <v>2</v>
      </c>
      <c r="F4" s="4">
        <v>3000</v>
      </c>
      <c r="G4" s="4"/>
      <c r="H4" s="4"/>
      <c r="I4" s="4"/>
      <c r="J4" s="4"/>
      <c r="K4" s="4">
        <v>1500</v>
      </c>
      <c r="L4" s="4"/>
      <c r="M4" s="4"/>
      <c r="N4" s="4"/>
      <c r="O4" s="4"/>
      <c r="P4" s="2">
        <v>123000</v>
      </c>
      <c r="Q4" s="2"/>
      <c r="R4" s="2"/>
      <c r="S4" s="2"/>
      <c r="T4" s="2"/>
      <c r="U4" s="2">
        <v>31500</v>
      </c>
      <c r="V4" s="2"/>
      <c r="W4" s="2"/>
      <c r="X4" s="2"/>
      <c r="Y4" s="5"/>
      <c r="Z4" s="6">
        <f t="shared" si="0"/>
        <v>154500</v>
      </c>
    </row>
    <row r="5" spans="1:26" x14ac:dyDescent="0.95">
      <c r="A5" s="1" t="s">
        <v>6</v>
      </c>
      <c r="B5" s="2">
        <v>34</v>
      </c>
      <c r="C5" s="3" t="s">
        <v>1</v>
      </c>
      <c r="D5" s="4">
        <v>604895022</v>
      </c>
      <c r="E5" s="4" t="s">
        <v>2</v>
      </c>
      <c r="F5" s="4"/>
      <c r="G5" s="4"/>
      <c r="H5" s="4">
        <v>588</v>
      </c>
      <c r="I5" s="4"/>
      <c r="J5" s="4"/>
      <c r="K5" s="4">
        <v>4000</v>
      </c>
      <c r="L5" s="4"/>
      <c r="M5" s="4"/>
      <c r="N5" s="4"/>
      <c r="O5" s="4"/>
      <c r="P5" s="2"/>
      <c r="Q5" s="2"/>
      <c r="R5" s="2">
        <v>21168</v>
      </c>
      <c r="S5" s="2"/>
      <c r="T5" s="2"/>
      <c r="U5" s="2">
        <v>84000</v>
      </c>
      <c r="V5" s="2"/>
      <c r="W5" s="2"/>
      <c r="X5" s="2"/>
      <c r="Y5" s="5"/>
      <c r="Z5" s="6">
        <f t="shared" si="0"/>
        <v>105168</v>
      </c>
    </row>
    <row r="6" spans="1:26" x14ac:dyDescent="0.95">
      <c r="A6" s="7">
        <v>64773</v>
      </c>
      <c r="B6" s="2">
        <v>47</v>
      </c>
      <c r="C6" s="3" t="s">
        <v>1</v>
      </c>
      <c r="D6" s="4">
        <v>604895022</v>
      </c>
      <c r="E6" s="4" t="s">
        <v>2</v>
      </c>
      <c r="F6" s="4">
        <v>1120</v>
      </c>
      <c r="G6" s="4"/>
      <c r="H6" s="4"/>
      <c r="I6" s="4"/>
      <c r="J6" s="4"/>
      <c r="K6" s="4">
        <v>2000</v>
      </c>
      <c r="L6" s="4"/>
      <c r="M6" s="4"/>
      <c r="N6" s="4"/>
      <c r="O6" s="4"/>
      <c r="P6" s="2">
        <v>47040</v>
      </c>
      <c r="Q6" s="2"/>
      <c r="R6" s="2"/>
      <c r="S6" s="2"/>
      <c r="T6" s="2"/>
      <c r="U6" s="2">
        <v>42000</v>
      </c>
      <c r="V6" s="2"/>
      <c r="W6" s="2"/>
      <c r="X6" s="2"/>
      <c r="Y6" s="2"/>
      <c r="Z6" s="6">
        <f t="shared" si="0"/>
        <v>89040</v>
      </c>
    </row>
    <row r="7" spans="1:26" x14ac:dyDescent="0.95">
      <c r="A7" s="7">
        <v>64776</v>
      </c>
      <c r="B7" s="2">
        <v>53</v>
      </c>
      <c r="C7" s="3" t="s">
        <v>1</v>
      </c>
      <c r="D7" s="4">
        <v>604895022</v>
      </c>
      <c r="E7" s="4" t="s">
        <v>2</v>
      </c>
      <c r="F7" s="4">
        <v>1120</v>
      </c>
      <c r="G7" s="4"/>
      <c r="H7" s="4"/>
      <c r="I7" s="4"/>
      <c r="J7" s="4"/>
      <c r="K7" s="4">
        <v>2500</v>
      </c>
      <c r="L7" s="4"/>
      <c r="M7" s="4"/>
      <c r="N7" s="4"/>
      <c r="O7" s="4"/>
      <c r="P7" s="2">
        <v>47040</v>
      </c>
      <c r="Q7" s="2"/>
      <c r="R7" s="2"/>
      <c r="S7" s="2"/>
      <c r="T7" s="2"/>
      <c r="U7" s="2">
        <v>52500</v>
      </c>
      <c r="V7" s="2"/>
      <c r="W7" s="2"/>
      <c r="X7" s="2"/>
      <c r="Y7" s="2"/>
      <c r="Z7" s="6">
        <f t="shared" si="0"/>
        <v>99540</v>
      </c>
    </row>
    <row r="8" spans="1:26" x14ac:dyDescent="0.95">
      <c r="A8" s="7">
        <v>64783</v>
      </c>
      <c r="B8" s="2">
        <v>64</v>
      </c>
      <c r="C8" s="3" t="s">
        <v>1</v>
      </c>
      <c r="D8" s="4">
        <v>604895022</v>
      </c>
      <c r="E8" s="4" t="s">
        <v>2</v>
      </c>
      <c r="F8" s="4">
        <v>1050</v>
      </c>
      <c r="G8" s="4"/>
      <c r="H8" s="4"/>
      <c r="I8" s="4"/>
      <c r="J8" s="4"/>
      <c r="K8" s="4">
        <v>4000</v>
      </c>
      <c r="L8" s="4"/>
      <c r="M8" s="4"/>
      <c r="N8" s="4"/>
      <c r="O8" s="4"/>
      <c r="P8" s="2">
        <v>44100</v>
      </c>
      <c r="Q8" s="2"/>
      <c r="R8" s="2"/>
      <c r="S8" s="2"/>
      <c r="T8" s="2"/>
      <c r="U8" s="2">
        <v>84000</v>
      </c>
      <c r="V8" s="2"/>
      <c r="W8" s="2"/>
      <c r="X8" s="2"/>
      <c r="Y8" s="2"/>
      <c r="Z8" s="6">
        <f t="shared" si="0"/>
        <v>128100</v>
      </c>
    </row>
    <row r="9" spans="1:26" x14ac:dyDescent="0.95">
      <c r="A9" s="7">
        <v>64788</v>
      </c>
      <c r="B9" s="2">
        <v>72</v>
      </c>
      <c r="C9" s="3" t="s">
        <v>1</v>
      </c>
      <c r="D9" s="4">
        <v>604895022</v>
      </c>
      <c r="E9" s="4" t="s">
        <v>2</v>
      </c>
      <c r="F9" s="4">
        <v>3000</v>
      </c>
      <c r="G9" s="4"/>
      <c r="H9" s="4"/>
      <c r="I9" s="4"/>
      <c r="J9" s="4"/>
      <c r="K9" s="4">
        <v>1000</v>
      </c>
      <c r="L9" s="4"/>
      <c r="M9" s="4"/>
      <c r="N9" s="4"/>
      <c r="O9" s="4"/>
      <c r="P9" s="2">
        <v>120000</v>
      </c>
      <c r="Q9" s="2"/>
      <c r="R9" s="2"/>
      <c r="S9" s="2"/>
      <c r="T9" s="2"/>
      <c r="U9" s="2">
        <v>21000</v>
      </c>
      <c r="V9" s="2"/>
      <c r="W9" s="2"/>
      <c r="X9" s="2"/>
      <c r="Y9" s="2"/>
      <c r="Z9" s="6">
        <f t="shared" si="0"/>
        <v>141000</v>
      </c>
    </row>
    <row r="10" spans="1:26" x14ac:dyDescent="0.95">
      <c r="A10" s="7">
        <v>64793</v>
      </c>
      <c r="B10" s="2">
        <v>79</v>
      </c>
      <c r="C10" s="3" t="s">
        <v>1</v>
      </c>
      <c r="D10" s="4">
        <v>604895022</v>
      </c>
      <c r="E10" s="4" t="s">
        <v>2</v>
      </c>
      <c r="F10" s="4">
        <f>560+600</f>
        <v>1160</v>
      </c>
      <c r="G10" s="4"/>
      <c r="H10" s="4"/>
      <c r="I10" s="4"/>
      <c r="J10" s="4"/>
      <c r="K10" s="4">
        <v>2500</v>
      </c>
      <c r="L10" s="4"/>
      <c r="M10" s="4"/>
      <c r="N10" s="4"/>
      <c r="O10" s="4"/>
      <c r="P10" s="2">
        <f>22400+24000</f>
        <v>46400</v>
      </c>
      <c r="Q10" s="2"/>
      <c r="R10" s="2"/>
      <c r="S10" s="2"/>
      <c r="T10" s="2"/>
      <c r="U10" s="2">
        <v>52500</v>
      </c>
      <c r="V10" s="2"/>
      <c r="W10" s="2"/>
      <c r="X10" s="2"/>
      <c r="Y10" s="2"/>
      <c r="Z10" s="6">
        <f t="shared" si="0"/>
        <v>98900</v>
      </c>
    </row>
    <row r="11" spans="1:26" x14ac:dyDescent="0.95">
      <c r="A11" s="7">
        <v>64799</v>
      </c>
      <c r="B11" s="2">
        <v>92</v>
      </c>
      <c r="C11" s="3" t="s">
        <v>1</v>
      </c>
      <c r="D11" s="4">
        <v>604895022</v>
      </c>
      <c r="E11" s="4" t="s">
        <v>2</v>
      </c>
      <c r="F11" s="4">
        <v>1500</v>
      </c>
      <c r="G11" s="4"/>
      <c r="H11" s="4">
        <v>750</v>
      </c>
      <c r="I11" s="4"/>
      <c r="J11" s="4"/>
      <c r="K11" s="4"/>
      <c r="L11" s="4"/>
      <c r="M11" s="4"/>
      <c r="N11" s="4"/>
      <c r="O11" s="4"/>
      <c r="P11" s="2">
        <v>60000</v>
      </c>
      <c r="Q11" s="2"/>
      <c r="R11" s="2">
        <v>27000</v>
      </c>
      <c r="S11" s="2"/>
      <c r="T11" s="2"/>
      <c r="U11" s="2"/>
      <c r="V11" s="2"/>
      <c r="W11" s="2"/>
      <c r="X11" s="2"/>
      <c r="Y11" s="2"/>
      <c r="Z11" s="6">
        <f t="shared" si="0"/>
        <v>87000</v>
      </c>
    </row>
    <row r="12" spans="1:26" x14ac:dyDescent="0.95">
      <c r="A12" s="7">
        <v>64805</v>
      </c>
      <c r="B12" s="4">
        <v>101</v>
      </c>
      <c r="C12" s="3" t="s">
        <v>1</v>
      </c>
      <c r="D12" s="4">
        <v>604895022</v>
      </c>
      <c r="E12" s="4" t="s">
        <v>2</v>
      </c>
      <c r="F12" s="4">
        <v>1500</v>
      </c>
      <c r="G12" s="4"/>
      <c r="H12" s="4"/>
      <c r="I12" s="4"/>
      <c r="J12" s="4"/>
      <c r="K12" s="4">
        <v>2000</v>
      </c>
      <c r="L12" s="4"/>
      <c r="M12" s="4"/>
      <c r="N12" s="4"/>
      <c r="O12" s="4"/>
      <c r="P12" s="2">
        <v>60000</v>
      </c>
      <c r="Q12" s="2"/>
      <c r="R12" s="2"/>
      <c r="S12" s="2"/>
      <c r="T12" s="2"/>
      <c r="U12" s="2">
        <v>42000</v>
      </c>
      <c r="V12" s="2"/>
      <c r="W12" s="2"/>
      <c r="X12" s="2"/>
      <c r="Y12" s="2"/>
      <c r="Z12" s="6">
        <f t="shared" si="0"/>
        <v>102000</v>
      </c>
    </row>
    <row r="13" spans="1:26" x14ac:dyDescent="0.95">
      <c r="A13" s="7">
        <v>64814</v>
      </c>
      <c r="B13" s="4">
        <v>113</v>
      </c>
      <c r="C13" s="3" t="s">
        <v>1</v>
      </c>
      <c r="D13" s="4">
        <v>604895022</v>
      </c>
      <c r="E13" s="4" t="s">
        <v>2</v>
      </c>
      <c r="F13" s="4">
        <f>1500+840</f>
        <v>2340</v>
      </c>
      <c r="G13" s="4"/>
      <c r="H13" s="4">
        <v>300</v>
      </c>
      <c r="I13" s="4"/>
      <c r="J13" s="4"/>
      <c r="K13" s="4">
        <v>900</v>
      </c>
      <c r="L13" s="4"/>
      <c r="M13" s="4"/>
      <c r="N13" s="4"/>
      <c r="O13" s="4"/>
      <c r="P13" s="2">
        <f>60000+33600</f>
        <v>93600</v>
      </c>
      <c r="Q13" s="2"/>
      <c r="R13" s="2">
        <v>10500</v>
      </c>
      <c r="S13" s="2"/>
      <c r="T13" s="2"/>
      <c r="U13" s="2">
        <v>20250</v>
      </c>
      <c r="V13" s="2"/>
      <c r="W13" s="2"/>
      <c r="X13" s="2"/>
      <c r="Y13" s="2"/>
      <c r="Z13" s="6">
        <f t="shared" si="0"/>
        <v>124350</v>
      </c>
    </row>
    <row r="14" spans="1:26" x14ac:dyDescent="0.95">
      <c r="A14" s="7">
        <v>64820</v>
      </c>
      <c r="B14" s="4">
        <v>131</v>
      </c>
      <c r="C14" s="3" t="s">
        <v>1</v>
      </c>
      <c r="D14" s="4">
        <v>604895022</v>
      </c>
      <c r="E14" s="4" t="s">
        <v>2</v>
      </c>
      <c r="F14" s="4">
        <f>2800+1250+140</f>
        <v>4190</v>
      </c>
      <c r="G14" s="4"/>
      <c r="H14" s="4"/>
      <c r="I14" s="4"/>
      <c r="J14" s="4"/>
      <c r="K14" s="4"/>
      <c r="L14" s="4"/>
      <c r="M14" s="4"/>
      <c r="N14" s="4"/>
      <c r="O14" s="4"/>
      <c r="P14" s="2">
        <v>162570</v>
      </c>
      <c r="Q14" s="2"/>
      <c r="R14" s="2"/>
      <c r="S14" s="2"/>
      <c r="T14" s="2"/>
      <c r="U14" s="2"/>
      <c r="V14" s="2"/>
      <c r="W14" s="2"/>
      <c r="X14" s="2"/>
      <c r="Y14" s="2"/>
      <c r="Z14" s="6">
        <f t="shared" si="0"/>
        <v>162570</v>
      </c>
    </row>
    <row r="15" spans="1:26" x14ac:dyDescent="0.95">
      <c r="A15" s="7">
        <v>64820</v>
      </c>
      <c r="B15" s="4">
        <v>132</v>
      </c>
      <c r="C15" s="3" t="s">
        <v>1</v>
      </c>
      <c r="D15" s="4">
        <v>604895022</v>
      </c>
      <c r="E15" s="4" t="s">
        <v>2</v>
      </c>
      <c r="F15" s="4">
        <v>700</v>
      </c>
      <c r="G15" s="4"/>
      <c r="H15" s="4"/>
      <c r="I15" s="4"/>
      <c r="J15" s="4"/>
      <c r="K15" s="4">
        <v>940</v>
      </c>
      <c r="L15" s="4"/>
      <c r="M15" s="4"/>
      <c r="N15" s="4"/>
      <c r="O15" s="4"/>
      <c r="P15" s="2">
        <v>23100</v>
      </c>
      <c r="Q15" s="2"/>
      <c r="R15" s="2"/>
      <c r="S15" s="2"/>
      <c r="T15" s="2"/>
      <c r="U15" s="2">
        <v>20680</v>
      </c>
      <c r="V15" s="2"/>
      <c r="W15" s="2"/>
      <c r="X15" s="2"/>
      <c r="Y15" s="2"/>
      <c r="Z15" s="6">
        <f t="shared" si="0"/>
        <v>43780</v>
      </c>
    </row>
    <row r="16" spans="1:26" x14ac:dyDescent="0.95">
      <c r="A16" s="7">
        <v>64826</v>
      </c>
      <c r="B16" s="4">
        <v>139</v>
      </c>
      <c r="C16" s="3" t="s">
        <v>1</v>
      </c>
      <c r="D16" s="4">
        <v>604895022</v>
      </c>
      <c r="E16" s="4" t="s">
        <v>2</v>
      </c>
      <c r="F16" s="4">
        <f>4500+600</f>
        <v>5100</v>
      </c>
      <c r="G16" s="4"/>
      <c r="H16" s="4"/>
      <c r="I16" s="4"/>
      <c r="J16" s="4"/>
      <c r="K16" s="4">
        <v>1000</v>
      </c>
      <c r="L16" s="4"/>
      <c r="M16" s="4"/>
      <c r="N16" s="4"/>
      <c r="O16" s="4"/>
      <c r="P16" s="2">
        <f>175500+19800</f>
        <v>195300</v>
      </c>
      <c r="Q16" s="2"/>
      <c r="R16" s="2"/>
      <c r="S16" s="2"/>
      <c r="T16" s="2"/>
      <c r="U16" s="2">
        <v>23000</v>
      </c>
      <c r="V16" s="2"/>
      <c r="W16" s="2"/>
      <c r="X16" s="2"/>
      <c r="Y16" s="2"/>
      <c r="Z16" s="6">
        <f t="shared" si="0"/>
        <v>218300</v>
      </c>
    </row>
    <row r="17" spans="1:26" x14ac:dyDescent="0.95">
      <c r="A17" s="7">
        <v>64828</v>
      </c>
      <c r="B17" s="4">
        <v>143</v>
      </c>
      <c r="C17" s="3" t="s">
        <v>1</v>
      </c>
      <c r="D17" s="4">
        <v>604895022</v>
      </c>
      <c r="E17" s="4" t="s">
        <v>2</v>
      </c>
      <c r="F17" s="4"/>
      <c r="G17" s="4"/>
      <c r="H17" s="4"/>
      <c r="I17" s="4"/>
      <c r="J17" s="4"/>
      <c r="K17" s="4">
        <v>2448</v>
      </c>
      <c r="L17" s="4"/>
      <c r="M17" s="4"/>
      <c r="N17" s="4"/>
      <c r="O17" s="4"/>
      <c r="P17" s="2"/>
      <c r="Q17" s="2"/>
      <c r="R17" s="2"/>
      <c r="S17" s="2"/>
      <c r="T17" s="2"/>
      <c r="U17" s="2">
        <v>56304</v>
      </c>
      <c r="V17" s="2"/>
      <c r="W17" s="2"/>
      <c r="X17" s="2"/>
      <c r="Y17" s="2"/>
      <c r="Z17" s="6">
        <f t="shared" si="0"/>
        <v>56304</v>
      </c>
    </row>
    <row r="18" spans="1:26" x14ac:dyDescent="0.95">
      <c r="A18" s="7">
        <v>64843</v>
      </c>
      <c r="B18" s="4">
        <v>170</v>
      </c>
      <c r="C18" s="3" t="s">
        <v>1</v>
      </c>
      <c r="D18" s="4">
        <v>604895022</v>
      </c>
      <c r="E18" s="4" t="s">
        <v>2</v>
      </c>
      <c r="F18" s="4">
        <f>1120+280</f>
        <v>1400</v>
      </c>
      <c r="G18" s="4"/>
      <c r="H18" s="4"/>
      <c r="I18" s="4"/>
      <c r="J18" s="4"/>
      <c r="K18" s="4">
        <v>2000</v>
      </c>
      <c r="L18" s="4"/>
      <c r="M18" s="4"/>
      <c r="N18" s="4"/>
      <c r="O18" s="4"/>
      <c r="P18" s="4">
        <f>43680+9240</f>
        <v>52920</v>
      </c>
      <c r="Q18" s="4"/>
      <c r="R18" s="4"/>
      <c r="S18" s="4"/>
      <c r="T18" s="4"/>
      <c r="U18" s="4">
        <v>46000</v>
      </c>
      <c r="V18" s="4"/>
      <c r="W18" s="4"/>
      <c r="X18" s="4"/>
      <c r="Y18" s="4"/>
      <c r="Z18" s="6">
        <f t="shared" si="0"/>
        <v>98920</v>
      </c>
    </row>
    <row r="19" spans="1:26" x14ac:dyDescent="0.95">
      <c r="A19" s="7">
        <v>64870</v>
      </c>
      <c r="B19" s="2">
        <v>189</v>
      </c>
      <c r="C19" s="3" t="s">
        <v>1</v>
      </c>
      <c r="D19" s="4">
        <v>604895022</v>
      </c>
      <c r="E19" s="4" t="s">
        <v>2</v>
      </c>
      <c r="F19" s="4">
        <f>1400+625</f>
        <v>2025</v>
      </c>
      <c r="G19" s="4"/>
      <c r="H19" s="4"/>
      <c r="I19" s="4"/>
      <c r="J19" s="4"/>
      <c r="K19" s="4"/>
      <c r="L19" s="4"/>
      <c r="M19" s="4"/>
      <c r="N19" s="4"/>
      <c r="O19" s="4"/>
      <c r="P19" s="4">
        <f>54600+25625</f>
        <v>80225</v>
      </c>
      <c r="Q19" s="4"/>
      <c r="R19" s="4"/>
      <c r="S19" s="4"/>
      <c r="T19" s="4"/>
      <c r="U19" s="4"/>
      <c r="V19" s="4"/>
      <c r="W19" s="4"/>
      <c r="X19" s="4"/>
      <c r="Y19" s="4"/>
      <c r="Z19" s="8">
        <f t="shared" si="0"/>
        <v>80225</v>
      </c>
    </row>
    <row r="20" spans="1:26" x14ac:dyDescent="0.95">
      <c r="A20" s="7">
        <v>64878</v>
      </c>
      <c r="B20" s="2">
        <v>199</v>
      </c>
      <c r="C20" s="3" t="s">
        <v>1</v>
      </c>
      <c r="D20" s="4">
        <v>604895022</v>
      </c>
      <c r="E20" s="4" t="s">
        <v>2</v>
      </c>
      <c r="F20" s="4">
        <f>1500+1400</f>
        <v>2900</v>
      </c>
      <c r="G20" s="4"/>
      <c r="H20" s="4"/>
      <c r="I20" s="4">
        <v>150</v>
      </c>
      <c r="J20" s="4"/>
      <c r="K20" s="4"/>
      <c r="L20" s="4"/>
      <c r="M20" s="4"/>
      <c r="N20" s="4"/>
      <c r="O20" s="4"/>
      <c r="P20" s="4">
        <f>50250+46900</f>
        <v>97150</v>
      </c>
      <c r="Q20" s="4"/>
      <c r="R20" s="4"/>
      <c r="S20" s="4">
        <v>4350</v>
      </c>
      <c r="T20" s="4"/>
      <c r="U20" s="4"/>
      <c r="V20" s="4"/>
      <c r="W20" s="4"/>
      <c r="X20" s="4"/>
      <c r="Y20" s="4"/>
      <c r="Z20" s="8">
        <f t="shared" si="0"/>
        <v>101500</v>
      </c>
    </row>
    <row r="21" spans="1:26" x14ac:dyDescent="0.95">
      <c r="A21" s="7">
        <v>64885</v>
      </c>
      <c r="B21" s="2">
        <v>211</v>
      </c>
      <c r="C21" s="3" t="s">
        <v>1</v>
      </c>
      <c r="D21" s="4">
        <v>604895022</v>
      </c>
      <c r="E21" s="4" t="s">
        <v>2</v>
      </c>
      <c r="F21" s="4">
        <v>1400</v>
      </c>
      <c r="G21" s="4"/>
      <c r="H21" s="4">
        <v>500</v>
      </c>
      <c r="I21" s="4"/>
      <c r="J21" s="4"/>
      <c r="K21" s="4">
        <v>1000</v>
      </c>
      <c r="L21" s="4"/>
      <c r="M21" s="4"/>
      <c r="N21" s="4"/>
      <c r="O21" s="4"/>
      <c r="P21" s="4">
        <v>53200</v>
      </c>
      <c r="Q21" s="4"/>
      <c r="R21" s="4">
        <v>15500</v>
      </c>
      <c r="S21" s="4"/>
      <c r="T21" s="4"/>
      <c r="U21" s="4">
        <v>28000</v>
      </c>
      <c r="V21" s="4"/>
      <c r="W21" s="4"/>
      <c r="X21" s="4"/>
      <c r="Y21" s="4"/>
      <c r="Z21" s="8">
        <f t="shared" si="0"/>
        <v>96700</v>
      </c>
    </row>
    <row r="22" spans="1:26" x14ac:dyDescent="0.95">
      <c r="A22" s="7">
        <v>64901</v>
      </c>
      <c r="B22" s="4">
        <v>243</v>
      </c>
      <c r="C22" s="3" t="s">
        <v>1</v>
      </c>
      <c r="D22" s="4">
        <v>604895022</v>
      </c>
      <c r="E22" s="4" t="s">
        <v>2</v>
      </c>
      <c r="F22" s="4">
        <f>700+700</f>
        <v>1400</v>
      </c>
      <c r="G22" s="4"/>
      <c r="H22" s="4">
        <v>900</v>
      </c>
      <c r="I22" s="4">
        <v>125</v>
      </c>
      <c r="J22" s="4"/>
      <c r="K22" s="4">
        <v>2000</v>
      </c>
      <c r="L22" s="4"/>
      <c r="M22" s="4"/>
      <c r="N22" s="4"/>
      <c r="O22" s="4"/>
      <c r="P22" s="4">
        <f>27300+25200</f>
        <v>52500</v>
      </c>
      <c r="Q22" s="4"/>
      <c r="R22" s="4">
        <v>32400</v>
      </c>
      <c r="S22" s="4">
        <v>3625</v>
      </c>
      <c r="T22" s="4"/>
      <c r="U22" s="4">
        <v>56000</v>
      </c>
      <c r="V22" s="4"/>
      <c r="W22" s="4"/>
      <c r="X22" s="4"/>
      <c r="Y22" s="4"/>
      <c r="Z22" s="8">
        <f t="shared" si="0"/>
        <v>144525</v>
      </c>
    </row>
    <row r="23" spans="1:26" x14ac:dyDescent="0.95">
      <c r="A23" s="7">
        <v>64908</v>
      </c>
      <c r="B23" s="4">
        <v>258</v>
      </c>
      <c r="C23" s="3" t="s">
        <v>1</v>
      </c>
      <c r="D23" s="4">
        <v>604895022</v>
      </c>
      <c r="E23" s="4" t="s">
        <v>2</v>
      </c>
      <c r="F23" s="4"/>
      <c r="G23" s="4"/>
      <c r="H23" s="4"/>
      <c r="I23" s="4"/>
      <c r="J23" s="4"/>
      <c r="K23" s="4">
        <v>2500</v>
      </c>
      <c r="L23" s="4"/>
      <c r="M23" s="4"/>
      <c r="N23" s="4"/>
      <c r="O23" s="4"/>
      <c r="P23" s="4"/>
      <c r="Q23" s="4"/>
      <c r="R23" s="4"/>
      <c r="S23" s="4"/>
      <c r="T23" s="4"/>
      <c r="U23" s="4">
        <v>72500</v>
      </c>
      <c r="V23" s="4"/>
      <c r="W23" s="4"/>
      <c r="X23" s="4"/>
      <c r="Y23" s="4"/>
      <c r="Z23" s="8">
        <f t="shared" si="0"/>
        <v>72500</v>
      </c>
    </row>
    <row r="24" spans="1:26" x14ac:dyDescent="0.95">
      <c r="A24" s="7">
        <v>64916</v>
      </c>
      <c r="B24" s="4">
        <v>272</v>
      </c>
      <c r="C24" s="3" t="s">
        <v>1</v>
      </c>
      <c r="D24" s="4">
        <v>604895022</v>
      </c>
      <c r="E24" s="4" t="s">
        <v>2</v>
      </c>
      <c r="F24" s="4">
        <f>750+280+560</f>
        <v>1590</v>
      </c>
      <c r="G24" s="4"/>
      <c r="H24" s="4"/>
      <c r="I24" s="4">
        <v>125</v>
      </c>
      <c r="J24" s="4"/>
      <c r="K24" s="4"/>
      <c r="L24" s="4"/>
      <c r="M24" s="4"/>
      <c r="N24" s="4"/>
      <c r="O24" s="4"/>
      <c r="P24" s="4">
        <f>29250+10920+21280</f>
        <v>61450</v>
      </c>
      <c r="Q24" s="4"/>
      <c r="R24" s="4"/>
      <c r="S24" s="4">
        <v>3625</v>
      </c>
      <c r="T24" s="4"/>
      <c r="U24" s="4"/>
      <c r="V24" s="4"/>
      <c r="W24" s="4"/>
      <c r="X24" s="4"/>
      <c r="Y24" s="4"/>
      <c r="Z24" s="8">
        <f>SUM(P24+Q24+R24+S24+T24+U24+V24+W24+X24+Y24)</f>
        <v>65075</v>
      </c>
    </row>
    <row r="25" spans="1:26" x14ac:dyDescent="0.95">
      <c r="A25" s="9">
        <v>64926</v>
      </c>
      <c r="B25" s="4">
        <v>294</v>
      </c>
      <c r="C25" s="3" t="s">
        <v>1</v>
      </c>
      <c r="D25" s="4">
        <v>604895022</v>
      </c>
      <c r="E25" s="4" t="s">
        <v>2</v>
      </c>
      <c r="F25" s="4">
        <f>1120+300</f>
        <v>1420</v>
      </c>
      <c r="G25" s="4"/>
      <c r="H25" s="4"/>
      <c r="I25" s="4"/>
      <c r="J25" s="4"/>
      <c r="K25" s="4">
        <v>2500</v>
      </c>
      <c r="L25" s="4"/>
      <c r="M25" s="4"/>
      <c r="N25" s="4"/>
      <c r="O25" s="4"/>
      <c r="P25" s="4">
        <f>41440+10800</f>
        <v>52240</v>
      </c>
      <c r="Q25" s="4"/>
      <c r="R25" s="4"/>
      <c r="S25" s="4"/>
      <c r="T25" s="4"/>
      <c r="U25" s="4">
        <v>67500</v>
      </c>
      <c r="V25" s="4"/>
      <c r="W25" s="4"/>
      <c r="X25" s="4"/>
      <c r="Y25" s="4"/>
      <c r="Z25" s="8">
        <f t="shared" ref="Z25:Z46" si="1">SUM(P25+Q25+R25+S25+T25+U25+V25+W25+X25+Y25)</f>
        <v>119740</v>
      </c>
    </row>
    <row r="26" spans="1:26" x14ac:dyDescent="0.95">
      <c r="A26" s="9">
        <v>64943</v>
      </c>
      <c r="B26" s="4">
        <v>325</v>
      </c>
      <c r="C26" s="3" t="s">
        <v>1</v>
      </c>
      <c r="D26" s="4">
        <v>604895022</v>
      </c>
      <c r="E26" s="4" t="s">
        <v>2</v>
      </c>
      <c r="F26" s="4">
        <v>2800</v>
      </c>
      <c r="G26" s="4"/>
      <c r="H26" s="4"/>
      <c r="I26" s="4"/>
      <c r="J26" s="4"/>
      <c r="K26" s="4">
        <v>1000</v>
      </c>
      <c r="L26" s="4"/>
      <c r="M26" s="4"/>
      <c r="N26" s="4"/>
      <c r="O26" s="4"/>
      <c r="P26" s="4">
        <v>100800</v>
      </c>
      <c r="Q26" s="4"/>
      <c r="R26" s="4"/>
      <c r="S26" s="4"/>
      <c r="T26" s="4"/>
      <c r="U26" s="4">
        <v>26500</v>
      </c>
      <c r="V26" s="4"/>
      <c r="W26" s="4"/>
      <c r="X26" s="4"/>
      <c r="Y26" s="4"/>
      <c r="Z26" s="8">
        <f t="shared" si="1"/>
        <v>127300</v>
      </c>
    </row>
    <row r="27" spans="1:26" x14ac:dyDescent="0.95">
      <c r="A27" s="9">
        <v>64959</v>
      </c>
      <c r="B27" s="4">
        <v>363</v>
      </c>
      <c r="C27" s="3" t="s">
        <v>1</v>
      </c>
      <c r="D27" s="4">
        <v>604895022</v>
      </c>
      <c r="E27" s="4" t="s">
        <v>2</v>
      </c>
      <c r="F27" s="4">
        <v>1500</v>
      </c>
      <c r="G27" s="4"/>
      <c r="H27" s="4"/>
      <c r="I27" s="4"/>
      <c r="J27" s="4"/>
      <c r="K27" s="4"/>
      <c r="L27" s="4"/>
      <c r="M27" s="4"/>
      <c r="N27" s="4"/>
      <c r="O27" s="4"/>
      <c r="P27" s="4">
        <v>55500</v>
      </c>
      <c r="Q27" s="4"/>
      <c r="R27" s="4"/>
      <c r="S27" s="4"/>
      <c r="T27" s="4"/>
      <c r="U27" s="4"/>
      <c r="V27" s="4"/>
      <c r="W27" s="4"/>
      <c r="X27" s="4"/>
      <c r="Y27" s="4"/>
      <c r="Z27" s="8">
        <f t="shared" si="1"/>
        <v>55500</v>
      </c>
    </row>
    <row r="28" spans="1:26" x14ac:dyDescent="0.95">
      <c r="A28" s="9">
        <v>64965</v>
      </c>
      <c r="B28" s="4">
        <v>379</v>
      </c>
      <c r="C28" s="3" t="s">
        <v>1</v>
      </c>
      <c r="D28" s="4">
        <v>604895022</v>
      </c>
      <c r="E28" s="4" t="s">
        <v>2</v>
      </c>
      <c r="F28" s="4">
        <f>1500+840</f>
        <v>2340</v>
      </c>
      <c r="G28" s="4"/>
      <c r="H28" s="4"/>
      <c r="I28" s="4"/>
      <c r="J28" s="4"/>
      <c r="K28" s="4">
        <v>1000</v>
      </c>
      <c r="L28" s="4"/>
      <c r="M28" s="4"/>
      <c r="N28" s="4"/>
      <c r="O28" s="4"/>
      <c r="P28" s="4">
        <f>55500+29400</f>
        <v>84900</v>
      </c>
      <c r="Q28" s="4"/>
      <c r="R28" s="4"/>
      <c r="S28" s="4"/>
      <c r="T28" s="4"/>
      <c r="U28" s="4">
        <v>26000</v>
      </c>
      <c r="V28" s="4"/>
      <c r="W28" s="4"/>
      <c r="X28" s="4"/>
      <c r="Y28" s="4"/>
      <c r="Z28" s="8">
        <f t="shared" si="1"/>
        <v>110900</v>
      </c>
    </row>
    <row r="29" spans="1:26" x14ac:dyDescent="0.95">
      <c r="A29" s="9">
        <v>64978</v>
      </c>
      <c r="B29" s="4">
        <v>410</v>
      </c>
      <c r="C29" s="3" t="s">
        <v>1</v>
      </c>
      <c r="D29" s="4">
        <v>604895022</v>
      </c>
      <c r="E29" s="4" t="s">
        <v>2</v>
      </c>
      <c r="F29" s="4">
        <v>840</v>
      </c>
      <c r="G29" s="4"/>
      <c r="H29" s="4"/>
      <c r="I29" s="4"/>
      <c r="J29" s="4"/>
      <c r="K29" s="4">
        <v>1500</v>
      </c>
      <c r="L29" s="4"/>
      <c r="M29" s="4"/>
      <c r="N29" s="4"/>
      <c r="O29" s="4"/>
      <c r="P29" s="4">
        <v>30240</v>
      </c>
      <c r="Q29" s="4"/>
      <c r="R29" s="4"/>
      <c r="S29" s="4"/>
      <c r="T29" s="4"/>
      <c r="U29" s="4">
        <v>39000</v>
      </c>
      <c r="V29" s="4"/>
      <c r="W29" s="4"/>
      <c r="X29" s="4"/>
      <c r="Y29" s="4"/>
      <c r="Z29" s="10">
        <f t="shared" si="1"/>
        <v>69240</v>
      </c>
    </row>
    <row r="30" spans="1:26" x14ac:dyDescent="0.95">
      <c r="A30" s="9">
        <v>64982</v>
      </c>
      <c r="B30" s="4">
        <v>418</v>
      </c>
      <c r="C30" s="3" t="s">
        <v>1</v>
      </c>
      <c r="D30" s="4">
        <v>604895022</v>
      </c>
      <c r="E30" s="4" t="s">
        <v>2</v>
      </c>
      <c r="F30" s="4">
        <v>1400</v>
      </c>
      <c r="G30" s="4"/>
      <c r="H30" s="4"/>
      <c r="I30" s="4">
        <v>150</v>
      </c>
      <c r="J30" s="4"/>
      <c r="K30" s="4">
        <v>1800</v>
      </c>
      <c r="L30" s="4"/>
      <c r="M30" s="4"/>
      <c r="N30" s="4"/>
      <c r="O30" s="4"/>
      <c r="P30" s="4">
        <v>50400</v>
      </c>
      <c r="Q30" s="4"/>
      <c r="R30" s="4"/>
      <c r="S30" s="4">
        <v>3750</v>
      </c>
      <c r="T30" s="4"/>
      <c r="U30" s="4">
        <v>46800</v>
      </c>
      <c r="V30" s="4"/>
      <c r="W30" s="4"/>
      <c r="X30" s="4"/>
      <c r="Y30" s="4"/>
      <c r="Z30" s="10">
        <f t="shared" si="1"/>
        <v>100950</v>
      </c>
    </row>
    <row r="31" spans="1:26" x14ac:dyDescent="0.95">
      <c r="A31" s="9">
        <v>64988</v>
      </c>
      <c r="B31" s="4">
        <v>428</v>
      </c>
      <c r="C31" s="3" t="s">
        <v>1</v>
      </c>
      <c r="D31" s="4">
        <v>604895022</v>
      </c>
      <c r="E31" s="4" t="s">
        <v>2</v>
      </c>
      <c r="F31" s="4">
        <v>560</v>
      </c>
      <c r="G31" s="4"/>
      <c r="H31" s="4"/>
      <c r="I31" s="4"/>
      <c r="J31" s="4"/>
      <c r="K31" s="4">
        <v>3000</v>
      </c>
      <c r="L31" s="4"/>
      <c r="M31" s="4"/>
      <c r="N31" s="4"/>
      <c r="O31" s="4"/>
      <c r="P31" s="4">
        <v>20720</v>
      </c>
      <c r="Q31" s="4"/>
      <c r="R31" s="4"/>
      <c r="S31" s="4"/>
      <c r="T31" s="4"/>
      <c r="U31" s="4">
        <v>79500</v>
      </c>
      <c r="V31" s="4"/>
      <c r="W31" s="4"/>
      <c r="X31" s="4"/>
      <c r="Y31" s="4"/>
      <c r="Z31" s="10">
        <f t="shared" si="1"/>
        <v>100220</v>
      </c>
    </row>
    <row r="32" spans="1:26" x14ac:dyDescent="0.95">
      <c r="A32" s="9">
        <v>64994</v>
      </c>
      <c r="B32" s="4">
        <v>453</v>
      </c>
      <c r="C32" s="3" t="s">
        <v>1</v>
      </c>
      <c r="D32" s="4">
        <v>604895022</v>
      </c>
      <c r="E32" s="4" t="s">
        <v>2</v>
      </c>
      <c r="F32" s="4">
        <v>1400</v>
      </c>
      <c r="G32" s="4"/>
      <c r="H32" s="4"/>
      <c r="I32" s="4">
        <v>125</v>
      </c>
      <c r="J32" s="4"/>
      <c r="K32" s="4">
        <v>3550</v>
      </c>
      <c r="L32" s="4"/>
      <c r="M32" s="4"/>
      <c r="N32" s="4"/>
      <c r="O32" s="4"/>
      <c r="P32" s="4">
        <v>50400</v>
      </c>
      <c r="Q32" s="4"/>
      <c r="R32" s="4"/>
      <c r="S32" s="4">
        <v>3375</v>
      </c>
      <c r="T32" s="4"/>
      <c r="U32" s="4">
        <v>92300</v>
      </c>
      <c r="V32" s="4"/>
      <c r="W32" s="4"/>
      <c r="X32" s="4"/>
      <c r="Y32" s="4"/>
      <c r="Z32" s="10">
        <f t="shared" si="1"/>
        <v>146075</v>
      </c>
    </row>
    <row r="33" spans="1:26" x14ac:dyDescent="0.95">
      <c r="A33" s="9">
        <v>65002</v>
      </c>
      <c r="B33" s="4">
        <v>474</v>
      </c>
      <c r="C33" s="3" t="s">
        <v>1</v>
      </c>
      <c r="D33" s="4">
        <v>604895022</v>
      </c>
      <c r="E33" s="4" t="s">
        <v>2</v>
      </c>
      <c r="F33" s="4">
        <v>2800</v>
      </c>
      <c r="G33" s="4">
        <v>500</v>
      </c>
      <c r="H33" s="4"/>
      <c r="I33" s="4"/>
      <c r="J33" s="4"/>
      <c r="K33" s="4"/>
      <c r="L33" s="4"/>
      <c r="M33" s="4"/>
      <c r="N33" s="4">
        <v>400</v>
      </c>
      <c r="O33" s="4"/>
      <c r="P33" s="4">
        <v>102200</v>
      </c>
      <c r="Q33" s="4">
        <v>22000</v>
      </c>
      <c r="R33" s="4"/>
      <c r="S33" s="4"/>
      <c r="T33" s="4"/>
      <c r="U33" s="4"/>
      <c r="V33" s="4"/>
      <c r="W33" s="4"/>
      <c r="X33" s="4">
        <v>13400</v>
      </c>
      <c r="Y33" s="4"/>
      <c r="Z33" s="10">
        <f t="shared" si="1"/>
        <v>137600</v>
      </c>
    </row>
    <row r="34" spans="1:26" x14ac:dyDescent="0.95">
      <c r="A34" s="9">
        <v>65018</v>
      </c>
      <c r="B34" s="4">
        <v>521</v>
      </c>
      <c r="C34" s="3" t="s">
        <v>1</v>
      </c>
      <c r="D34" s="4">
        <v>604895022</v>
      </c>
      <c r="E34" s="4" t="s">
        <v>2</v>
      </c>
      <c r="F34" s="4">
        <f>2100+1960</f>
        <v>4060</v>
      </c>
      <c r="G34" s="4"/>
      <c r="H34" s="4"/>
      <c r="I34" s="4"/>
      <c r="J34" s="4"/>
      <c r="K34" s="4">
        <v>1000</v>
      </c>
      <c r="L34" s="4"/>
      <c r="M34" s="4"/>
      <c r="N34" s="4"/>
      <c r="O34" s="4"/>
      <c r="P34" s="4">
        <f>76650+71540</f>
        <v>148190</v>
      </c>
      <c r="Q34" s="4"/>
      <c r="R34" s="4"/>
      <c r="S34" s="4"/>
      <c r="T34" s="4"/>
      <c r="U34" s="4">
        <v>25000</v>
      </c>
      <c r="V34" s="4"/>
      <c r="W34" s="4"/>
      <c r="X34" s="4"/>
      <c r="Y34" s="4"/>
      <c r="Z34" s="10">
        <f t="shared" si="1"/>
        <v>173190</v>
      </c>
    </row>
    <row r="35" spans="1:26" x14ac:dyDescent="0.95">
      <c r="A35" s="9">
        <v>65019</v>
      </c>
      <c r="B35" s="4">
        <v>527</v>
      </c>
      <c r="C35" s="3" t="s">
        <v>1</v>
      </c>
      <c r="D35" s="4">
        <v>604895022</v>
      </c>
      <c r="E35" s="4" t="s">
        <v>2</v>
      </c>
      <c r="F35" s="4">
        <v>1400</v>
      </c>
      <c r="G35" s="4"/>
      <c r="H35" s="4"/>
      <c r="I35" s="4">
        <v>250</v>
      </c>
      <c r="J35" s="4"/>
      <c r="K35" s="4">
        <v>2500</v>
      </c>
      <c r="L35" s="4"/>
      <c r="M35" s="4"/>
      <c r="N35" s="4"/>
      <c r="O35" s="4"/>
      <c r="P35" s="4">
        <v>53200</v>
      </c>
      <c r="Q35" s="4"/>
      <c r="R35" s="4"/>
      <c r="S35" s="4">
        <v>6500</v>
      </c>
      <c r="T35" s="4"/>
      <c r="U35" s="4">
        <v>62500</v>
      </c>
      <c r="V35" s="4"/>
      <c r="W35" s="4"/>
      <c r="X35" s="4"/>
      <c r="Y35" s="4"/>
      <c r="Z35" s="10">
        <f t="shared" si="1"/>
        <v>122200</v>
      </c>
    </row>
    <row r="36" spans="1:26" x14ac:dyDescent="0.95">
      <c r="A36" s="9">
        <v>65022</v>
      </c>
      <c r="B36" s="4">
        <v>536</v>
      </c>
      <c r="C36" s="3" t="s">
        <v>1</v>
      </c>
      <c r="D36" s="4">
        <v>604895022</v>
      </c>
      <c r="E36" s="4" t="s">
        <v>2</v>
      </c>
      <c r="F36" s="4">
        <v>280</v>
      </c>
      <c r="G36" s="4"/>
      <c r="H36" s="4"/>
      <c r="I36" s="4"/>
      <c r="J36" s="4"/>
      <c r="K36" s="4">
        <v>2500</v>
      </c>
      <c r="L36" s="4"/>
      <c r="M36" s="4"/>
      <c r="N36" s="11"/>
      <c r="O36" s="4"/>
      <c r="P36" s="4">
        <v>10080</v>
      </c>
      <c r="Q36" s="4"/>
      <c r="R36" s="4"/>
      <c r="S36" s="4"/>
      <c r="T36" s="4"/>
      <c r="U36" s="4">
        <v>62500</v>
      </c>
      <c r="V36" s="4"/>
      <c r="W36" s="4"/>
      <c r="X36" s="4"/>
      <c r="Y36" s="4"/>
      <c r="Z36" s="10">
        <f t="shared" si="1"/>
        <v>72580</v>
      </c>
    </row>
    <row r="37" spans="1:26" x14ac:dyDescent="0.95">
      <c r="A37" s="9">
        <v>65031</v>
      </c>
      <c r="B37" s="4">
        <v>563</v>
      </c>
      <c r="C37" s="3" t="s">
        <v>1</v>
      </c>
      <c r="D37" s="4">
        <v>604895022</v>
      </c>
      <c r="E37" s="4" t="s">
        <v>2</v>
      </c>
      <c r="F37" s="4">
        <v>600</v>
      </c>
      <c r="G37" s="4"/>
      <c r="H37" s="4"/>
      <c r="I37" s="4"/>
      <c r="J37" s="4"/>
      <c r="K37" s="4">
        <v>2500</v>
      </c>
      <c r="L37" s="4"/>
      <c r="M37" s="4"/>
      <c r="N37" s="4"/>
      <c r="O37" s="4"/>
      <c r="P37" s="4">
        <v>23400</v>
      </c>
      <c r="Q37" s="4"/>
      <c r="R37" s="4"/>
      <c r="S37" s="4"/>
      <c r="T37" s="4"/>
      <c r="U37" s="4">
        <v>65000</v>
      </c>
      <c r="V37" s="4"/>
      <c r="W37" s="4"/>
      <c r="X37" s="4"/>
      <c r="Y37" s="4"/>
      <c r="Z37" s="10">
        <f t="shared" si="1"/>
        <v>88400</v>
      </c>
    </row>
    <row r="38" spans="1:26" x14ac:dyDescent="0.95">
      <c r="A38" s="9">
        <v>65036</v>
      </c>
      <c r="B38" s="4">
        <v>586</v>
      </c>
      <c r="C38" s="3" t="s">
        <v>1</v>
      </c>
      <c r="D38" s="4">
        <v>604895022</v>
      </c>
      <c r="E38" s="4" t="s">
        <v>2</v>
      </c>
      <c r="F38" s="4">
        <v>500</v>
      </c>
      <c r="G38" s="4"/>
      <c r="H38" s="4"/>
      <c r="I38" s="4">
        <v>50</v>
      </c>
      <c r="J38" s="4"/>
      <c r="K38" s="4">
        <v>4000</v>
      </c>
      <c r="L38" s="4"/>
      <c r="M38" s="4"/>
      <c r="N38" s="4"/>
      <c r="O38" s="4"/>
      <c r="P38" s="4">
        <v>20000</v>
      </c>
      <c r="Q38" s="4"/>
      <c r="R38" s="4"/>
      <c r="S38" s="4">
        <v>1350</v>
      </c>
      <c r="T38" s="4"/>
      <c r="U38" s="4">
        <v>104000</v>
      </c>
      <c r="V38" s="4"/>
      <c r="W38" s="4"/>
      <c r="X38" s="4"/>
      <c r="Y38" s="4"/>
      <c r="Z38" s="10">
        <f t="shared" si="1"/>
        <v>125350</v>
      </c>
    </row>
    <row r="39" spans="1:26" x14ac:dyDescent="0.95">
      <c r="A39" s="9">
        <v>65044</v>
      </c>
      <c r="B39" s="4">
        <v>614</v>
      </c>
      <c r="C39" s="3" t="s">
        <v>1</v>
      </c>
      <c r="D39" s="4">
        <v>604895022</v>
      </c>
      <c r="E39" s="4" t="s">
        <v>2</v>
      </c>
      <c r="F39" s="4">
        <v>1500</v>
      </c>
      <c r="G39" s="4"/>
      <c r="H39" s="4"/>
      <c r="I39" s="4">
        <v>250</v>
      </c>
      <c r="J39" s="4"/>
      <c r="K39" s="4">
        <v>2000</v>
      </c>
      <c r="L39" s="4"/>
      <c r="M39" s="4"/>
      <c r="N39" s="4"/>
      <c r="O39" s="4"/>
      <c r="P39" s="4">
        <v>63000</v>
      </c>
      <c r="Q39" s="4"/>
      <c r="R39" s="4"/>
      <c r="S39" s="4">
        <v>6750</v>
      </c>
      <c r="T39" s="4"/>
      <c r="U39" s="4">
        <v>52000</v>
      </c>
      <c r="V39" s="4"/>
      <c r="W39" s="4"/>
      <c r="X39" s="4"/>
      <c r="Y39" s="4"/>
      <c r="Z39" s="10">
        <f t="shared" si="1"/>
        <v>121750</v>
      </c>
    </row>
    <row r="40" spans="1:26" x14ac:dyDescent="0.95">
      <c r="A40" s="9">
        <v>65050</v>
      </c>
      <c r="B40" s="4">
        <v>631</v>
      </c>
      <c r="C40" s="3" t="s">
        <v>1</v>
      </c>
      <c r="D40" s="4">
        <v>604895022</v>
      </c>
      <c r="E40" s="4" t="s">
        <v>2</v>
      </c>
      <c r="F40" s="4">
        <v>2400</v>
      </c>
      <c r="G40" s="4"/>
      <c r="H40" s="4"/>
      <c r="I40" s="4">
        <v>240</v>
      </c>
      <c r="J40" s="4"/>
      <c r="K40" s="4">
        <v>1000</v>
      </c>
      <c r="L40" s="4"/>
      <c r="M40" s="4"/>
      <c r="N40" s="4"/>
      <c r="O40" s="4"/>
      <c r="P40" s="4">
        <v>96000</v>
      </c>
      <c r="Q40" s="4"/>
      <c r="R40" s="4"/>
      <c r="S40" s="4">
        <v>6480</v>
      </c>
      <c r="T40" s="4"/>
      <c r="U40" s="4">
        <v>25000</v>
      </c>
      <c r="V40" s="4"/>
      <c r="W40" s="4"/>
      <c r="X40" s="4"/>
      <c r="Y40" s="4"/>
      <c r="Z40" s="10">
        <f t="shared" si="1"/>
        <v>127480</v>
      </c>
    </row>
    <row r="41" spans="1:26" x14ac:dyDescent="0.95">
      <c r="A41" s="9">
        <v>65057</v>
      </c>
      <c r="B41" s="4">
        <v>655</v>
      </c>
      <c r="C41" s="3" t="s">
        <v>1</v>
      </c>
      <c r="D41" s="4">
        <v>604895022</v>
      </c>
      <c r="E41" s="4" t="s">
        <v>2</v>
      </c>
      <c r="F41" s="4">
        <v>1500</v>
      </c>
      <c r="G41" s="4"/>
      <c r="H41" s="4"/>
      <c r="I41" s="4">
        <v>650</v>
      </c>
      <c r="J41" s="4">
        <v>300</v>
      </c>
      <c r="K41" s="4">
        <v>2000</v>
      </c>
      <c r="L41" s="4"/>
      <c r="M41" s="4"/>
      <c r="N41" s="4"/>
      <c r="O41" s="4"/>
      <c r="P41" s="4">
        <v>60000</v>
      </c>
      <c r="Q41" s="4"/>
      <c r="R41" s="4"/>
      <c r="S41" s="4">
        <f>10800+6750</f>
        <v>17550</v>
      </c>
      <c r="T41" s="4">
        <v>8100</v>
      </c>
      <c r="U41" s="4">
        <v>50000</v>
      </c>
      <c r="V41" s="4"/>
      <c r="W41" s="4"/>
      <c r="X41" s="4"/>
      <c r="Y41" s="4"/>
      <c r="Z41" s="10">
        <f t="shared" si="1"/>
        <v>135650</v>
      </c>
    </row>
    <row r="42" spans="1:26" x14ac:dyDescent="0.95">
      <c r="A42" s="9">
        <v>65067</v>
      </c>
      <c r="B42" s="4">
        <v>679</v>
      </c>
      <c r="C42" s="3" t="s">
        <v>1</v>
      </c>
      <c r="D42" s="4">
        <v>604895022</v>
      </c>
      <c r="E42" s="4" t="s">
        <v>2</v>
      </c>
      <c r="F42" s="4">
        <v>2320</v>
      </c>
      <c r="G42" s="4"/>
      <c r="H42" s="4"/>
      <c r="I42" s="4">
        <v>144</v>
      </c>
      <c r="J42" s="4"/>
      <c r="K42" s="4">
        <v>1750</v>
      </c>
      <c r="L42" s="4"/>
      <c r="M42" s="4"/>
      <c r="N42" s="4"/>
      <c r="O42" s="4"/>
      <c r="P42" s="4">
        <f>48000+44800</f>
        <v>92800</v>
      </c>
      <c r="Q42" s="4"/>
      <c r="R42" s="4"/>
      <c r="S42" s="4">
        <v>3888</v>
      </c>
      <c r="T42" s="4"/>
      <c r="U42" s="4">
        <v>42000</v>
      </c>
      <c r="V42" s="4"/>
      <c r="W42" s="4"/>
      <c r="X42" s="4"/>
      <c r="Y42" s="4"/>
      <c r="Z42" s="10">
        <f t="shared" si="1"/>
        <v>138688</v>
      </c>
    </row>
    <row r="43" spans="1:26" x14ac:dyDescent="0.95">
      <c r="A43" s="9">
        <v>65072</v>
      </c>
      <c r="B43" s="4">
        <v>687</v>
      </c>
      <c r="C43" s="3" t="s">
        <v>1</v>
      </c>
      <c r="D43" s="4">
        <v>604895022</v>
      </c>
      <c r="E43" s="4" t="s">
        <v>2</v>
      </c>
      <c r="F43" s="4">
        <v>1420</v>
      </c>
      <c r="G43" s="4"/>
      <c r="H43" s="4"/>
      <c r="I43" s="4"/>
      <c r="J43" s="4"/>
      <c r="K43" s="4">
        <v>2500</v>
      </c>
      <c r="L43" s="4"/>
      <c r="M43" s="4"/>
      <c r="N43" s="4"/>
      <c r="O43" s="4"/>
      <c r="P43" s="4">
        <f>44800+12000</f>
        <v>56800</v>
      </c>
      <c r="Q43" s="4"/>
      <c r="R43" s="4"/>
      <c r="S43" s="4"/>
      <c r="T43" s="4"/>
      <c r="U43" s="4">
        <v>62500</v>
      </c>
      <c r="V43" s="4"/>
      <c r="W43" s="4"/>
      <c r="X43" s="4"/>
      <c r="Y43" s="4"/>
      <c r="Z43" s="10">
        <f t="shared" si="1"/>
        <v>119300</v>
      </c>
    </row>
    <row r="44" spans="1:26" x14ac:dyDescent="0.95">
      <c r="A44" s="9">
        <v>65077</v>
      </c>
      <c r="B44" s="4">
        <v>711</v>
      </c>
      <c r="C44" s="3" t="s">
        <v>1</v>
      </c>
      <c r="D44" s="4">
        <v>604895022</v>
      </c>
      <c r="E44" s="4" t="s">
        <v>2</v>
      </c>
      <c r="F44" s="4">
        <v>1800</v>
      </c>
      <c r="G44" s="4"/>
      <c r="H44" s="4"/>
      <c r="I44" s="4">
        <v>400</v>
      </c>
      <c r="J44" s="4">
        <v>300</v>
      </c>
      <c r="K44" s="4">
        <v>1500</v>
      </c>
      <c r="L44" s="4"/>
      <c r="M44" s="4"/>
      <c r="N44" s="4"/>
      <c r="O44" s="4"/>
      <c r="P44" s="4">
        <v>72000</v>
      </c>
      <c r="Q44" s="4"/>
      <c r="R44" s="4"/>
      <c r="S44" s="4">
        <v>10800</v>
      </c>
      <c r="T44" s="4">
        <v>8100</v>
      </c>
      <c r="U44" s="4">
        <v>37500</v>
      </c>
      <c r="V44" s="4"/>
      <c r="W44" s="4"/>
      <c r="X44" s="4"/>
      <c r="Y44" s="4"/>
      <c r="Z44" s="10">
        <f t="shared" si="1"/>
        <v>128400</v>
      </c>
    </row>
    <row r="45" spans="1:26" x14ac:dyDescent="0.95">
      <c r="A45" s="9">
        <v>65084</v>
      </c>
      <c r="B45" s="4">
        <v>728</v>
      </c>
      <c r="C45" s="3" t="s">
        <v>1</v>
      </c>
      <c r="D45" s="4">
        <v>604895022</v>
      </c>
      <c r="E45" s="4" t="s">
        <v>2</v>
      </c>
      <c r="F45" s="4">
        <v>2800</v>
      </c>
      <c r="G45" s="4"/>
      <c r="H45" s="4"/>
      <c r="I45" s="4"/>
      <c r="J45" s="4"/>
      <c r="K45" s="4">
        <v>1000</v>
      </c>
      <c r="L45" s="4"/>
      <c r="M45" s="4"/>
      <c r="N45" s="4"/>
      <c r="O45" s="4"/>
      <c r="P45" s="4">
        <v>112000</v>
      </c>
      <c r="Q45" s="4"/>
      <c r="R45" s="4"/>
      <c r="S45" s="4"/>
      <c r="T45" s="4"/>
      <c r="U45" s="4">
        <v>26000</v>
      </c>
      <c r="V45" s="4"/>
      <c r="W45" s="4"/>
      <c r="X45" s="4"/>
      <c r="Y45" s="4"/>
      <c r="Z45" s="10">
        <f t="shared" si="1"/>
        <v>138000</v>
      </c>
    </row>
    <row r="46" spans="1:26" x14ac:dyDescent="0.95">
      <c r="A46" s="7">
        <v>64790</v>
      </c>
      <c r="B46" s="2">
        <v>76</v>
      </c>
      <c r="C46" s="3" t="s">
        <v>1</v>
      </c>
      <c r="D46" s="4">
        <v>604895022</v>
      </c>
      <c r="E46" s="4" t="s">
        <v>2</v>
      </c>
      <c r="F46" s="4">
        <v>560</v>
      </c>
      <c r="G46" s="4"/>
      <c r="H46" s="4"/>
      <c r="I46" s="4"/>
      <c r="J46" s="4"/>
      <c r="K46" s="4">
        <v>3000</v>
      </c>
      <c r="L46" s="4"/>
      <c r="M46" s="4"/>
      <c r="N46" s="4"/>
      <c r="O46" s="4"/>
      <c r="P46" s="2">
        <v>22960</v>
      </c>
      <c r="Q46" s="2"/>
      <c r="R46" s="2"/>
      <c r="S46" s="2"/>
      <c r="T46" s="2"/>
      <c r="U46" s="2">
        <v>63000</v>
      </c>
      <c r="V46" s="2"/>
      <c r="W46" s="2"/>
      <c r="X46" s="2"/>
      <c r="Y46" s="2"/>
      <c r="Z46" s="6">
        <f t="shared" si="1"/>
        <v>85960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8229A96DC1BF43991C5907B9C0FD8D" ma:contentTypeVersion="13" ma:contentTypeDescription="Create a new document." ma:contentTypeScope="" ma:versionID="32f0cd5311b32d6df93c8376964a7b8f">
  <xsd:schema xmlns:xsd="http://www.w3.org/2001/XMLSchema" xmlns:xs="http://www.w3.org/2001/XMLSchema" xmlns:p="http://schemas.microsoft.com/office/2006/metadata/properties" xmlns:ns3="89a25523-6bc2-4a33-ae08-61a309760d33" xmlns:ns4="eab4ac12-0a92-423f-9791-ea0dffd0f703" targetNamespace="http://schemas.microsoft.com/office/2006/metadata/properties" ma:root="true" ma:fieldsID="10ba90fdef2f949789c0126f2682ab3f" ns3:_="" ns4:_="">
    <xsd:import namespace="89a25523-6bc2-4a33-ae08-61a309760d33"/>
    <xsd:import namespace="eab4ac12-0a92-423f-9791-ea0dffd0f7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a25523-6bc2-4a33-ae08-61a309760d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b4ac12-0a92-423f-9791-ea0dffd0f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E543A6-8CC8-425E-973E-AC530EA61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a25523-6bc2-4a33-ae08-61a309760d33"/>
    <ds:schemaRef ds:uri="eab4ac12-0a92-423f-9791-ea0dffd0f7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259BFE-FEE3-4691-A3F5-D378C2414A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91AF7-6A0E-411B-A6A2-A4A11B56C198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eab4ac12-0a92-423f-9791-ea0dffd0f703"/>
    <ds:schemaRef ds:uri="http://purl.org/dc/dcmitype/"/>
    <ds:schemaRef ds:uri="89a25523-6bc2-4a33-ae08-61a309760d33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Gupta(IN3200)</dc:creator>
  <cp:lastModifiedBy>Krishna Gupta(IN3200)</cp:lastModifiedBy>
  <dcterms:created xsi:type="dcterms:W3CDTF">2021-09-30T16:59:00Z</dcterms:created>
  <dcterms:modified xsi:type="dcterms:W3CDTF">2021-09-30T17:22:06Z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0x010100C18229A96DC1BF43991C5907B9C0FD8D</vt:lpwstr>
  </property>
</Properties>
</file>