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haa/Desktop/"/>
    </mc:Choice>
  </mc:AlternateContent>
  <xr:revisionPtr revIDLastSave="0" documentId="13_ncr:1_{615760B4-71AB-3748-B1A9-E3A71D86A4B3}" xr6:coauthVersionLast="40" xr6:coauthVersionMax="40" xr10:uidLastSave="{00000000-0000-0000-0000-000000000000}"/>
  <bookViews>
    <workbookView xWindow="0" yWindow="460" windowWidth="28800" windowHeight="16320" xr2:uid="{CBD8C30F-D5AB-8A43-A5AD-FB9A99BD3F78}"/>
  </bookViews>
  <sheets>
    <sheet name="Sheet3" sheetId="3" r:id="rId1"/>
    <sheet name="Sheet1" sheetId="4" r:id="rId2"/>
  </sheets>
  <definedNames>
    <definedName name="_‎_test" localSheetId="0">Sheet3!$A$4:$V$63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8" i="3" l="1"/>
  <c r="AB11" i="3"/>
  <c r="AB14" i="3"/>
  <c r="AB17" i="3"/>
  <c r="AB20" i="3"/>
  <c r="AB23" i="3"/>
  <c r="AB26" i="3"/>
  <c r="AB29" i="3"/>
  <c r="AB32" i="3"/>
  <c r="AB35" i="3"/>
  <c r="AB38" i="3"/>
  <c r="AB41" i="3"/>
  <c r="AB44" i="3"/>
  <c r="AB47" i="3"/>
  <c r="AB50" i="3"/>
  <c r="AB53" i="3"/>
  <c r="AB56" i="3"/>
  <c r="AB59" i="3"/>
  <c r="AB62" i="3"/>
  <c r="AB5" i="3"/>
  <c r="Z22" i="3"/>
  <c r="Z7" i="3"/>
  <c r="Z10" i="3"/>
  <c r="Z13" i="3"/>
  <c r="Z16" i="3"/>
  <c r="Z19" i="3"/>
  <c r="Z25" i="3"/>
  <c r="Z28" i="3"/>
  <c r="Z31" i="3"/>
  <c r="Z34" i="3"/>
  <c r="Z37" i="3"/>
  <c r="Z40" i="3"/>
  <c r="Z43" i="3"/>
  <c r="Z46" i="3"/>
  <c r="Z49" i="3"/>
  <c r="Z52" i="3"/>
  <c r="Z55" i="3"/>
  <c r="Z58" i="3"/>
  <c r="Z61" i="3"/>
  <c r="Z4" i="3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Y36" i="3"/>
  <c r="Y37" i="3"/>
  <c r="Y38" i="3"/>
  <c r="Y39" i="3"/>
  <c r="Y40" i="3"/>
  <c r="Y41" i="3"/>
  <c r="Y42" i="3"/>
  <c r="Y43" i="3"/>
  <c r="Y44" i="3"/>
  <c r="Y45" i="3"/>
  <c r="Y46" i="3"/>
  <c r="Y47" i="3"/>
  <c r="Y48" i="3"/>
  <c r="Y49" i="3"/>
  <c r="Y50" i="3"/>
  <c r="Y51" i="3"/>
  <c r="Y52" i="3"/>
  <c r="Y53" i="3"/>
  <c r="Y54" i="3"/>
  <c r="Y55" i="3"/>
  <c r="Y56" i="3"/>
  <c r="Y57" i="3"/>
  <c r="Y58" i="3"/>
  <c r="Y59" i="3"/>
  <c r="Y60" i="3"/>
  <c r="Y61" i="3"/>
  <c r="Y62" i="3"/>
  <c r="Y63" i="3"/>
  <c r="Y6" i="3"/>
  <c r="Y7" i="3"/>
  <c r="Y8" i="3"/>
  <c r="Y9" i="3"/>
  <c r="Y10" i="3"/>
  <c r="Y11" i="3"/>
  <c r="Y12" i="3"/>
  <c r="Y13" i="3"/>
  <c r="Y5" i="3"/>
  <c r="Y4" i="3"/>
  <c r="AE7" i="3" l="1"/>
  <c r="AE10" i="3"/>
  <c r="AE13" i="3"/>
  <c r="AE16" i="3"/>
  <c r="AE19" i="3"/>
  <c r="AE22" i="3"/>
  <c r="AE25" i="3"/>
  <c r="AE28" i="3"/>
  <c r="AE31" i="3"/>
  <c r="AE34" i="3"/>
  <c r="AE37" i="3"/>
  <c r="AE40" i="3"/>
  <c r="AE43" i="3"/>
  <c r="AE46" i="3"/>
  <c r="AE49" i="3"/>
  <c r="AE52" i="3"/>
  <c r="AE55" i="3"/>
  <c r="AE58" i="3"/>
  <c r="AE61" i="3"/>
  <c r="AE4" i="3"/>
  <c r="AD9" i="3" l="1"/>
  <c r="AE9" i="3" s="1"/>
  <c r="AD12" i="3"/>
  <c r="AE12" i="3" s="1"/>
  <c r="AD15" i="3"/>
  <c r="AE15" i="3" s="1"/>
  <c r="AD18" i="3"/>
  <c r="AE18" i="3" s="1"/>
  <c r="AD21" i="3"/>
  <c r="AE21" i="3" s="1"/>
  <c r="AD24" i="3"/>
  <c r="AE24" i="3" s="1"/>
  <c r="AD27" i="3"/>
  <c r="AE27" i="3" s="1"/>
  <c r="AD30" i="3"/>
  <c r="AE30" i="3" s="1"/>
  <c r="AD33" i="3"/>
  <c r="AE33" i="3" s="1"/>
  <c r="AD36" i="3"/>
  <c r="AE36" i="3" s="1"/>
  <c r="AD39" i="3"/>
  <c r="AE39" i="3" s="1"/>
  <c r="AD42" i="3"/>
  <c r="AE42" i="3" s="1"/>
  <c r="AD45" i="3"/>
  <c r="AE45" i="3" s="1"/>
  <c r="AD48" i="3"/>
  <c r="AE48" i="3" s="1"/>
  <c r="AD51" i="3"/>
  <c r="AE51" i="3" s="1"/>
  <c r="AD54" i="3"/>
  <c r="AE54" i="3" s="1"/>
  <c r="AD57" i="3"/>
  <c r="AE57" i="3" s="1"/>
  <c r="AD60" i="3"/>
  <c r="AE60" i="3" s="1"/>
  <c r="AD63" i="3"/>
  <c r="AE63" i="3" s="1"/>
  <c r="AD6" i="3"/>
  <c r="AE6" i="3" s="1"/>
  <c r="AA8" i="3"/>
  <c r="AA11" i="3"/>
  <c r="AA14" i="3"/>
  <c r="AE14" i="3" s="1"/>
  <c r="AA17" i="3"/>
  <c r="AE17" i="3" s="1"/>
  <c r="AA20" i="3"/>
  <c r="AA23" i="3"/>
  <c r="AE23" i="3" s="1"/>
  <c r="AA26" i="3"/>
  <c r="AA29" i="3"/>
  <c r="AE29" i="3" s="1"/>
  <c r="AA32" i="3"/>
  <c r="AA35" i="3"/>
  <c r="AA38" i="3"/>
  <c r="AA41" i="3"/>
  <c r="AE41" i="3" s="1"/>
  <c r="AA44" i="3"/>
  <c r="AA47" i="3"/>
  <c r="AA50" i="3"/>
  <c r="AA53" i="3"/>
  <c r="AE53" i="3" s="1"/>
  <c r="AA56" i="3"/>
  <c r="AA59" i="3"/>
  <c r="AA62" i="3"/>
  <c r="AA5" i="3"/>
  <c r="AC29" i="3" l="1"/>
  <c r="AC17" i="3"/>
  <c r="AC14" i="3"/>
  <c r="AC47" i="3"/>
  <c r="AE47" i="3"/>
  <c r="AC35" i="3"/>
  <c r="AE35" i="3"/>
  <c r="AC11" i="3"/>
  <c r="AE11" i="3"/>
  <c r="AC56" i="3"/>
  <c r="AE56" i="3"/>
  <c r="AC32" i="3"/>
  <c r="AE32" i="3"/>
  <c r="AC8" i="3"/>
  <c r="AE8" i="3"/>
  <c r="AC5" i="3"/>
  <c r="AE5" i="3"/>
  <c r="AC59" i="3"/>
  <c r="AE59" i="3"/>
  <c r="AC44" i="3"/>
  <c r="AE44" i="3"/>
  <c r="AC20" i="3"/>
  <c r="AE20" i="3"/>
  <c r="AC53" i="3"/>
  <c r="AC62" i="3"/>
  <c r="AE62" i="3"/>
  <c r="AC50" i="3"/>
  <c r="AE50" i="3"/>
  <c r="AC38" i="3"/>
  <c r="AE38" i="3"/>
  <c r="AC26" i="3"/>
  <c r="AE26" i="3"/>
  <c r="AC41" i="3"/>
  <c r="AC23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DAE6D-CC35-2048-A41F-BCFA120E92F4}" name="‎⁨test" type="6" refreshedVersion="6" background="1" saveData="1">
    <textPr sourceFile="/Users/vihaa/Desktop/Notes/test7-fznusmbntrjvandwweymqvrmnagy/Build/Products/Debug/‎⁨test.txt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<sst xmlns="http://schemas.openxmlformats.org/spreadsheetml/2006/main" count="150" uniqueCount="24">
  <si>
    <t xml:space="preserve"> </t>
  </si>
  <si>
    <t>WRITE</t>
  </si>
  <si>
    <t>totalBytes</t>
  </si>
  <si>
    <t>HitCount</t>
  </si>
  <si>
    <t>MissCount</t>
  </si>
  <si>
    <t>ReplaceCount</t>
  </si>
  <si>
    <t>WBCount</t>
  </si>
  <si>
    <t>CPU2MemCount</t>
  </si>
  <si>
    <t>CacheCount</t>
  </si>
  <si>
    <t>MemFnCount</t>
  </si>
  <si>
    <t>CacheFnCount</t>
  </si>
  <si>
    <t>READ</t>
  </si>
  <si>
    <t>N</t>
  </si>
  <si>
    <t>BL</t>
  </si>
  <si>
    <t>WS</t>
  </si>
  <si>
    <t>MemFncount</t>
  </si>
  <si>
    <t>Calculation!</t>
  </si>
  <si>
    <t>Total Read</t>
  </si>
  <si>
    <t>WB</t>
  </si>
  <si>
    <t>WTNA</t>
  </si>
  <si>
    <t>WTA MAX Val Cal</t>
  </si>
  <si>
    <t xml:space="preserve">Time </t>
  </si>
  <si>
    <t>Worst Way!</t>
  </si>
  <si>
    <t>Best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</si>
</sst>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700"/>
      <name val="Calibri"/>
      <family val="2"/>
      <scheme val="minor"/>
    </font>
    <font>
      <sz val="12"/>
      <color rgb="FF007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gray0625">
        <bgColor rgb="FFFF6666"/>
      </patternFill>
    </fill>
    <fill>
      <patternFill patternType="gray0625">
        <bgColor theme="0"/>
      </patternFill>
    </fill>
    <fill>
      <patternFill patternType="solid">
        <fgColor theme="5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5A1FF"/>
        <bgColor indexed="64"/>
      </patternFill>
    </fill>
    <fill>
      <patternFill patternType="solid">
        <fgColor rgb="FF0070C0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theme="8" tint="0.59996337778862885"/>
      </right>
      <top style="medium">
        <color rgb="FF002060"/>
      </top>
      <bottom style="medium">
        <color theme="8" tint="0.59996337778862885"/>
      </bottom>
      <diagonal/>
    </border>
    <border>
      <left style="medium">
        <color theme="8" tint="0.59996337778862885"/>
      </left>
      <right style="medium">
        <color theme="8" tint="0.59996337778862885"/>
      </right>
      <top style="medium">
        <color rgb="FF002060"/>
      </top>
      <bottom style="medium">
        <color theme="8" tint="0.59996337778862885"/>
      </bottom>
      <diagonal/>
    </border>
    <border>
      <left style="medium">
        <color theme="8" tint="0.59996337778862885"/>
      </left>
      <right style="medium">
        <color rgb="FF002060"/>
      </right>
      <top style="medium">
        <color rgb="FF002060"/>
      </top>
      <bottom style="medium">
        <color theme="8" tint="0.59996337778862885"/>
      </bottom>
      <diagonal/>
    </border>
    <border>
      <left style="medium">
        <color rgb="FF002060"/>
      </left>
      <right style="medium">
        <color theme="8" tint="0.59996337778862885"/>
      </right>
      <top style="medium">
        <color theme="8" tint="0.59996337778862885"/>
      </top>
      <bottom style="medium">
        <color theme="8" tint="0.59996337778862885"/>
      </bottom>
      <diagonal/>
    </border>
    <border>
      <left style="medium">
        <color theme="8" tint="0.59996337778862885"/>
      </left>
      <right style="medium">
        <color theme="8" tint="0.59996337778862885"/>
      </right>
      <top style="medium">
        <color theme="8" tint="0.59996337778862885"/>
      </top>
      <bottom style="medium">
        <color theme="8" tint="0.59996337778862885"/>
      </bottom>
      <diagonal/>
    </border>
    <border>
      <left style="medium">
        <color theme="8" tint="0.59996337778862885"/>
      </left>
      <right style="medium">
        <color rgb="FF002060"/>
      </right>
      <top style="medium">
        <color theme="8" tint="0.59996337778862885"/>
      </top>
      <bottom style="medium">
        <color theme="8" tint="0.59996337778862885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medium">
        <color rgb="FF002060"/>
      </right>
      <top style="thin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 style="medium">
        <color rgb="FF002060"/>
      </top>
      <bottom style="thin">
        <color rgb="FF002060"/>
      </bottom>
      <diagonal/>
    </border>
    <border>
      <left/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/>
      <right/>
      <top style="medium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0" borderId="10" xfId="0" applyBorder="1"/>
    <xf numFmtId="0" fontId="0" fillId="0" borderId="11" xfId="0" applyBorder="1"/>
    <xf numFmtId="0" fontId="0" fillId="3" borderId="11" xfId="0" applyFill="1" applyBorder="1"/>
    <xf numFmtId="0" fontId="0" fillId="0" borderId="12" xfId="0" applyBorder="1"/>
    <xf numFmtId="0" fontId="0" fillId="4" borderId="13" xfId="0" applyFill="1" applyBorder="1"/>
    <xf numFmtId="0" fontId="0" fillId="5" borderId="15" xfId="0" applyFill="1" applyBorder="1"/>
    <xf numFmtId="0" fontId="0" fillId="6" borderId="14" xfId="0" applyFill="1" applyBorder="1"/>
    <xf numFmtId="0" fontId="0" fillId="6" borderId="13" xfId="0" applyFill="1" applyBorder="1"/>
    <xf numFmtId="0" fontId="0" fillId="7" borderId="0" xfId="0" applyFill="1"/>
    <xf numFmtId="0" fontId="0" fillId="8" borderId="13" xfId="0" applyFill="1" applyBorder="1"/>
    <xf numFmtId="0" fontId="1" fillId="0" borderId="0" xfId="0" applyFont="1"/>
    <xf numFmtId="0" fontId="1" fillId="0" borderId="0" xfId="0" applyFont="1" applyFill="1"/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0" fillId="0" borderId="10" xfId="0" applyFill="1" applyBorder="1"/>
    <xf numFmtId="0" fontId="0" fillId="0" borderId="11" xfId="0" applyFill="1" applyBorder="1"/>
    <xf numFmtId="0" fontId="0" fillId="0" borderId="12" xfId="0" applyFill="1" applyBorder="1"/>
    <xf numFmtId="0" fontId="0" fillId="9" borderId="15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2" fillId="0" borderId="10" xfId="0" applyFont="1" applyBorder="1"/>
    <xf numFmtId="0" fontId="2" fillId="0" borderId="11" xfId="0" applyFont="1" applyBorder="1"/>
    <xf numFmtId="0" fontId="2" fillId="3" borderId="11" xfId="0" applyFont="1" applyFill="1" applyBorder="1"/>
    <xf numFmtId="0" fontId="2" fillId="0" borderId="12" xfId="0" applyFont="1" applyBorder="1"/>
    <xf numFmtId="0" fontId="2" fillId="6" borderId="14" xfId="0" applyFont="1" applyFill="1" applyBorder="1"/>
    <xf numFmtId="0" fontId="2" fillId="4" borderId="13" xfId="0" applyFont="1" applyFill="1" applyBorder="1"/>
    <xf numFmtId="0" fontId="2" fillId="8" borderId="13" xfId="0" applyFont="1" applyFill="1" applyBorder="1"/>
    <xf numFmtId="0" fontId="2" fillId="6" borderId="13" xfId="0" applyFont="1" applyFill="1" applyBorder="1"/>
    <xf numFmtId="0" fontId="2" fillId="5" borderId="15" xfId="0" applyFont="1" applyFill="1" applyBorder="1"/>
    <xf numFmtId="0" fontId="2" fillId="0" borderId="0" xfId="0" applyFont="1"/>
    <xf numFmtId="0" fontId="3" fillId="0" borderId="11" xfId="0" applyFont="1" applyBorder="1"/>
    <xf numFmtId="0" fontId="3" fillId="3" borderId="11" xfId="0" applyFont="1" applyFill="1" applyBorder="1"/>
    <xf numFmtId="0" fontId="3" fillId="0" borderId="12" xfId="0" applyFont="1" applyBorder="1"/>
    <xf numFmtId="0" fontId="4" fillId="0" borderId="0" xfId="0" applyFont="1"/>
    <xf numFmtId="0" fontId="3" fillId="6" borderId="14" xfId="0" applyFont="1" applyFill="1" applyBorder="1"/>
    <xf numFmtId="0" fontId="3" fillId="4" borderId="13" xfId="0" applyFont="1" applyFill="1" applyBorder="1"/>
    <xf numFmtId="0" fontId="3" fillId="8" borderId="13" xfId="0" applyFont="1" applyFill="1" applyBorder="1"/>
    <xf numFmtId="0" fontId="3" fillId="6" borderId="13" xfId="0" applyFont="1" applyFill="1" applyBorder="1"/>
    <xf numFmtId="0" fontId="3" fillId="5" borderId="15" xfId="0" applyFont="1" applyFill="1" applyBorder="1"/>
    <xf numFmtId="0" fontId="3" fillId="0" borderId="0" xfId="0" applyFont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700"/>
      <color rgb="FF008900"/>
      <color rgb="FFE5A1FF"/>
      <color rgb="FFCD68FF"/>
      <color rgb="FFFF615A"/>
      <color rgb="FFFF66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Sheet3!$T$2</c:f>
              <c:strCache>
                <c:ptCount val="1"/>
                <c:pt idx="0">
                  <c:v>BL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Sheet3!$S$3:$S$63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</c:numCache>
            </c:numRef>
          </c:cat>
          <c:val>
            <c:numRef>
              <c:f>Sheet3!$T$3:$T$63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4</c:v>
                </c:pt>
                <c:pt idx="44">
                  <c:v>4</c:v>
                </c:pt>
                <c:pt idx="45">
                  <c:v>4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4</c:v>
                </c:pt>
                <c:pt idx="56">
                  <c:v>4</c:v>
                </c:pt>
                <c:pt idx="57">
                  <c:v>4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D-4638-98A1-28B363E63F86}"/>
            </c:ext>
          </c:extLst>
        </c:ser>
        <c:ser>
          <c:idx val="1"/>
          <c:order val="1"/>
          <c:tx>
            <c:strRef>
              <c:f>Sheet3!$U$2</c:f>
              <c:strCache>
                <c:ptCount val="1"/>
                <c:pt idx="0">
                  <c:v>WS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Sheet3!$S$3:$S$63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</c:numCache>
            </c:numRef>
          </c:cat>
          <c:val>
            <c:numRef>
              <c:f>Sheet3!$U$3:$U$63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1</c:v>
                </c:pt>
                <c:pt idx="24">
                  <c:v>2</c:v>
                </c:pt>
                <c:pt idx="25">
                  <c:v>0</c:v>
                </c:pt>
                <c:pt idx="26">
                  <c:v>1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2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0</c:v>
                </c:pt>
                <c:pt idx="35">
                  <c:v>1</c:v>
                </c:pt>
                <c:pt idx="36">
                  <c:v>2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0</c:v>
                </c:pt>
                <c:pt idx="50">
                  <c:v>1</c:v>
                </c:pt>
                <c:pt idx="51">
                  <c:v>2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0</c:v>
                </c:pt>
                <c:pt idx="56">
                  <c:v>1</c:v>
                </c:pt>
                <c:pt idx="57">
                  <c:v>2</c:v>
                </c:pt>
                <c:pt idx="58">
                  <c:v>0</c:v>
                </c:pt>
                <c:pt idx="59">
                  <c:v>1</c:v>
                </c:pt>
                <c:pt idx="6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7D-4638-98A1-28B363E63F86}"/>
            </c:ext>
          </c:extLst>
        </c:ser>
        <c:ser>
          <c:idx val="3"/>
          <c:order val="3"/>
          <c:tx>
            <c:strRef>
              <c:f>Sheet3!$S$2</c:f>
              <c:strCache>
                <c:ptCount val="1"/>
                <c:pt idx="0">
                  <c:v>N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Sheet3!$S$3:$S$63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</c:numCache>
            </c:numRef>
          </c:cat>
          <c:val>
            <c:numRef>
              <c:f>Sheet3!$S$3:$S$63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47D-4638-98A1-28B363E63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672483576"/>
        <c:axId val="590916160"/>
      </c:barChart>
      <c:lineChart>
        <c:grouping val="standard"/>
        <c:varyColors val="0"/>
        <c:ser>
          <c:idx val="2"/>
          <c:order val="2"/>
          <c:tx>
            <c:strRef>
              <c:f>Sheet3!$AE$3</c:f>
              <c:strCache>
                <c:ptCount val="1"/>
                <c:pt idx="0">
                  <c:v>Time 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Sheet3!$S$3:$S$63</c:f>
              <c:numCache>
                <c:formatCode>General</c:formatCode>
                <c:ptCount val="61"/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8</c:v>
                </c:pt>
                <c:pt idx="49">
                  <c:v>16</c:v>
                </c:pt>
                <c:pt idx="50">
                  <c:v>16</c:v>
                </c:pt>
                <c:pt idx="51">
                  <c:v>16</c:v>
                </c:pt>
                <c:pt idx="52">
                  <c:v>16</c:v>
                </c:pt>
                <c:pt idx="53">
                  <c:v>16</c:v>
                </c:pt>
                <c:pt idx="54">
                  <c:v>16</c:v>
                </c:pt>
                <c:pt idx="55">
                  <c:v>16</c:v>
                </c:pt>
                <c:pt idx="56">
                  <c:v>16</c:v>
                </c:pt>
                <c:pt idx="57">
                  <c:v>16</c:v>
                </c:pt>
                <c:pt idx="58">
                  <c:v>16</c:v>
                </c:pt>
                <c:pt idx="59">
                  <c:v>16</c:v>
                </c:pt>
                <c:pt idx="60">
                  <c:v>16</c:v>
                </c:pt>
              </c:numCache>
            </c:numRef>
          </c:cat>
          <c:val>
            <c:numRef>
              <c:f>Sheet3!$AE$4:$AE$63</c:f>
              <c:numCache>
                <c:formatCode>General</c:formatCode>
                <c:ptCount val="60"/>
                <c:pt idx="0">
                  <c:v>3.388115242</c:v>
                </c:pt>
                <c:pt idx="1">
                  <c:v>8.0539817199999995</c:v>
                </c:pt>
                <c:pt idx="2">
                  <c:v>8.0539048599999994</c:v>
                </c:pt>
                <c:pt idx="3">
                  <c:v>1.9547224759999999</c:v>
                </c:pt>
                <c:pt idx="4">
                  <c:v>6.6768787249999999</c:v>
                </c:pt>
                <c:pt idx="5">
                  <c:v>6.6768338900000002</c:v>
                </c:pt>
                <c:pt idx="6">
                  <c:v>1.2685344549999999</c:v>
                </c:pt>
                <c:pt idx="7">
                  <c:v>6.0143745339999999</c:v>
                </c:pt>
                <c:pt idx="8">
                  <c:v>6.0143451040000002</c:v>
                </c:pt>
                <c:pt idx="9">
                  <c:v>0.97343133999999998</c:v>
                </c:pt>
                <c:pt idx="10">
                  <c:v>5.7074017689999996</c:v>
                </c:pt>
                <c:pt idx="11">
                  <c:v>5.707345804</c:v>
                </c:pt>
                <c:pt idx="12">
                  <c:v>3.3782589820000002</c:v>
                </c:pt>
                <c:pt idx="13">
                  <c:v>8.04428944</c:v>
                </c:pt>
                <c:pt idx="14">
                  <c:v>8.0443374999999993</c:v>
                </c:pt>
                <c:pt idx="15">
                  <c:v>1.948972991</c:v>
                </c:pt>
                <c:pt idx="16">
                  <c:v>6.6712248949999999</c:v>
                </c:pt>
                <c:pt idx="17">
                  <c:v>6.6712529299999996</c:v>
                </c:pt>
                <c:pt idx="18">
                  <c:v>1.264823845</c:v>
                </c:pt>
                <c:pt idx="19">
                  <c:v>6.0107287239999998</c:v>
                </c:pt>
                <c:pt idx="20">
                  <c:v>6.0107469489999996</c:v>
                </c:pt>
                <c:pt idx="21">
                  <c:v>0.96442077999999998</c:v>
                </c:pt>
                <c:pt idx="22">
                  <c:v>5.6985331690000001</c:v>
                </c:pt>
                <c:pt idx="23">
                  <c:v>5.6985466239999996</c:v>
                </c:pt>
                <c:pt idx="24">
                  <c:v>3.3797270620000002</c:v>
                </c:pt>
                <c:pt idx="25">
                  <c:v>8.0457575200000004</c:v>
                </c:pt>
                <c:pt idx="26">
                  <c:v>8.0458055799999997</c:v>
                </c:pt>
                <c:pt idx="27">
                  <c:v>1.9498293710000001</c:v>
                </c:pt>
                <c:pt idx="28">
                  <c:v>6.672081275</c:v>
                </c:pt>
                <c:pt idx="29">
                  <c:v>6.6721093099999997</c:v>
                </c:pt>
                <c:pt idx="30">
                  <c:v>1.2653743749999999</c:v>
                </c:pt>
                <c:pt idx="31">
                  <c:v>6.0112792539999997</c:v>
                </c:pt>
                <c:pt idx="32">
                  <c:v>6.0112974790000004</c:v>
                </c:pt>
                <c:pt idx="33">
                  <c:v>0.96501630999999999</c:v>
                </c:pt>
                <c:pt idx="34">
                  <c:v>5.6991286990000001</c:v>
                </c:pt>
                <c:pt idx="35">
                  <c:v>5.6991421539999996</c:v>
                </c:pt>
                <c:pt idx="36">
                  <c:v>3.3804643419999998</c:v>
                </c:pt>
                <c:pt idx="37">
                  <c:v>8.0464947999999996</c:v>
                </c:pt>
                <c:pt idx="38">
                  <c:v>8.0465428600000006</c:v>
                </c:pt>
                <c:pt idx="39">
                  <c:v>1.950259451</c:v>
                </c:pt>
                <c:pt idx="40">
                  <c:v>6.6725113550000001</c:v>
                </c:pt>
                <c:pt idx="41">
                  <c:v>6.6725393899999998</c:v>
                </c:pt>
                <c:pt idx="42">
                  <c:v>1.2656508550000001</c:v>
                </c:pt>
                <c:pt idx="43">
                  <c:v>6.0115557339999999</c:v>
                </c:pt>
                <c:pt idx="44">
                  <c:v>6.0115739589999997</c:v>
                </c:pt>
                <c:pt idx="45">
                  <c:v>0.96531582999999999</c:v>
                </c:pt>
                <c:pt idx="46">
                  <c:v>5.6994282189999996</c:v>
                </c:pt>
                <c:pt idx="47">
                  <c:v>5.699441674</c:v>
                </c:pt>
                <c:pt idx="48">
                  <c:v>3.3868952920000002</c:v>
                </c:pt>
                <c:pt idx="49">
                  <c:v>8.0468576800000005</c:v>
                </c:pt>
                <c:pt idx="50">
                  <c:v>8.0469057399999997</c:v>
                </c:pt>
                <c:pt idx="51">
                  <c:v>1.9538479310000001</c:v>
                </c:pt>
                <c:pt idx="52">
                  <c:v>6.6727230349999997</c:v>
                </c:pt>
                <c:pt idx="53">
                  <c:v>6.6727510700000003</c:v>
                </c:pt>
                <c:pt idx="54">
                  <c:v>1.2677476750000001</c:v>
                </c:pt>
                <c:pt idx="55">
                  <c:v>6.0116918139999997</c:v>
                </c:pt>
                <c:pt idx="56">
                  <c:v>6.0117100389999996</c:v>
                </c:pt>
                <c:pt idx="57">
                  <c:v>0.96668628999999995</c:v>
                </c:pt>
                <c:pt idx="58">
                  <c:v>5.6995756389999999</c:v>
                </c:pt>
                <c:pt idx="59">
                  <c:v>5.6995890940000002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7D-4638-98A1-28B363E63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2483576"/>
        <c:axId val="590916160"/>
      </c:lineChart>
      <c:catAx>
        <c:axId val="672483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0916160"/>
        <c:crosses val="autoZero"/>
        <c:auto val="1"/>
        <c:lblAlgn val="ctr"/>
        <c:lblOffset val="100"/>
        <c:tickMarkSkip val="1"/>
        <c:noMultiLvlLbl val="0"/>
      </c:catAx>
      <c:valAx>
        <c:axId val="5909161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48357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18</xdr:col>
      <xdr:colOff>647700</xdr:colOff>
      <xdr:row>31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0CD604-CCD0-4C61-A7F4-6AA09400E6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‎⁨test" connectionId="1" xr16:uid="{FE272A6B-4045-9F40-9415-C143CBA4B9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29C8D-BD16-1B4B-B394-3997ABDB5092}">
  <dimension ref="A1:AF63"/>
  <sheetViews>
    <sheetView tabSelected="1" topLeftCell="D1" zoomScale="74" workbookViewId="0">
      <selection activeCell="L37" sqref="L37"/>
    </sheetView>
  </sheetViews>
  <sheetFormatPr baseColWidth="10" defaultColWidth="11.1640625" defaultRowHeight="16" x14ac:dyDescent="0.2"/>
  <cols>
    <col min="1" max="1" width="11.5" bestFit="1" customWidth="1"/>
    <col min="2" max="2" width="9.1640625" customWidth="1"/>
    <col min="3" max="3" width="11.5" customWidth="1"/>
    <col min="4" max="4" width="14" customWidth="1"/>
    <col min="5" max="5" width="11.83203125" customWidth="1"/>
    <col min="6" max="6" width="16.83203125" customWidth="1"/>
    <col min="7" max="7" width="13.83203125" customWidth="1"/>
    <col min="8" max="8" width="14" customWidth="1"/>
    <col min="9" max="9" width="13.5" customWidth="1"/>
    <col min="10" max="10" width="1.6640625" style="1" bestFit="1" customWidth="1"/>
    <col min="11" max="11" width="11.6640625" customWidth="1"/>
    <col min="12" max="12" width="11.5" customWidth="1"/>
    <col min="13" max="13" width="11.83203125" customWidth="1"/>
    <col min="14" max="14" width="14.33203125" customWidth="1"/>
    <col min="15" max="15" width="11.33203125" customWidth="1"/>
    <col min="16" max="16" width="13" customWidth="1"/>
    <col min="17" max="17" width="13.83203125" customWidth="1"/>
    <col min="18" max="18" width="15" customWidth="1"/>
    <col min="19" max="19" width="4.6640625" customWidth="1"/>
    <col min="20" max="20" width="4" customWidth="1"/>
    <col min="21" max="21" width="5.33203125" customWidth="1"/>
    <col min="22" max="22" width="1.6640625" bestFit="1" customWidth="1"/>
    <col min="23" max="23" width="9.83203125" customWidth="1"/>
    <col min="24" max="24" width="10.83203125" hidden="1" customWidth="1"/>
    <col min="25" max="25" width="20.83203125" customWidth="1"/>
    <col min="26" max="26" width="17.33203125" customWidth="1"/>
    <col min="27" max="30" width="12.6640625" bestFit="1" customWidth="1"/>
  </cols>
  <sheetData>
    <row r="1" spans="1:32" ht="17" thickBot="1" x14ac:dyDescent="0.25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14"/>
      <c r="K1" s="23" t="s">
        <v>11</v>
      </c>
      <c r="L1" s="23"/>
      <c r="M1" s="23"/>
      <c r="N1" s="23"/>
      <c r="O1" s="23"/>
      <c r="P1" s="23"/>
      <c r="Q1" s="23"/>
      <c r="R1" s="23"/>
      <c r="S1" s="24"/>
      <c r="T1" s="25"/>
      <c r="U1" s="26"/>
      <c r="V1" s="22"/>
      <c r="W1" s="22"/>
      <c r="X1" s="22"/>
      <c r="Y1" s="22"/>
      <c r="Z1" s="22"/>
      <c r="AA1" s="22"/>
      <c r="AB1" s="22"/>
      <c r="AC1" s="22"/>
      <c r="AD1" s="22"/>
      <c r="AE1" s="22"/>
    </row>
    <row r="2" spans="1:32" ht="17" thickBot="1" x14ac:dyDescent="0.25">
      <c r="A2" s="15" t="s">
        <v>2</v>
      </c>
      <c r="B2" s="15" t="s">
        <v>3</v>
      </c>
      <c r="C2" s="15" t="s">
        <v>4</v>
      </c>
      <c r="D2" s="15" t="s">
        <v>5</v>
      </c>
      <c r="E2" s="15" t="s">
        <v>6</v>
      </c>
      <c r="F2" s="15" t="s">
        <v>7</v>
      </c>
      <c r="G2" s="15" t="s">
        <v>8</v>
      </c>
      <c r="H2" s="15" t="s">
        <v>9</v>
      </c>
      <c r="I2" s="15" t="s">
        <v>10</v>
      </c>
      <c r="J2" s="16"/>
      <c r="K2" s="15" t="s">
        <v>2</v>
      </c>
      <c r="L2" s="15" t="s">
        <v>3</v>
      </c>
      <c r="M2" s="15" t="s">
        <v>4</v>
      </c>
      <c r="N2" s="15" t="s">
        <v>5</v>
      </c>
      <c r="O2" s="15" t="s">
        <v>6</v>
      </c>
      <c r="P2" s="15" t="s">
        <v>8</v>
      </c>
      <c r="Q2" s="15" t="s">
        <v>15</v>
      </c>
      <c r="R2" s="15" t="s">
        <v>10</v>
      </c>
      <c r="S2" s="15" t="s">
        <v>12</v>
      </c>
      <c r="T2" s="15" t="s">
        <v>13</v>
      </c>
      <c r="U2" s="15" t="s">
        <v>14</v>
      </c>
      <c r="V2" s="17"/>
      <c r="W2" s="17"/>
      <c r="X2" s="17"/>
      <c r="Y2" s="27" t="s">
        <v>16</v>
      </c>
      <c r="Z2" s="28"/>
      <c r="AA2" s="28"/>
      <c r="AB2" s="28"/>
      <c r="AC2" s="28"/>
      <c r="AD2" s="28"/>
      <c r="AE2" s="28"/>
    </row>
    <row r="3" spans="1:32" ht="17" thickBot="1" x14ac:dyDescent="0.25">
      <c r="A3" s="18"/>
      <c r="B3" s="18"/>
      <c r="C3" s="18"/>
      <c r="D3" s="18"/>
      <c r="E3" s="18"/>
      <c r="F3" s="18"/>
      <c r="G3" s="18"/>
      <c r="H3" s="18"/>
      <c r="I3" s="18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7"/>
      <c r="W3" s="17"/>
      <c r="X3" s="17"/>
      <c r="Y3" s="20" t="s">
        <v>17</v>
      </c>
      <c r="Z3" s="20" t="s">
        <v>18</v>
      </c>
      <c r="AA3" s="29" t="s">
        <v>20</v>
      </c>
      <c r="AB3" s="30"/>
      <c r="AC3" s="31"/>
      <c r="AD3" s="20" t="s">
        <v>19</v>
      </c>
      <c r="AE3" s="21" t="s">
        <v>21</v>
      </c>
    </row>
    <row r="4" spans="1:32" ht="17" thickBot="1" x14ac:dyDescent="0.25">
      <c r="A4" s="36">
        <v>106451484</v>
      </c>
      <c r="B4" s="37">
        <v>52502910</v>
      </c>
      <c r="C4" s="37">
        <v>722832</v>
      </c>
      <c r="D4" s="37">
        <v>591762</v>
      </c>
      <c r="E4" s="37">
        <v>65614</v>
      </c>
      <c r="F4" s="37">
        <v>0</v>
      </c>
      <c r="G4" s="37">
        <v>53225742</v>
      </c>
      <c r="H4" s="37">
        <v>17763846</v>
      </c>
      <c r="I4" s="37">
        <v>53225742</v>
      </c>
      <c r="J4" s="37" t="s">
        <v>0</v>
      </c>
      <c r="K4" s="37">
        <v>413822480</v>
      </c>
      <c r="L4" s="37">
        <v>172947308</v>
      </c>
      <c r="M4" s="37">
        <v>33963932</v>
      </c>
      <c r="N4" s="37">
        <v>33963930</v>
      </c>
      <c r="O4" s="37">
        <v>134008</v>
      </c>
      <c r="P4" s="37">
        <v>206911240</v>
      </c>
      <c r="Q4" s="37">
        <v>77763844</v>
      </c>
      <c r="R4" s="37">
        <v>206911240</v>
      </c>
      <c r="S4" s="37">
        <v>1</v>
      </c>
      <c r="T4" s="37">
        <v>1</v>
      </c>
      <c r="U4" s="38">
        <v>0</v>
      </c>
      <c r="V4" s="1" t="s">
        <v>0</v>
      </c>
      <c r="W4" s="1"/>
      <c r="X4" s="10"/>
      <c r="Y4" s="8">
        <f>(M4+(N4)*(90+(T4-1)*15)+O4*(90+(T4-1)*15))+L4</f>
        <v>3275725660</v>
      </c>
      <c r="Z4" s="6">
        <f>B4+C4+(E4+D4)*(90+(T4-1)*15)</f>
        <v>112389582</v>
      </c>
      <c r="AA4" s="11"/>
      <c r="AB4" s="9"/>
      <c r="AC4" s="9"/>
      <c r="AD4" s="35"/>
      <c r="AE4" s="1">
        <f>(Y4+Z4+AA4+AD4)*10^-9</f>
        <v>3.388115242</v>
      </c>
      <c r="AF4" s="12"/>
    </row>
    <row r="5" spans="1:32" ht="17" thickBot="1" x14ac:dyDescent="0.25">
      <c r="A5" s="39">
        <v>106451484</v>
      </c>
      <c r="B5" s="40">
        <v>52502910</v>
      </c>
      <c r="C5" s="40">
        <v>722832</v>
      </c>
      <c r="D5" s="40">
        <v>591762</v>
      </c>
      <c r="E5" s="40">
        <v>0</v>
      </c>
      <c r="F5" s="40">
        <v>53225742</v>
      </c>
      <c r="G5" s="40">
        <v>53225742</v>
      </c>
      <c r="H5" s="40">
        <v>17763846</v>
      </c>
      <c r="I5" s="40">
        <v>53225742</v>
      </c>
      <c r="J5" s="41" t="s">
        <v>0</v>
      </c>
      <c r="K5" s="40">
        <v>413822480</v>
      </c>
      <c r="L5" s="40">
        <v>172947308</v>
      </c>
      <c r="M5" s="40">
        <v>33963932</v>
      </c>
      <c r="N5" s="40">
        <v>33963930</v>
      </c>
      <c r="O5" s="40">
        <v>0</v>
      </c>
      <c r="P5" s="40">
        <v>206911240</v>
      </c>
      <c r="Q5" s="40">
        <v>77763844</v>
      </c>
      <c r="R5" s="40">
        <v>206911240</v>
      </c>
      <c r="S5" s="40">
        <v>1</v>
      </c>
      <c r="T5" s="40">
        <v>1</v>
      </c>
      <c r="U5" s="42">
        <v>1</v>
      </c>
      <c r="V5" s="12" t="s">
        <v>0</v>
      </c>
      <c r="W5" s="12"/>
      <c r="X5" s="12"/>
      <c r="Y5" s="43">
        <f>(M5+(N5)*(90+(T5-1)*15)+O5*(90+(T5-1)*15))+L5</f>
        <v>3263664940</v>
      </c>
      <c r="Z5" s="44"/>
      <c r="AA5" s="45">
        <f>F5*90</f>
        <v>4790316780</v>
      </c>
      <c r="AB5" s="46">
        <f>C5+(D5)*(90+(T5-1)*15)</f>
        <v>53981412</v>
      </c>
      <c r="AC5" s="46">
        <f t="shared" ref="AC5:AC62" si="0">AA5-AB5</f>
        <v>4736335368</v>
      </c>
      <c r="AD5" s="47"/>
      <c r="AE5" s="48">
        <f>(Y5+Z5+AA5+AD5)/1000000000</f>
        <v>8.0539817199999995</v>
      </c>
      <c r="AF5" s="48" t="s">
        <v>22</v>
      </c>
    </row>
    <row r="6" spans="1:32" ht="17" thickBot="1" x14ac:dyDescent="0.25">
      <c r="A6" s="2">
        <v>106451484</v>
      </c>
      <c r="B6" s="3">
        <v>52534928</v>
      </c>
      <c r="C6" s="3">
        <v>690814</v>
      </c>
      <c r="D6" s="3">
        <v>0</v>
      </c>
      <c r="E6" s="3">
        <v>0</v>
      </c>
      <c r="F6" s="3">
        <v>53225742</v>
      </c>
      <c r="G6" s="3">
        <v>52534928</v>
      </c>
      <c r="H6" s="3">
        <v>17763846</v>
      </c>
      <c r="I6" s="3">
        <v>53225742</v>
      </c>
      <c r="J6" s="4" t="s">
        <v>0</v>
      </c>
      <c r="K6" s="3">
        <v>413822480</v>
      </c>
      <c r="L6" s="3">
        <v>172817092</v>
      </c>
      <c r="M6" s="3">
        <v>34094148</v>
      </c>
      <c r="N6" s="3">
        <v>33963076</v>
      </c>
      <c r="O6" s="3">
        <v>0</v>
      </c>
      <c r="P6" s="3">
        <v>206911240</v>
      </c>
      <c r="Q6" s="3">
        <v>77763844</v>
      </c>
      <c r="R6" s="3">
        <v>206911240</v>
      </c>
      <c r="S6" s="3">
        <v>1</v>
      </c>
      <c r="T6" s="3">
        <v>1</v>
      </c>
      <c r="U6" s="5">
        <v>2</v>
      </c>
      <c r="V6" t="s">
        <v>0</v>
      </c>
      <c r="Y6" s="8">
        <f t="shared" ref="Y6:Y63" si="1">(M6+(N6)*(90+(T6-1)*15)+O6*(90+(T6-1)*15))+L6</f>
        <v>3263588080</v>
      </c>
      <c r="Z6" s="6"/>
      <c r="AA6" s="11"/>
      <c r="AB6" s="9"/>
      <c r="AC6" s="9"/>
      <c r="AD6" s="7">
        <f>F6*90</f>
        <v>4790316780</v>
      </c>
      <c r="AE6">
        <f>(Y6+Z6+AA6+AD6)/1000000000</f>
        <v>8.0539048599999994</v>
      </c>
    </row>
    <row r="7" spans="1:32" ht="17" thickBot="1" x14ac:dyDescent="0.25">
      <c r="A7" s="2">
        <v>106451484</v>
      </c>
      <c r="B7" s="3">
        <v>26251455</v>
      </c>
      <c r="C7" s="3">
        <v>361416</v>
      </c>
      <c r="D7" s="3">
        <v>295881</v>
      </c>
      <c r="E7" s="3">
        <v>32807</v>
      </c>
      <c r="F7" s="3">
        <v>0</v>
      </c>
      <c r="G7" s="3">
        <v>26612871</v>
      </c>
      <c r="H7" s="3">
        <v>17763846</v>
      </c>
      <c r="I7" s="3">
        <v>26612871</v>
      </c>
      <c r="J7" s="4" t="s">
        <v>0</v>
      </c>
      <c r="K7" s="3">
        <v>413822480</v>
      </c>
      <c r="L7" s="3">
        <v>86473654</v>
      </c>
      <c r="M7" s="3">
        <v>16981966</v>
      </c>
      <c r="N7" s="3">
        <v>16981965</v>
      </c>
      <c r="O7" s="3">
        <v>67004</v>
      </c>
      <c r="P7" s="3">
        <v>103455620</v>
      </c>
      <c r="Q7" s="3">
        <v>77763844</v>
      </c>
      <c r="R7" s="3">
        <v>103455620</v>
      </c>
      <c r="S7" s="3">
        <v>1</v>
      </c>
      <c r="T7" s="3">
        <v>2</v>
      </c>
      <c r="U7" s="5">
        <v>0</v>
      </c>
      <c r="V7" t="s">
        <v>0</v>
      </c>
      <c r="Y7" s="8">
        <f t="shared" si="1"/>
        <v>1893597365</v>
      </c>
      <c r="Z7" s="6">
        <f t="shared" ref="Z7:Z61" si="2">B7+C7+(E7+D7)*(90+(T7-1)*15)</f>
        <v>61125111</v>
      </c>
      <c r="AA7" s="11"/>
      <c r="AB7" s="9"/>
      <c r="AC7" s="9"/>
      <c r="AD7" s="7"/>
      <c r="AE7">
        <f t="shared" ref="AE7:AE63" si="3">(Y7+Z7+AA7+AD7)/1000000000</f>
        <v>1.9547224759999999</v>
      </c>
    </row>
    <row r="8" spans="1:32" ht="17" thickBot="1" x14ac:dyDescent="0.25">
      <c r="A8" s="2">
        <v>106451484</v>
      </c>
      <c r="B8" s="3">
        <v>26251455</v>
      </c>
      <c r="C8" s="3">
        <v>361416</v>
      </c>
      <c r="D8" s="3">
        <v>295881</v>
      </c>
      <c r="E8" s="3">
        <v>0</v>
      </c>
      <c r="F8" s="3">
        <v>53225742</v>
      </c>
      <c r="G8" s="3">
        <v>26612871</v>
      </c>
      <c r="H8" s="3">
        <v>17763846</v>
      </c>
      <c r="I8" s="3">
        <v>26612871</v>
      </c>
      <c r="J8" s="4" t="s">
        <v>0</v>
      </c>
      <c r="K8" s="3">
        <v>413822480</v>
      </c>
      <c r="L8" s="3">
        <v>86473654</v>
      </c>
      <c r="M8" s="3">
        <v>16981966</v>
      </c>
      <c r="N8" s="3">
        <v>16981965</v>
      </c>
      <c r="O8" s="3">
        <v>0</v>
      </c>
      <c r="P8" s="3">
        <v>103455620</v>
      </c>
      <c r="Q8" s="3">
        <v>77763844</v>
      </c>
      <c r="R8" s="3">
        <v>103455620</v>
      </c>
      <c r="S8" s="3">
        <v>1</v>
      </c>
      <c r="T8" s="3">
        <v>2</v>
      </c>
      <c r="U8" s="5">
        <v>1</v>
      </c>
      <c r="V8" t="s">
        <v>0</v>
      </c>
      <c r="W8" s="1"/>
      <c r="Y8" s="8">
        <f t="shared" si="1"/>
        <v>1886561945</v>
      </c>
      <c r="Z8" s="6"/>
      <c r="AA8" s="11">
        <f t="shared" ref="AA8:AA62" si="4">F8*90</f>
        <v>4790316780</v>
      </c>
      <c r="AB8" s="9">
        <f t="shared" ref="AB8:AB62" si="5">C8+(D8)*(90+(T8-1)*15)</f>
        <v>31428921</v>
      </c>
      <c r="AC8" s="9">
        <f t="shared" si="0"/>
        <v>4758887859</v>
      </c>
      <c r="AD8" s="7"/>
      <c r="AE8">
        <f t="shared" si="3"/>
        <v>6.6768787249999999</v>
      </c>
    </row>
    <row r="9" spans="1:32" ht="17" thickBot="1" x14ac:dyDescent="0.25">
      <c r="A9" s="2">
        <v>106451484</v>
      </c>
      <c r="B9" s="3">
        <v>26267464</v>
      </c>
      <c r="C9" s="3">
        <v>345407</v>
      </c>
      <c r="D9" s="3">
        <v>0</v>
      </c>
      <c r="E9" s="3">
        <v>0</v>
      </c>
      <c r="F9" s="3">
        <v>53225742</v>
      </c>
      <c r="G9" s="3">
        <v>26267464</v>
      </c>
      <c r="H9" s="3">
        <v>17763846</v>
      </c>
      <c r="I9" s="3">
        <v>26612871</v>
      </c>
      <c r="J9" s="4" t="s">
        <v>0</v>
      </c>
      <c r="K9" s="3">
        <v>413822480</v>
      </c>
      <c r="L9" s="3">
        <v>86408546</v>
      </c>
      <c r="M9" s="3">
        <v>17047074</v>
      </c>
      <c r="N9" s="3">
        <v>16981538</v>
      </c>
      <c r="O9" s="3">
        <v>0</v>
      </c>
      <c r="P9" s="3">
        <v>103455620</v>
      </c>
      <c r="Q9" s="3">
        <v>77763844</v>
      </c>
      <c r="R9" s="3">
        <v>103455620</v>
      </c>
      <c r="S9" s="3">
        <v>1</v>
      </c>
      <c r="T9" s="3">
        <v>2</v>
      </c>
      <c r="U9" s="5">
        <v>2</v>
      </c>
      <c r="V9" t="s">
        <v>0</v>
      </c>
      <c r="Y9" s="8">
        <f t="shared" si="1"/>
        <v>1886517110</v>
      </c>
      <c r="Z9" s="6"/>
      <c r="AA9" s="11"/>
      <c r="AB9" s="9"/>
      <c r="AC9" s="9"/>
      <c r="AD9" s="7">
        <f t="shared" ref="AD9:AD63" si="6">F9*90</f>
        <v>4790316780</v>
      </c>
      <c r="AE9">
        <f t="shared" si="3"/>
        <v>6.6768338900000002</v>
      </c>
    </row>
    <row r="10" spans="1:32" ht="17" thickBot="1" x14ac:dyDescent="0.25">
      <c r="A10" s="2">
        <v>106451484</v>
      </c>
      <c r="B10" s="3">
        <v>17583138</v>
      </c>
      <c r="C10" s="3">
        <v>180708</v>
      </c>
      <c r="D10" s="3">
        <v>147941</v>
      </c>
      <c r="E10" s="3">
        <v>16405</v>
      </c>
      <c r="F10" s="3">
        <v>0</v>
      </c>
      <c r="G10" s="3">
        <v>17763846</v>
      </c>
      <c r="H10" s="3">
        <v>17763846</v>
      </c>
      <c r="I10" s="3">
        <v>17763846</v>
      </c>
      <c r="J10" s="4" t="s">
        <v>0</v>
      </c>
      <c r="K10" s="3">
        <v>413822480</v>
      </c>
      <c r="L10" s="3">
        <v>69272777</v>
      </c>
      <c r="M10" s="3">
        <v>8491067</v>
      </c>
      <c r="N10" s="3">
        <v>8491066</v>
      </c>
      <c r="O10" s="3">
        <v>33527</v>
      </c>
      <c r="P10" s="3">
        <v>77763844</v>
      </c>
      <c r="Q10" s="3">
        <v>77763844</v>
      </c>
      <c r="R10" s="3">
        <v>77763844</v>
      </c>
      <c r="S10" s="3">
        <v>1</v>
      </c>
      <c r="T10" s="3">
        <v>4</v>
      </c>
      <c r="U10" s="5">
        <v>0</v>
      </c>
      <c r="V10" t="s">
        <v>0</v>
      </c>
      <c r="Y10" s="8">
        <f t="shared" si="1"/>
        <v>1228583899</v>
      </c>
      <c r="Z10" s="6">
        <f t="shared" si="2"/>
        <v>39950556</v>
      </c>
      <c r="AA10" s="11"/>
      <c r="AB10" s="9"/>
      <c r="AC10" s="9"/>
      <c r="AD10" s="7"/>
      <c r="AE10">
        <f t="shared" si="3"/>
        <v>1.2685344549999999</v>
      </c>
    </row>
    <row r="11" spans="1:32" ht="17" thickBot="1" x14ac:dyDescent="0.25">
      <c r="A11" s="2">
        <v>106451484</v>
      </c>
      <c r="B11" s="3">
        <v>17583138</v>
      </c>
      <c r="C11" s="3">
        <v>180708</v>
      </c>
      <c r="D11" s="3">
        <v>147941</v>
      </c>
      <c r="E11" s="3">
        <v>0</v>
      </c>
      <c r="F11" s="3">
        <v>53225742</v>
      </c>
      <c r="G11" s="3">
        <v>17763846</v>
      </c>
      <c r="H11" s="3">
        <v>17763846</v>
      </c>
      <c r="I11" s="3">
        <v>17763846</v>
      </c>
      <c r="J11" s="4" t="s">
        <v>0</v>
      </c>
      <c r="K11" s="3">
        <v>413822480</v>
      </c>
      <c r="L11" s="3">
        <v>69272777</v>
      </c>
      <c r="M11" s="3">
        <v>8491067</v>
      </c>
      <c r="N11" s="3">
        <v>8491066</v>
      </c>
      <c r="O11" s="3">
        <v>0</v>
      </c>
      <c r="P11" s="3">
        <v>77763844</v>
      </c>
      <c r="Q11" s="3">
        <v>77763844</v>
      </c>
      <c r="R11" s="3">
        <v>77763844</v>
      </c>
      <c r="S11" s="3">
        <v>1</v>
      </c>
      <c r="T11" s="3">
        <v>4</v>
      </c>
      <c r="U11" s="5">
        <v>1</v>
      </c>
      <c r="V11" t="s">
        <v>0</v>
      </c>
      <c r="Y11" s="8">
        <f t="shared" si="1"/>
        <v>1224057754</v>
      </c>
      <c r="Z11" s="6"/>
      <c r="AA11" s="11">
        <f t="shared" si="4"/>
        <v>4790316780</v>
      </c>
      <c r="AB11" s="9">
        <f t="shared" si="5"/>
        <v>20152743</v>
      </c>
      <c r="AC11" s="9">
        <f t="shared" si="0"/>
        <v>4770164037</v>
      </c>
      <c r="AD11" s="7"/>
      <c r="AE11">
        <f t="shared" si="3"/>
        <v>6.0143745339999999</v>
      </c>
    </row>
    <row r="12" spans="1:32" ht="17" thickBot="1" x14ac:dyDescent="0.25">
      <c r="A12" s="2">
        <v>106451484</v>
      </c>
      <c r="B12" s="3">
        <v>17591266</v>
      </c>
      <c r="C12" s="3">
        <v>172580</v>
      </c>
      <c r="D12" s="3">
        <v>0</v>
      </c>
      <c r="E12" s="3">
        <v>0</v>
      </c>
      <c r="F12" s="3">
        <v>53225742</v>
      </c>
      <c r="G12" s="3">
        <v>17591266</v>
      </c>
      <c r="H12" s="3">
        <v>17763846</v>
      </c>
      <c r="I12" s="3">
        <v>17763846</v>
      </c>
      <c r="J12" s="4" t="s">
        <v>0</v>
      </c>
      <c r="K12" s="3">
        <v>413822480</v>
      </c>
      <c r="L12" s="3">
        <v>69240228</v>
      </c>
      <c r="M12" s="3">
        <v>8523616</v>
      </c>
      <c r="N12" s="3">
        <v>8490848</v>
      </c>
      <c r="O12" s="3">
        <v>0</v>
      </c>
      <c r="P12" s="3">
        <v>77763844</v>
      </c>
      <c r="Q12" s="3">
        <v>77763844</v>
      </c>
      <c r="R12" s="3">
        <v>77763844</v>
      </c>
      <c r="S12" s="3">
        <v>1</v>
      </c>
      <c r="T12" s="3">
        <v>4</v>
      </c>
      <c r="U12" s="5">
        <v>2</v>
      </c>
      <c r="V12" t="s">
        <v>0</v>
      </c>
      <c r="Y12" s="8">
        <f t="shared" si="1"/>
        <v>1224028324</v>
      </c>
      <c r="Z12" s="6"/>
      <c r="AA12" s="11"/>
      <c r="AB12" s="9"/>
      <c r="AC12" s="9"/>
      <c r="AD12" s="7">
        <f t="shared" si="6"/>
        <v>4790316780</v>
      </c>
      <c r="AE12">
        <f t="shared" si="3"/>
        <v>6.0143451040000002</v>
      </c>
    </row>
    <row r="13" spans="1:32" ht="17" thickBot="1" x14ac:dyDescent="0.25">
      <c r="A13" s="2">
        <v>106451484</v>
      </c>
      <c r="B13" s="3">
        <v>17640649</v>
      </c>
      <c r="C13" s="3">
        <v>123197</v>
      </c>
      <c r="D13" s="3">
        <v>106814</v>
      </c>
      <c r="E13" s="3">
        <v>31234</v>
      </c>
      <c r="F13" s="3">
        <v>0</v>
      </c>
      <c r="G13" s="3">
        <v>17763846</v>
      </c>
      <c r="H13" s="3">
        <v>17763846</v>
      </c>
      <c r="I13" s="3">
        <v>17763846</v>
      </c>
      <c r="J13" s="4" t="s">
        <v>0</v>
      </c>
      <c r="K13" s="3">
        <v>413822480</v>
      </c>
      <c r="L13" s="3">
        <v>73459632</v>
      </c>
      <c r="M13" s="3">
        <v>4304212</v>
      </c>
      <c r="N13" s="3">
        <v>4304211</v>
      </c>
      <c r="O13" s="3">
        <v>59811</v>
      </c>
      <c r="P13" s="3">
        <v>77763844</v>
      </c>
      <c r="Q13" s="3">
        <v>77763844</v>
      </c>
      <c r="R13" s="3">
        <v>77763844</v>
      </c>
      <c r="S13" s="3">
        <v>1</v>
      </c>
      <c r="T13" s="3">
        <v>8</v>
      </c>
      <c r="U13" s="5">
        <v>0</v>
      </c>
      <c r="V13" t="s">
        <v>0</v>
      </c>
      <c r="Y13" s="8">
        <f t="shared" si="1"/>
        <v>928748134</v>
      </c>
      <c r="Z13" s="6">
        <f t="shared" si="2"/>
        <v>44683206</v>
      </c>
      <c r="AA13" s="11"/>
      <c r="AB13" s="9"/>
      <c r="AC13" s="9"/>
      <c r="AD13" s="7"/>
      <c r="AE13">
        <f t="shared" si="3"/>
        <v>0.97343133999999998</v>
      </c>
    </row>
    <row r="14" spans="1:32" s="1" customFormat="1" ht="17" thickBot="1" x14ac:dyDescent="0.25">
      <c r="A14" s="32">
        <v>106451484</v>
      </c>
      <c r="B14" s="33">
        <v>17640649</v>
      </c>
      <c r="C14" s="33">
        <v>123197</v>
      </c>
      <c r="D14" s="33">
        <v>106814</v>
      </c>
      <c r="E14" s="33">
        <v>0</v>
      </c>
      <c r="F14" s="33">
        <v>53225742</v>
      </c>
      <c r="G14" s="33">
        <v>17763846</v>
      </c>
      <c r="H14" s="33">
        <v>17763846</v>
      </c>
      <c r="I14" s="33">
        <v>17763846</v>
      </c>
      <c r="J14" s="33" t="s">
        <v>0</v>
      </c>
      <c r="K14" s="33">
        <v>413822480</v>
      </c>
      <c r="L14" s="33">
        <v>73459632</v>
      </c>
      <c r="M14" s="33">
        <v>4304212</v>
      </c>
      <c r="N14" s="33">
        <v>4304211</v>
      </c>
      <c r="O14" s="33">
        <v>0</v>
      </c>
      <c r="P14" s="33">
        <v>77763844</v>
      </c>
      <c r="Q14" s="33">
        <v>77763844</v>
      </c>
      <c r="R14" s="33">
        <v>77763844</v>
      </c>
      <c r="S14" s="33">
        <v>1</v>
      </c>
      <c r="T14" s="33">
        <v>8</v>
      </c>
      <c r="U14" s="34">
        <v>1</v>
      </c>
      <c r="V14" s="1" t="s">
        <v>0</v>
      </c>
      <c r="Y14" s="8">
        <f t="shared" si="1"/>
        <v>917084989</v>
      </c>
      <c r="Z14" s="6"/>
      <c r="AA14" s="11">
        <f t="shared" si="4"/>
        <v>4790316780</v>
      </c>
      <c r="AB14" s="9">
        <f t="shared" si="5"/>
        <v>20951927</v>
      </c>
      <c r="AC14" s="9">
        <f t="shared" si="0"/>
        <v>4769364853</v>
      </c>
      <c r="AD14" s="35"/>
      <c r="AE14" s="1">
        <f>(Y14+Z14+AA14+AD14)/1000000000</f>
        <v>5.7074017689999996</v>
      </c>
      <c r="AF14" s="13"/>
    </row>
    <row r="15" spans="1:32" ht="17" thickBot="1" x14ac:dyDescent="0.25">
      <c r="A15" s="2">
        <v>106451484</v>
      </c>
      <c r="B15" s="3">
        <v>17611927</v>
      </c>
      <c r="C15" s="3">
        <v>151919</v>
      </c>
      <c r="D15" s="3">
        <v>0</v>
      </c>
      <c r="E15" s="3">
        <v>0</v>
      </c>
      <c r="F15" s="3">
        <v>53225742</v>
      </c>
      <c r="G15" s="3">
        <v>17611927</v>
      </c>
      <c r="H15" s="3">
        <v>17763846</v>
      </c>
      <c r="I15" s="3">
        <v>17763846</v>
      </c>
      <c r="J15" s="4" t="s">
        <v>0</v>
      </c>
      <c r="K15" s="3">
        <v>413822480</v>
      </c>
      <c r="L15" s="3">
        <v>73443536</v>
      </c>
      <c r="M15" s="3">
        <v>4320308</v>
      </c>
      <c r="N15" s="3">
        <v>4303924</v>
      </c>
      <c r="O15" s="3">
        <v>0</v>
      </c>
      <c r="P15" s="3">
        <v>77763844</v>
      </c>
      <c r="Q15" s="3">
        <v>77763844</v>
      </c>
      <c r="R15" s="3">
        <v>77763844</v>
      </c>
      <c r="S15" s="3">
        <v>1</v>
      </c>
      <c r="T15" s="3">
        <v>8</v>
      </c>
      <c r="U15" s="5">
        <v>2</v>
      </c>
      <c r="V15" t="s">
        <v>0</v>
      </c>
      <c r="Y15" s="8">
        <f t="shared" si="1"/>
        <v>917029024</v>
      </c>
      <c r="Z15" s="6"/>
      <c r="AA15" s="11"/>
      <c r="AB15" s="9"/>
      <c r="AC15" s="9"/>
      <c r="AD15" s="7">
        <f t="shared" si="6"/>
        <v>4790316780</v>
      </c>
      <c r="AE15">
        <f t="shared" si="3"/>
        <v>5.707345804</v>
      </c>
    </row>
    <row r="16" spans="1:32" ht="17" thickBot="1" x14ac:dyDescent="0.25">
      <c r="A16" s="2">
        <v>106451484</v>
      </c>
      <c r="B16" s="3">
        <v>52486898</v>
      </c>
      <c r="C16" s="3">
        <v>738844</v>
      </c>
      <c r="D16" s="3">
        <v>607774</v>
      </c>
      <c r="E16" s="3">
        <v>49156</v>
      </c>
      <c r="F16" s="3">
        <v>0</v>
      </c>
      <c r="G16" s="3">
        <v>53225742</v>
      </c>
      <c r="H16" s="3">
        <v>17763846</v>
      </c>
      <c r="I16" s="3">
        <v>53225742</v>
      </c>
      <c r="J16" s="4" t="s">
        <v>0</v>
      </c>
      <c r="K16" s="3">
        <v>413822480</v>
      </c>
      <c r="L16" s="3">
        <v>173055000</v>
      </c>
      <c r="M16" s="3">
        <v>33856240</v>
      </c>
      <c r="N16" s="3">
        <v>33856238</v>
      </c>
      <c r="O16" s="3">
        <v>132632</v>
      </c>
      <c r="P16" s="3">
        <v>206911240</v>
      </c>
      <c r="Q16" s="3">
        <v>77763844</v>
      </c>
      <c r="R16" s="3">
        <v>206911240</v>
      </c>
      <c r="S16" s="3">
        <v>2</v>
      </c>
      <c r="T16" s="3">
        <v>1</v>
      </c>
      <c r="U16" s="5">
        <v>0</v>
      </c>
      <c r="V16" t="s">
        <v>0</v>
      </c>
      <c r="Y16" s="8">
        <f t="shared" si="1"/>
        <v>3265909540</v>
      </c>
      <c r="Z16" s="6">
        <f t="shared" si="2"/>
        <v>112349442</v>
      </c>
      <c r="AA16" s="11"/>
      <c r="AB16" s="9"/>
      <c r="AC16" s="9"/>
      <c r="AD16" s="7"/>
      <c r="AE16">
        <f t="shared" si="3"/>
        <v>3.3782589820000002</v>
      </c>
    </row>
    <row r="17" spans="1:32" ht="17" thickBot="1" x14ac:dyDescent="0.25">
      <c r="A17" s="2">
        <v>106451484</v>
      </c>
      <c r="B17" s="3">
        <v>52486898</v>
      </c>
      <c r="C17" s="3">
        <v>738844</v>
      </c>
      <c r="D17" s="3">
        <v>607774</v>
      </c>
      <c r="E17" s="3">
        <v>0</v>
      </c>
      <c r="F17" s="3">
        <v>53225742</v>
      </c>
      <c r="G17" s="3">
        <v>53225742</v>
      </c>
      <c r="H17" s="3">
        <v>17763846</v>
      </c>
      <c r="I17" s="3">
        <v>53225742</v>
      </c>
      <c r="J17" s="4" t="s">
        <v>0</v>
      </c>
      <c r="K17" s="3">
        <v>413822480</v>
      </c>
      <c r="L17" s="3">
        <v>173055000</v>
      </c>
      <c r="M17" s="3">
        <v>33856240</v>
      </c>
      <c r="N17" s="3">
        <v>33856238</v>
      </c>
      <c r="O17" s="3">
        <v>0</v>
      </c>
      <c r="P17" s="3">
        <v>206911240</v>
      </c>
      <c r="Q17" s="3">
        <v>77763844</v>
      </c>
      <c r="R17" s="3">
        <v>206911240</v>
      </c>
      <c r="S17" s="3">
        <v>2</v>
      </c>
      <c r="T17" s="3">
        <v>1</v>
      </c>
      <c r="U17" s="5">
        <v>1</v>
      </c>
      <c r="V17" t="s">
        <v>0</v>
      </c>
      <c r="Y17" s="8">
        <f t="shared" si="1"/>
        <v>3253972660</v>
      </c>
      <c r="Z17" s="6"/>
      <c r="AA17" s="11">
        <f t="shared" si="4"/>
        <v>4790316780</v>
      </c>
      <c r="AB17" s="9">
        <f t="shared" si="5"/>
        <v>55438504</v>
      </c>
      <c r="AC17" s="9">
        <f t="shared" si="0"/>
        <v>4734878276</v>
      </c>
      <c r="AD17" s="7"/>
      <c r="AE17">
        <f t="shared" si="3"/>
        <v>8.04428944</v>
      </c>
    </row>
    <row r="18" spans="1:32" ht="17" thickBot="1" x14ac:dyDescent="0.25">
      <c r="A18" s="2">
        <v>106451484</v>
      </c>
      <c r="B18" s="3">
        <v>52535260</v>
      </c>
      <c r="C18" s="3">
        <v>690482</v>
      </c>
      <c r="D18" s="3">
        <v>0</v>
      </c>
      <c r="E18" s="3">
        <v>0</v>
      </c>
      <c r="F18" s="3">
        <v>53225742</v>
      </c>
      <c r="G18" s="3">
        <v>52535260</v>
      </c>
      <c r="H18" s="3">
        <v>17763846</v>
      </c>
      <c r="I18" s="3">
        <v>53225742</v>
      </c>
      <c r="J18" s="4" t="s">
        <v>0</v>
      </c>
      <c r="K18" s="3">
        <v>413822480</v>
      </c>
      <c r="L18" s="3">
        <v>172923396</v>
      </c>
      <c r="M18" s="3">
        <v>33987844</v>
      </c>
      <c r="N18" s="3">
        <v>33856772</v>
      </c>
      <c r="O18" s="3">
        <v>0</v>
      </c>
      <c r="P18" s="3">
        <v>206911240</v>
      </c>
      <c r="Q18" s="3">
        <v>77763844</v>
      </c>
      <c r="R18" s="3">
        <v>206911240</v>
      </c>
      <c r="S18" s="3">
        <v>2</v>
      </c>
      <c r="T18" s="3">
        <v>1</v>
      </c>
      <c r="U18" s="5">
        <v>2</v>
      </c>
      <c r="V18" t="s">
        <v>0</v>
      </c>
      <c r="Y18" s="8">
        <f t="shared" si="1"/>
        <v>3254020720</v>
      </c>
      <c r="Z18" s="6"/>
      <c r="AA18" s="11"/>
      <c r="AB18" s="9"/>
      <c r="AC18" s="9"/>
      <c r="AD18" s="7">
        <f t="shared" si="6"/>
        <v>4790316780</v>
      </c>
      <c r="AE18">
        <f t="shared" si="3"/>
        <v>8.0443374999999993</v>
      </c>
    </row>
    <row r="19" spans="1:32" ht="17" thickBot="1" x14ac:dyDescent="0.25">
      <c r="A19" s="2">
        <v>106451484</v>
      </c>
      <c r="B19" s="3">
        <v>26243449</v>
      </c>
      <c r="C19" s="3">
        <v>369422</v>
      </c>
      <c r="D19" s="3">
        <v>303887</v>
      </c>
      <c r="E19" s="3">
        <v>24578</v>
      </c>
      <c r="F19" s="3">
        <v>0</v>
      </c>
      <c r="G19" s="3">
        <v>26612871</v>
      </c>
      <c r="H19" s="3">
        <v>17763846</v>
      </c>
      <c r="I19" s="3">
        <v>26612871</v>
      </c>
      <c r="J19" s="4" t="s">
        <v>0</v>
      </c>
      <c r="K19" s="3">
        <v>413822480</v>
      </c>
      <c r="L19" s="3">
        <v>86527500</v>
      </c>
      <c r="M19" s="3">
        <v>16928120</v>
      </c>
      <c r="N19" s="3">
        <v>16928119</v>
      </c>
      <c r="O19" s="3">
        <v>66316</v>
      </c>
      <c r="P19" s="3">
        <v>103455620</v>
      </c>
      <c r="Q19" s="3">
        <v>77763844</v>
      </c>
      <c r="R19" s="3">
        <v>103455620</v>
      </c>
      <c r="S19" s="3">
        <v>2</v>
      </c>
      <c r="T19" s="3">
        <v>2</v>
      </c>
      <c r="U19" s="5">
        <v>0</v>
      </c>
      <c r="V19" t="s">
        <v>0</v>
      </c>
      <c r="Y19" s="8">
        <f t="shared" si="1"/>
        <v>1887871295</v>
      </c>
      <c r="Z19" s="6">
        <f t="shared" si="2"/>
        <v>61101696</v>
      </c>
      <c r="AA19" s="11"/>
      <c r="AB19" s="9"/>
      <c r="AC19" s="9"/>
      <c r="AD19" s="7"/>
      <c r="AE19">
        <f t="shared" si="3"/>
        <v>1.948972991</v>
      </c>
    </row>
    <row r="20" spans="1:32" ht="17" thickBot="1" x14ac:dyDescent="0.25">
      <c r="A20" s="2">
        <v>106451484</v>
      </c>
      <c r="B20" s="3">
        <v>26243449</v>
      </c>
      <c r="C20" s="3">
        <v>369422</v>
      </c>
      <c r="D20" s="3">
        <v>303887</v>
      </c>
      <c r="E20" s="3">
        <v>0</v>
      </c>
      <c r="F20" s="3">
        <v>53225742</v>
      </c>
      <c r="G20" s="3">
        <v>26612871</v>
      </c>
      <c r="H20" s="3">
        <v>17763846</v>
      </c>
      <c r="I20" s="3">
        <v>26612871</v>
      </c>
      <c r="J20" s="4" t="s">
        <v>0</v>
      </c>
      <c r="K20" s="3">
        <v>413822480</v>
      </c>
      <c r="L20" s="3">
        <v>86527500</v>
      </c>
      <c r="M20" s="3">
        <v>16928120</v>
      </c>
      <c r="N20" s="3">
        <v>16928119</v>
      </c>
      <c r="O20" s="3">
        <v>0</v>
      </c>
      <c r="P20" s="3">
        <v>103455620</v>
      </c>
      <c r="Q20" s="3">
        <v>77763844</v>
      </c>
      <c r="R20" s="3">
        <v>103455620</v>
      </c>
      <c r="S20" s="3">
        <v>2</v>
      </c>
      <c r="T20" s="3">
        <v>2</v>
      </c>
      <c r="U20" s="5">
        <v>1</v>
      </c>
      <c r="V20" t="s">
        <v>0</v>
      </c>
      <c r="Y20" s="8">
        <f t="shared" si="1"/>
        <v>1880908115</v>
      </c>
      <c r="Z20" s="6"/>
      <c r="AA20" s="11">
        <f t="shared" si="4"/>
        <v>4790316780</v>
      </c>
      <c r="AB20" s="9">
        <f t="shared" si="5"/>
        <v>32277557</v>
      </c>
      <c r="AC20" s="9">
        <f t="shared" si="0"/>
        <v>4758039223</v>
      </c>
      <c r="AD20" s="7"/>
      <c r="AE20">
        <f t="shared" si="3"/>
        <v>6.6712248949999999</v>
      </c>
    </row>
    <row r="21" spans="1:32" ht="17" thickBot="1" x14ac:dyDescent="0.25">
      <c r="A21" s="2">
        <v>106451484</v>
      </c>
      <c r="B21" s="3">
        <v>26267630</v>
      </c>
      <c r="C21" s="3">
        <v>345241</v>
      </c>
      <c r="D21" s="3">
        <v>0</v>
      </c>
      <c r="E21" s="3">
        <v>0</v>
      </c>
      <c r="F21" s="3">
        <v>53225742</v>
      </c>
      <c r="G21" s="3">
        <v>26267630</v>
      </c>
      <c r="H21" s="3">
        <v>17763846</v>
      </c>
      <c r="I21" s="3">
        <v>26612871</v>
      </c>
      <c r="J21" s="4" t="s">
        <v>0</v>
      </c>
      <c r="K21" s="3">
        <v>413822480</v>
      </c>
      <c r="L21" s="3">
        <v>86461698</v>
      </c>
      <c r="M21" s="3">
        <v>16993922</v>
      </c>
      <c r="N21" s="3">
        <v>16928386</v>
      </c>
      <c r="O21" s="3">
        <v>0</v>
      </c>
      <c r="P21" s="3">
        <v>103455620</v>
      </c>
      <c r="Q21" s="3">
        <v>77763844</v>
      </c>
      <c r="R21" s="3">
        <v>103455620</v>
      </c>
      <c r="S21" s="3">
        <v>2</v>
      </c>
      <c r="T21" s="3">
        <v>2</v>
      </c>
      <c r="U21" s="5">
        <v>2</v>
      </c>
      <c r="V21" t="s">
        <v>0</v>
      </c>
      <c r="Y21" s="8">
        <f t="shared" si="1"/>
        <v>1880936150</v>
      </c>
      <c r="Z21" s="6"/>
      <c r="AA21" s="11"/>
      <c r="AB21" s="9"/>
      <c r="AC21" s="9"/>
      <c r="AD21" s="7">
        <f t="shared" si="6"/>
        <v>4790316780</v>
      </c>
      <c r="AE21">
        <f t="shared" si="3"/>
        <v>6.6712529299999996</v>
      </c>
    </row>
    <row r="22" spans="1:32" ht="17" thickBot="1" x14ac:dyDescent="0.25">
      <c r="A22" s="2">
        <v>106451484</v>
      </c>
      <c r="B22" s="3">
        <v>17579134</v>
      </c>
      <c r="C22" s="3">
        <v>184712</v>
      </c>
      <c r="D22" s="3">
        <v>151945</v>
      </c>
      <c r="E22" s="3">
        <v>12289</v>
      </c>
      <c r="F22" s="3">
        <v>0</v>
      </c>
      <c r="G22" s="3">
        <v>17763846</v>
      </c>
      <c r="H22" s="3">
        <v>17763846</v>
      </c>
      <c r="I22" s="3">
        <v>17763846</v>
      </c>
      <c r="J22" s="4" t="s">
        <v>0</v>
      </c>
      <c r="K22" s="3">
        <v>413822480</v>
      </c>
      <c r="L22" s="3">
        <v>69299783</v>
      </c>
      <c r="M22" s="3">
        <v>8464061</v>
      </c>
      <c r="N22" s="3">
        <v>8464060</v>
      </c>
      <c r="O22" s="3">
        <v>33159</v>
      </c>
      <c r="P22" s="3">
        <v>77763844</v>
      </c>
      <c r="Q22" s="3">
        <v>77763844</v>
      </c>
      <c r="R22" s="3">
        <v>77763844</v>
      </c>
      <c r="S22" s="3">
        <v>2</v>
      </c>
      <c r="T22" s="3">
        <v>4</v>
      </c>
      <c r="U22" s="5">
        <v>0</v>
      </c>
      <c r="V22" t="s">
        <v>0</v>
      </c>
      <c r="Y22" s="8">
        <f t="shared" si="1"/>
        <v>1224888409</v>
      </c>
      <c r="Z22" s="6">
        <f t="shared" si="2"/>
        <v>39935436</v>
      </c>
      <c r="AA22" s="11"/>
      <c r="AB22" s="9"/>
      <c r="AC22" s="9"/>
      <c r="AD22" s="7"/>
      <c r="AE22">
        <f t="shared" si="3"/>
        <v>1.264823845</v>
      </c>
    </row>
    <row r="23" spans="1:32" ht="17" thickBot="1" x14ac:dyDescent="0.25">
      <c r="A23" s="2">
        <v>106451484</v>
      </c>
      <c r="B23" s="3">
        <v>17579134</v>
      </c>
      <c r="C23" s="3">
        <v>184712</v>
      </c>
      <c r="D23" s="3">
        <v>151945</v>
      </c>
      <c r="E23" s="3">
        <v>0</v>
      </c>
      <c r="F23" s="3">
        <v>53225742</v>
      </c>
      <c r="G23" s="3">
        <v>17763846</v>
      </c>
      <c r="H23" s="3">
        <v>17763846</v>
      </c>
      <c r="I23" s="3">
        <v>17763846</v>
      </c>
      <c r="J23" s="4" t="s">
        <v>0</v>
      </c>
      <c r="K23" s="3">
        <v>413822480</v>
      </c>
      <c r="L23" s="3">
        <v>69299783</v>
      </c>
      <c r="M23" s="3">
        <v>8464061</v>
      </c>
      <c r="N23" s="3">
        <v>8464060</v>
      </c>
      <c r="O23" s="3">
        <v>0</v>
      </c>
      <c r="P23" s="3">
        <v>77763844</v>
      </c>
      <c r="Q23" s="3">
        <v>77763844</v>
      </c>
      <c r="R23" s="3">
        <v>77763844</v>
      </c>
      <c r="S23" s="3">
        <v>2</v>
      </c>
      <c r="T23" s="3">
        <v>4</v>
      </c>
      <c r="U23" s="5">
        <v>1</v>
      </c>
      <c r="V23" t="s">
        <v>0</v>
      </c>
      <c r="Y23" s="8">
        <f t="shared" si="1"/>
        <v>1220411944</v>
      </c>
      <c r="Z23" s="6"/>
      <c r="AA23" s="11">
        <f t="shared" si="4"/>
        <v>4790316780</v>
      </c>
      <c r="AB23" s="9">
        <f t="shared" si="5"/>
        <v>20697287</v>
      </c>
      <c r="AC23" s="9">
        <f t="shared" si="0"/>
        <v>4769619493</v>
      </c>
      <c r="AD23" s="7"/>
      <c r="AE23">
        <f t="shared" si="3"/>
        <v>6.0107287239999998</v>
      </c>
    </row>
    <row r="24" spans="1:32" ht="17" thickBot="1" x14ac:dyDescent="0.25">
      <c r="A24" s="2">
        <v>106451484</v>
      </c>
      <c r="B24" s="3">
        <v>17591350</v>
      </c>
      <c r="C24" s="3">
        <v>172496</v>
      </c>
      <c r="D24" s="3">
        <v>0</v>
      </c>
      <c r="E24" s="3">
        <v>0</v>
      </c>
      <c r="F24" s="3">
        <v>53225742</v>
      </c>
      <c r="G24" s="3">
        <v>17591350</v>
      </c>
      <c r="H24" s="3">
        <v>17763846</v>
      </c>
      <c r="I24" s="3">
        <v>17763846</v>
      </c>
      <c r="J24" s="4" t="s">
        <v>0</v>
      </c>
      <c r="K24" s="3">
        <v>413822480</v>
      </c>
      <c r="L24" s="3">
        <v>69266881</v>
      </c>
      <c r="M24" s="3">
        <v>8496963</v>
      </c>
      <c r="N24" s="3">
        <v>8464195</v>
      </c>
      <c r="O24" s="3">
        <v>0</v>
      </c>
      <c r="P24" s="3">
        <v>77763844</v>
      </c>
      <c r="Q24" s="3">
        <v>77763844</v>
      </c>
      <c r="R24" s="3">
        <v>77763844</v>
      </c>
      <c r="S24" s="3">
        <v>2</v>
      </c>
      <c r="T24" s="3">
        <v>4</v>
      </c>
      <c r="U24" s="5">
        <v>2</v>
      </c>
      <c r="V24" t="s">
        <v>0</v>
      </c>
      <c r="Y24" s="8">
        <f t="shared" si="1"/>
        <v>1220430169</v>
      </c>
      <c r="Z24" s="6"/>
      <c r="AA24" s="11"/>
      <c r="AB24" s="9"/>
      <c r="AC24" s="9"/>
      <c r="AD24" s="7">
        <f t="shared" si="6"/>
        <v>4790316780</v>
      </c>
      <c r="AE24">
        <f t="shared" si="3"/>
        <v>6.0107469489999996</v>
      </c>
    </row>
    <row r="25" spans="1:32" ht="17" thickBot="1" x14ac:dyDescent="0.25">
      <c r="A25" s="59">
        <v>106451484</v>
      </c>
      <c r="B25" s="49">
        <v>17638721</v>
      </c>
      <c r="C25" s="49">
        <v>125125</v>
      </c>
      <c r="D25" s="49">
        <v>108742</v>
      </c>
      <c r="E25" s="49">
        <v>29158</v>
      </c>
      <c r="F25" s="49">
        <v>0</v>
      </c>
      <c r="G25" s="49">
        <v>17763846</v>
      </c>
      <c r="H25" s="49">
        <v>17763846</v>
      </c>
      <c r="I25" s="49">
        <v>17763846</v>
      </c>
      <c r="J25" s="50" t="s">
        <v>0</v>
      </c>
      <c r="K25" s="49">
        <v>413822480</v>
      </c>
      <c r="L25" s="49">
        <v>73505112</v>
      </c>
      <c r="M25" s="49">
        <v>4258732</v>
      </c>
      <c r="N25" s="49">
        <v>4258731</v>
      </c>
      <c r="O25" s="49">
        <v>59231</v>
      </c>
      <c r="P25" s="49">
        <v>77763844</v>
      </c>
      <c r="Q25" s="49">
        <v>77763844</v>
      </c>
      <c r="R25" s="49">
        <v>77763844</v>
      </c>
      <c r="S25" s="49">
        <v>2</v>
      </c>
      <c r="T25" s="49">
        <v>8</v>
      </c>
      <c r="U25" s="51">
        <v>0</v>
      </c>
      <c r="V25" s="52" t="s">
        <v>0</v>
      </c>
      <c r="W25" s="52"/>
      <c r="X25" s="52"/>
      <c r="Y25" s="53">
        <f t="shared" si="1"/>
        <v>919766434</v>
      </c>
      <c r="Z25" s="54">
        <f t="shared" si="2"/>
        <v>44654346</v>
      </c>
      <c r="AA25" s="55"/>
      <c r="AB25" s="56"/>
      <c r="AC25" s="56"/>
      <c r="AD25" s="57"/>
      <c r="AE25" s="58">
        <f t="shared" si="3"/>
        <v>0.96442077999999998</v>
      </c>
      <c r="AF25" s="58" t="s">
        <v>23</v>
      </c>
    </row>
    <row r="26" spans="1:32" ht="17" thickBot="1" x14ac:dyDescent="0.25">
      <c r="A26" s="2">
        <v>106451484</v>
      </c>
      <c r="B26" s="3">
        <v>17638721</v>
      </c>
      <c r="C26" s="3">
        <v>125125</v>
      </c>
      <c r="D26" s="3">
        <v>108742</v>
      </c>
      <c r="E26" s="3">
        <v>0</v>
      </c>
      <c r="F26" s="3">
        <v>53225742</v>
      </c>
      <c r="G26" s="3">
        <v>17763846</v>
      </c>
      <c r="H26" s="3">
        <v>17763846</v>
      </c>
      <c r="I26" s="3">
        <v>17763846</v>
      </c>
      <c r="J26" s="4" t="s">
        <v>0</v>
      </c>
      <c r="K26" s="3">
        <v>413822480</v>
      </c>
      <c r="L26" s="3">
        <v>73505112</v>
      </c>
      <c r="M26" s="3">
        <v>4258732</v>
      </c>
      <c r="N26" s="3">
        <v>4258731</v>
      </c>
      <c r="O26" s="3">
        <v>0</v>
      </c>
      <c r="P26" s="3">
        <v>77763844</v>
      </c>
      <c r="Q26" s="3">
        <v>77763844</v>
      </c>
      <c r="R26" s="3">
        <v>77763844</v>
      </c>
      <c r="S26" s="3">
        <v>2</v>
      </c>
      <c r="T26" s="3">
        <v>8</v>
      </c>
      <c r="U26" s="5">
        <v>1</v>
      </c>
      <c r="V26" t="s">
        <v>0</v>
      </c>
      <c r="Y26" s="8">
        <f t="shared" si="1"/>
        <v>908216389</v>
      </c>
      <c r="Z26" s="6"/>
      <c r="AA26" s="11">
        <f t="shared" si="4"/>
        <v>4790316780</v>
      </c>
      <c r="AB26" s="9">
        <f t="shared" si="5"/>
        <v>21329815</v>
      </c>
      <c r="AC26" s="9">
        <f t="shared" si="0"/>
        <v>4768986965</v>
      </c>
      <c r="AD26" s="7"/>
      <c r="AE26">
        <f t="shared" si="3"/>
        <v>5.6985331690000001</v>
      </c>
    </row>
    <row r="27" spans="1:32" ht="17" thickBot="1" x14ac:dyDescent="0.25">
      <c r="A27" s="2">
        <v>106451484</v>
      </c>
      <c r="B27" s="3">
        <v>17612027</v>
      </c>
      <c r="C27" s="3">
        <v>151819</v>
      </c>
      <c r="D27" s="3">
        <v>0</v>
      </c>
      <c r="E27" s="3">
        <v>0</v>
      </c>
      <c r="F27" s="3">
        <v>53225742</v>
      </c>
      <c r="G27" s="3">
        <v>17612027</v>
      </c>
      <c r="H27" s="3">
        <v>17763846</v>
      </c>
      <c r="I27" s="3">
        <v>17763846</v>
      </c>
      <c r="J27" s="4" t="s">
        <v>0</v>
      </c>
      <c r="K27" s="3">
        <v>413822480</v>
      </c>
      <c r="L27" s="3">
        <v>73488660</v>
      </c>
      <c r="M27" s="3">
        <v>4275184</v>
      </c>
      <c r="N27" s="3">
        <v>4258800</v>
      </c>
      <c r="O27" s="3">
        <v>0</v>
      </c>
      <c r="P27" s="3">
        <v>77763844</v>
      </c>
      <c r="Q27" s="3">
        <v>77763844</v>
      </c>
      <c r="R27" s="3">
        <v>77763844</v>
      </c>
      <c r="S27" s="3">
        <v>2</v>
      </c>
      <c r="T27" s="3">
        <v>8</v>
      </c>
      <c r="U27" s="5">
        <v>2</v>
      </c>
      <c r="V27" t="s">
        <v>0</v>
      </c>
      <c r="Y27" s="8">
        <f t="shared" si="1"/>
        <v>908229844</v>
      </c>
      <c r="Z27" s="6"/>
      <c r="AA27" s="11"/>
      <c r="AB27" s="9"/>
      <c r="AC27" s="9"/>
      <c r="AD27" s="7">
        <f t="shared" si="6"/>
        <v>4790316780</v>
      </c>
      <c r="AE27">
        <f t="shared" si="3"/>
        <v>5.6985466239999996</v>
      </c>
    </row>
    <row r="28" spans="1:32" ht="17" thickBot="1" x14ac:dyDescent="0.25">
      <c r="A28" s="2">
        <v>106451484</v>
      </c>
      <c r="B28" s="3">
        <v>52478706</v>
      </c>
      <c r="C28" s="3">
        <v>747036</v>
      </c>
      <c r="D28" s="3">
        <v>615966</v>
      </c>
      <c r="E28" s="3">
        <v>40964</v>
      </c>
      <c r="F28" s="3">
        <v>0</v>
      </c>
      <c r="G28" s="3">
        <v>53225742</v>
      </c>
      <c r="H28" s="3">
        <v>17763846</v>
      </c>
      <c r="I28" s="3">
        <v>53225742</v>
      </c>
      <c r="J28" s="4" t="s">
        <v>0</v>
      </c>
      <c r="K28" s="3">
        <v>413822480</v>
      </c>
      <c r="L28" s="3">
        <v>173038688</v>
      </c>
      <c r="M28" s="3">
        <v>33872552</v>
      </c>
      <c r="N28" s="3">
        <v>33872550</v>
      </c>
      <c r="O28" s="3">
        <v>132632</v>
      </c>
      <c r="P28" s="3">
        <v>206911240</v>
      </c>
      <c r="Q28" s="3">
        <v>77763844</v>
      </c>
      <c r="R28" s="3">
        <v>206911240</v>
      </c>
      <c r="S28" s="3">
        <v>4</v>
      </c>
      <c r="T28" s="3">
        <v>1</v>
      </c>
      <c r="U28" s="5">
        <v>0</v>
      </c>
      <c r="V28" t="s">
        <v>0</v>
      </c>
      <c r="Y28" s="8">
        <f t="shared" si="1"/>
        <v>3267377620</v>
      </c>
      <c r="Z28" s="6">
        <f t="shared" si="2"/>
        <v>112349442</v>
      </c>
      <c r="AA28" s="11"/>
      <c r="AB28" s="9"/>
      <c r="AC28" s="9"/>
      <c r="AD28" s="7"/>
      <c r="AE28">
        <f t="shared" si="3"/>
        <v>3.3797270620000002</v>
      </c>
    </row>
    <row r="29" spans="1:32" ht="17" thickBot="1" x14ac:dyDescent="0.25">
      <c r="A29" s="2">
        <v>106451484</v>
      </c>
      <c r="B29" s="3">
        <v>52478706</v>
      </c>
      <c r="C29" s="3">
        <v>747036</v>
      </c>
      <c r="D29" s="3">
        <v>615966</v>
      </c>
      <c r="E29" s="3">
        <v>0</v>
      </c>
      <c r="F29" s="3">
        <v>53225742</v>
      </c>
      <c r="G29" s="3">
        <v>53225742</v>
      </c>
      <c r="H29" s="3">
        <v>17763846</v>
      </c>
      <c r="I29" s="3">
        <v>53225742</v>
      </c>
      <c r="J29" s="4" t="s">
        <v>0</v>
      </c>
      <c r="K29" s="3">
        <v>413822480</v>
      </c>
      <c r="L29" s="3">
        <v>173038688</v>
      </c>
      <c r="M29" s="3">
        <v>33872552</v>
      </c>
      <c r="N29" s="3">
        <v>33872550</v>
      </c>
      <c r="O29" s="3">
        <v>0</v>
      </c>
      <c r="P29" s="3">
        <v>206911240</v>
      </c>
      <c r="Q29" s="3">
        <v>77763844</v>
      </c>
      <c r="R29" s="3">
        <v>206911240</v>
      </c>
      <c r="S29" s="3">
        <v>4</v>
      </c>
      <c r="T29" s="3">
        <v>1</v>
      </c>
      <c r="U29" s="5">
        <v>1</v>
      </c>
      <c r="V29" t="s">
        <v>0</v>
      </c>
      <c r="Y29" s="8">
        <f t="shared" si="1"/>
        <v>3255440740</v>
      </c>
      <c r="Z29" s="6"/>
      <c r="AA29" s="11">
        <f t="shared" si="4"/>
        <v>4790316780</v>
      </c>
      <c r="AB29" s="9">
        <f t="shared" si="5"/>
        <v>56183976</v>
      </c>
      <c r="AC29" s="9">
        <f t="shared" si="0"/>
        <v>4734132804</v>
      </c>
      <c r="AD29" s="7"/>
      <c r="AE29">
        <f t="shared" si="3"/>
        <v>8.0457575200000004</v>
      </c>
    </row>
    <row r="30" spans="1:32" ht="17" thickBot="1" x14ac:dyDescent="0.25">
      <c r="A30" s="2">
        <v>106451484</v>
      </c>
      <c r="B30" s="3">
        <v>52535260</v>
      </c>
      <c r="C30" s="3">
        <v>690482</v>
      </c>
      <c r="D30" s="3">
        <v>0</v>
      </c>
      <c r="E30" s="3">
        <v>0</v>
      </c>
      <c r="F30" s="3">
        <v>53225742</v>
      </c>
      <c r="G30" s="3">
        <v>52535260</v>
      </c>
      <c r="H30" s="3">
        <v>17763846</v>
      </c>
      <c r="I30" s="3">
        <v>53225742</v>
      </c>
      <c r="J30" s="4" t="s">
        <v>0</v>
      </c>
      <c r="K30" s="3">
        <v>413822480</v>
      </c>
      <c r="L30" s="3">
        <v>172907084</v>
      </c>
      <c r="M30" s="3">
        <v>34004156</v>
      </c>
      <c r="N30" s="3">
        <v>33873084</v>
      </c>
      <c r="O30" s="3">
        <v>0</v>
      </c>
      <c r="P30" s="3">
        <v>206911240</v>
      </c>
      <c r="Q30" s="3">
        <v>77763844</v>
      </c>
      <c r="R30" s="3">
        <v>206911240</v>
      </c>
      <c r="S30" s="3">
        <v>4</v>
      </c>
      <c r="T30" s="3">
        <v>1</v>
      </c>
      <c r="U30" s="5">
        <v>2</v>
      </c>
      <c r="V30" t="s">
        <v>0</v>
      </c>
      <c r="Y30" s="8">
        <f t="shared" si="1"/>
        <v>3255488800</v>
      </c>
      <c r="Z30" s="6"/>
      <c r="AA30" s="11"/>
      <c r="AB30" s="9"/>
      <c r="AC30" s="9"/>
      <c r="AD30" s="7">
        <f t="shared" si="6"/>
        <v>4790316780</v>
      </c>
      <c r="AE30">
        <f t="shared" si="3"/>
        <v>8.0458055799999997</v>
      </c>
    </row>
    <row r="31" spans="1:32" ht="17" thickBot="1" x14ac:dyDescent="0.25">
      <c r="A31" s="2">
        <v>106451484</v>
      </c>
      <c r="B31" s="3">
        <v>26239353</v>
      </c>
      <c r="C31" s="3">
        <v>373518</v>
      </c>
      <c r="D31" s="3">
        <v>307983</v>
      </c>
      <c r="E31" s="3">
        <v>20482</v>
      </c>
      <c r="F31" s="3">
        <v>0</v>
      </c>
      <c r="G31" s="3">
        <v>26612871</v>
      </c>
      <c r="H31" s="3">
        <v>17763846</v>
      </c>
      <c r="I31" s="3">
        <v>26612871</v>
      </c>
      <c r="J31" s="4" t="s">
        <v>0</v>
      </c>
      <c r="K31" s="3">
        <v>413822480</v>
      </c>
      <c r="L31" s="3">
        <v>86519344</v>
      </c>
      <c r="M31" s="3">
        <v>16936276</v>
      </c>
      <c r="N31" s="3">
        <v>16936275</v>
      </c>
      <c r="O31" s="3">
        <v>66316</v>
      </c>
      <c r="P31" s="3">
        <v>103455620</v>
      </c>
      <c r="Q31" s="3">
        <v>77763844</v>
      </c>
      <c r="R31" s="3">
        <v>103455620</v>
      </c>
      <c r="S31" s="3">
        <v>4</v>
      </c>
      <c r="T31" s="3">
        <v>2</v>
      </c>
      <c r="U31" s="5">
        <v>0</v>
      </c>
      <c r="V31" t="s">
        <v>0</v>
      </c>
      <c r="Y31" s="8">
        <f t="shared" si="1"/>
        <v>1888727675</v>
      </c>
      <c r="Z31" s="6">
        <f t="shared" si="2"/>
        <v>61101696</v>
      </c>
      <c r="AA31" s="11"/>
      <c r="AB31" s="9"/>
      <c r="AC31" s="9"/>
      <c r="AD31" s="7"/>
      <c r="AE31">
        <f t="shared" si="3"/>
        <v>1.9498293710000001</v>
      </c>
    </row>
    <row r="32" spans="1:32" ht="17" thickBot="1" x14ac:dyDescent="0.25">
      <c r="A32" s="2">
        <v>106451484</v>
      </c>
      <c r="B32" s="3">
        <v>26239353</v>
      </c>
      <c r="C32" s="3">
        <v>373518</v>
      </c>
      <c r="D32" s="3">
        <v>307983</v>
      </c>
      <c r="E32" s="3">
        <v>0</v>
      </c>
      <c r="F32" s="3">
        <v>53225742</v>
      </c>
      <c r="G32" s="3">
        <v>26612871</v>
      </c>
      <c r="H32" s="3">
        <v>17763846</v>
      </c>
      <c r="I32" s="3">
        <v>26612871</v>
      </c>
      <c r="J32" s="4" t="s">
        <v>0</v>
      </c>
      <c r="K32" s="3">
        <v>413822480</v>
      </c>
      <c r="L32" s="3">
        <v>86519344</v>
      </c>
      <c r="M32" s="3">
        <v>16936276</v>
      </c>
      <c r="N32" s="3">
        <v>16936275</v>
      </c>
      <c r="O32" s="3">
        <v>0</v>
      </c>
      <c r="P32" s="3">
        <v>103455620</v>
      </c>
      <c r="Q32" s="3">
        <v>77763844</v>
      </c>
      <c r="R32" s="3">
        <v>103455620</v>
      </c>
      <c r="S32" s="3">
        <v>4</v>
      </c>
      <c r="T32" s="3">
        <v>2</v>
      </c>
      <c r="U32" s="5">
        <v>1</v>
      </c>
      <c r="V32" t="s">
        <v>0</v>
      </c>
      <c r="Y32" s="8">
        <f t="shared" si="1"/>
        <v>1881764495</v>
      </c>
      <c r="Z32" s="6"/>
      <c r="AA32" s="11">
        <f t="shared" si="4"/>
        <v>4790316780</v>
      </c>
      <c r="AB32" s="9">
        <f t="shared" si="5"/>
        <v>32711733</v>
      </c>
      <c r="AC32" s="9">
        <f t="shared" si="0"/>
        <v>4757605047</v>
      </c>
      <c r="AD32" s="7"/>
      <c r="AE32">
        <f t="shared" si="3"/>
        <v>6.672081275</v>
      </c>
    </row>
    <row r="33" spans="1:31" ht="17" thickBot="1" x14ac:dyDescent="0.25">
      <c r="A33" s="2">
        <v>106451484</v>
      </c>
      <c r="B33" s="3">
        <v>26267630</v>
      </c>
      <c r="C33" s="3">
        <v>345241</v>
      </c>
      <c r="D33" s="3">
        <v>0</v>
      </c>
      <c r="E33" s="3">
        <v>0</v>
      </c>
      <c r="F33" s="3">
        <v>53225742</v>
      </c>
      <c r="G33" s="3">
        <v>26267630</v>
      </c>
      <c r="H33" s="3">
        <v>17763846</v>
      </c>
      <c r="I33" s="3">
        <v>26612871</v>
      </c>
      <c r="J33" s="4" t="s">
        <v>0</v>
      </c>
      <c r="K33" s="3">
        <v>413822480</v>
      </c>
      <c r="L33" s="3">
        <v>86453542</v>
      </c>
      <c r="M33" s="3">
        <v>17002078</v>
      </c>
      <c r="N33" s="3">
        <v>16936542</v>
      </c>
      <c r="O33" s="3">
        <v>0</v>
      </c>
      <c r="P33" s="3">
        <v>103455620</v>
      </c>
      <c r="Q33" s="3">
        <v>77763844</v>
      </c>
      <c r="R33" s="3">
        <v>103455620</v>
      </c>
      <c r="S33" s="3">
        <v>4</v>
      </c>
      <c r="T33" s="3">
        <v>2</v>
      </c>
      <c r="U33" s="5">
        <v>2</v>
      </c>
      <c r="V33" t="s">
        <v>0</v>
      </c>
      <c r="Y33" s="8">
        <f t="shared" si="1"/>
        <v>1881792530</v>
      </c>
      <c r="Z33" s="6"/>
      <c r="AA33" s="11"/>
      <c r="AB33" s="9"/>
      <c r="AC33" s="9"/>
      <c r="AD33" s="7">
        <f t="shared" si="6"/>
        <v>4790316780</v>
      </c>
      <c r="AE33">
        <f t="shared" si="3"/>
        <v>6.6721093099999997</v>
      </c>
    </row>
    <row r="34" spans="1:31" ht="17" thickBot="1" x14ac:dyDescent="0.25">
      <c r="A34" s="2">
        <v>106451484</v>
      </c>
      <c r="B34" s="3">
        <v>17577086</v>
      </c>
      <c r="C34" s="3">
        <v>186760</v>
      </c>
      <c r="D34" s="3">
        <v>153993</v>
      </c>
      <c r="E34" s="3">
        <v>10241</v>
      </c>
      <c r="F34" s="3">
        <v>0</v>
      </c>
      <c r="G34" s="3">
        <v>17763846</v>
      </c>
      <c r="H34" s="3">
        <v>17763846</v>
      </c>
      <c r="I34" s="3">
        <v>17763846</v>
      </c>
      <c r="J34" s="4" t="s">
        <v>0</v>
      </c>
      <c r="K34" s="3">
        <v>413822480</v>
      </c>
      <c r="L34" s="3">
        <v>69295705</v>
      </c>
      <c r="M34" s="3">
        <v>8468139</v>
      </c>
      <c r="N34" s="3">
        <v>8468138</v>
      </c>
      <c r="O34" s="3">
        <v>33159</v>
      </c>
      <c r="P34" s="3">
        <v>77763844</v>
      </c>
      <c r="Q34" s="3">
        <v>77763844</v>
      </c>
      <c r="R34" s="3">
        <v>77763844</v>
      </c>
      <c r="S34" s="3">
        <v>4</v>
      </c>
      <c r="T34" s="3">
        <v>4</v>
      </c>
      <c r="U34" s="5">
        <v>0</v>
      </c>
      <c r="V34" t="s">
        <v>0</v>
      </c>
      <c r="Y34" s="8">
        <f t="shared" si="1"/>
        <v>1225438939</v>
      </c>
      <c r="Z34" s="6">
        <f t="shared" si="2"/>
        <v>39935436</v>
      </c>
      <c r="AA34" s="11"/>
      <c r="AB34" s="9"/>
      <c r="AC34" s="9"/>
      <c r="AD34" s="7"/>
      <c r="AE34">
        <f t="shared" si="3"/>
        <v>1.2653743749999999</v>
      </c>
    </row>
    <row r="35" spans="1:31" ht="17" thickBot="1" x14ac:dyDescent="0.25">
      <c r="A35" s="2">
        <v>106451484</v>
      </c>
      <c r="B35" s="3">
        <v>17577086</v>
      </c>
      <c r="C35" s="3">
        <v>186760</v>
      </c>
      <c r="D35" s="3">
        <v>153993</v>
      </c>
      <c r="E35" s="3">
        <v>0</v>
      </c>
      <c r="F35" s="3">
        <v>53225742</v>
      </c>
      <c r="G35" s="3">
        <v>17763846</v>
      </c>
      <c r="H35" s="3">
        <v>17763846</v>
      </c>
      <c r="I35" s="3">
        <v>17763846</v>
      </c>
      <c r="J35" s="4" t="s">
        <v>0</v>
      </c>
      <c r="K35" s="3">
        <v>413822480</v>
      </c>
      <c r="L35" s="3">
        <v>69295705</v>
      </c>
      <c r="M35" s="3">
        <v>8468139</v>
      </c>
      <c r="N35" s="3">
        <v>8468138</v>
      </c>
      <c r="O35" s="3">
        <v>0</v>
      </c>
      <c r="P35" s="3">
        <v>77763844</v>
      </c>
      <c r="Q35" s="3">
        <v>77763844</v>
      </c>
      <c r="R35" s="3">
        <v>77763844</v>
      </c>
      <c r="S35" s="3">
        <v>4</v>
      </c>
      <c r="T35" s="3">
        <v>4</v>
      </c>
      <c r="U35" s="5">
        <v>1</v>
      </c>
      <c r="V35" t="s">
        <v>0</v>
      </c>
      <c r="W35" s="1"/>
      <c r="Y35" s="8">
        <f t="shared" si="1"/>
        <v>1220962474</v>
      </c>
      <c r="Z35" s="6"/>
      <c r="AA35" s="11">
        <f t="shared" si="4"/>
        <v>4790316780</v>
      </c>
      <c r="AB35" s="9">
        <f t="shared" si="5"/>
        <v>20975815</v>
      </c>
      <c r="AC35" s="9">
        <f t="shared" si="0"/>
        <v>4769340965</v>
      </c>
      <c r="AD35" s="7"/>
      <c r="AE35">
        <f t="shared" si="3"/>
        <v>6.0112792539999997</v>
      </c>
    </row>
    <row r="36" spans="1:31" ht="17" thickBot="1" x14ac:dyDescent="0.25">
      <c r="A36" s="2">
        <v>106451484</v>
      </c>
      <c r="B36" s="3">
        <v>17591350</v>
      </c>
      <c r="C36" s="3">
        <v>172496</v>
      </c>
      <c r="D36" s="3">
        <v>0</v>
      </c>
      <c r="E36" s="3">
        <v>0</v>
      </c>
      <c r="F36" s="3">
        <v>53225742</v>
      </c>
      <c r="G36" s="3">
        <v>17591350</v>
      </c>
      <c r="H36" s="3">
        <v>17763846</v>
      </c>
      <c r="I36" s="3">
        <v>17763846</v>
      </c>
      <c r="J36" s="4" t="s">
        <v>0</v>
      </c>
      <c r="K36" s="3">
        <v>413822480</v>
      </c>
      <c r="L36" s="3">
        <v>69262803</v>
      </c>
      <c r="M36" s="3">
        <v>8501041</v>
      </c>
      <c r="N36" s="3">
        <v>8468273</v>
      </c>
      <c r="O36" s="3">
        <v>0</v>
      </c>
      <c r="P36" s="3">
        <v>77763844</v>
      </c>
      <c r="Q36" s="3">
        <v>77763844</v>
      </c>
      <c r="R36" s="3">
        <v>77763844</v>
      </c>
      <c r="S36" s="3">
        <v>4</v>
      </c>
      <c r="T36" s="3">
        <v>4</v>
      </c>
      <c r="U36" s="5">
        <v>2</v>
      </c>
      <c r="V36" t="s">
        <v>0</v>
      </c>
      <c r="Y36" s="8">
        <f t="shared" si="1"/>
        <v>1220980699</v>
      </c>
      <c r="Z36" s="6"/>
      <c r="AA36" s="11"/>
      <c r="AB36" s="9"/>
      <c r="AC36" s="9"/>
      <c r="AD36" s="7">
        <f t="shared" si="6"/>
        <v>4790316780</v>
      </c>
      <c r="AE36">
        <f t="shared" si="3"/>
        <v>6.0112974790000004</v>
      </c>
    </row>
    <row r="37" spans="1:31" ht="17" thickBot="1" x14ac:dyDescent="0.25">
      <c r="A37" s="2">
        <v>106451484</v>
      </c>
      <c r="B37" s="3">
        <v>17637697</v>
      </c>
      <c r="C37" s="3">
        <v>126149</v>
      </c>
      <c r="D37" s="3">
        <v>109766</v>
      </c>
      <c r="E37" s="3">
        <v>28134</v>
      </c>
      <c r="F37" s="3">
        <v>0</v>
      </c>
      <c r="G37" s="3">
        <v>17763846</v>
      </c>
      <c r="H37" s="3">
        <v>17763846</v>
      </c>
      <c r="I37" s="3">
        <v>17763846</v>
      </c>
      <c r="J37" s="4" t="s">
        <v>0</v>
      </c>
      <c r="K37" s="3">
        <v>413822480</v>
      </c>
      <c r="L37" s="3">
        <v>73502058</v>
      </c>
      <c r="M37" s="3">
        <v>4261786</v>
      </c>
      <c r="N37" s="3">
        <v>4261785</v>
      </c>
      <c r="O37" s="3">
        <v>59231</v>
      </c>
      <c r="P37" s="3">
        <v>77763844</v>
      </c>
      <c r="Q37" s="3">
        <v>77763844</v>
      </c>
      <c r="R37" s="3">
        <v>77763844</v>
      </c>
      <c r="S37" s="3">
        <v>4</v>
      </c>
      <c r="T37" s="3">
        <v>8</v>
      </c>
      <c r="U37" s="5">
        <v>0</v>
      </c>
      <c r="V37" t="s">
        <v>0</v>
      </c>
      <c r="Y37" s="8">
        <f t="shared" si="1"/>
        <v>920361964</v>
      </c>
      <c r="Z37" s="6">
        <f t="shared" si="2"/>
        <v>44654346</v>
      </c>
      <c r="AA37" s="11"/>
      <c r="AB37" s="9"/>
      <c r="AC37" s="9"/>
      <c r="AD37" s="7"/>
      <c r="AE37">
        <f t="shared" si="3"/>
        <v>0.96501630999999999</v>
      </c>
    </row>
    <row r="38" spans="1:31" ht="17" thickBot="1" x14ac:dyDescent="0.25">
      <c r="A38" s="2">
        <v>106451484</v>
      </c>
      <c r="B38" s="3">
        <v>17637697</v>
      </c>
      <c r="C38" s="3">
        <v>126149</v>
      </c>
      <c r="D38" s="3">
        <v>109766</v>
      </c>
      <c r="E38" s="3">
        <v>0</v>
      </c>
      <c r="F38" s="3">
        <v>53225742</v>
      </c>
      <c r="G38" s="3">
        <v>17763846</v>
      </c>
      <c r="H38" s="3">
        <v>17763846</v>
      </c>
      <c r="I38" s="3">
        <v>17763846</v>
      </c>
      <c r="J38" s="4" t="s">
        <v>0</v>
      </c>
      <c r="K38" s="3">
        <v>413822480</v>
      </c>
      <c r="L38" s="3">
        <v>73502058</v>
      </c>
      <c r="M38" s="3">
        <v>4261786</v>
      </c>
      <c r="N38" s="3">
        <v>4261785</v>
      </c>
      <c r="O38" s="3">
        <v>0</v>
      </c>
      <c r="P38" s="3">
        <v>77763844</v>
      </c>
      <c r="Q38" s="3">
        <v>77763844</v>
      </c>
      <c r="R38" s="3">
        <v>77763844</v>
      </c>
      <c r="S38" s="3">
        <v>4</v>
      </c>
      <c r="T38" s="3">
        <v>8</v>
      </c>
      <c r="U38" s="5">
        <v>1</v>
      </c>
      <c r="V38" t="s">
        <v>0</v>
      </c>
      <c r="Y38" s="8">
        <f t="shared" si="1"/>
        <v>908811919</v>
      </c>
      <c r="Z38" s="6"/>
      <c r="AA38" s="11">
        <f t="shared" si="4"/>
        <v>4790316780</v>
      </c>
      <c r="AB38" s="9">
        <f t="shared" si="5"/>
        <v>21530519</v>
      </c>
      <c r="AC38" s="9">
        <f t="shared" si="0"/>
        <v>4768786261</v>
      </c>
      <c r="AD38" s="7"/>
      <c r="AE38">
        <f t="shared" si="3"/>
        <v>5.6991286990000001</v>
      </c>
    </row>
    <row r="39" spans="1:31" ht="17" thickBot="1" x14ac:dyDescent="0.25">
      <c r="A39" s="2">
        <v>106451484</v>
      </c>
      <c r="B39" s="3">
        <v>17612027</v>
      </c>
      <c r="C39" s="3">
        <v>151819</v>
      </c>
      <c r="D39" s="3">
        <v>0</v>
      </c>
      <c r="E39" s="3">
        <v>0</v>
      </c>
      <c r="F39" s="3">
        <v>53225742</v>
      </c>
      <c r="G39" s="3">
        <v>17612027</v>
      </c>
      <c r="H39" s="3">
        <v>17763846</v>
      </c>
      <c r="I39" s="3">
        <v>17763846</v>
      </c>
      <c r="J39" s="4" t="s">
        <v>0</v>
      </c>
      <c r="K39" s="3">
        <v>413822480</v>
      </c>
      <c r="L39" s="3">
        <v>73485606</v>
      </c>
      <c r="M39" s="3">
        <v>4278238</v>
      </c>
      <c r="N39" s="3">
        <v>4261854</v>
      </c>
      <c r="O39" s="3">
        <v>0</v>
      </c>
      <c r="P39" s="3">
        <v>77763844</v>
      </c>
      <c r="Q39" s="3">
        <v>77763844</v>
      </c>
      <c r="R39" s="3">
        <v>77763844</v>
      </c>
      <c r="S39" s="3">
        <v>4</v>
      </c>
      <c r="T39" s="3">
        <v>8</v>
      </c>
      <c r="U39" s="5">
        <v>2</v>
      </c>
      <c r="V39" t="s">
        <v>0</v>
      </c>
      <c r="Y39" s="8">
        <f t="shared" si="1"/>
        <v>908825374</v>
      </c>
      <c r="Z39" s="6"/>
      <c r="AA39" s="11"/>
      <c r="AB39" s="9"/>
      <c r="AC39" s="9"/>
      <c r="AD39" s="7">
        <f t="shared" si="6"/>
        <v>4790316780</v>
      </c>
      <c r="AE39">
        <f t="shared" si="3"/>
        <v>5.6991421539999996</v>
      </c>
    </row>
    <row r="40" spans="1:31" ht="17" thickBot="1" x14ac:dyDescent="0.25">
      <c r="A40" s="2">
        <v>106451484</v>
      </c>
      <c r="B40" s="3">
        <v>52474610</v>
      </c>
      <c r="C40" s="3">
        <v>751132</v>
      </c>
      <c r="D40" s="3">
        <v>620062</v>
      </c>
      <c r="E40" s="3">
        <v>36868</v>
      </c>
      <c r="F40" s="3">
        <v>0</v>
      </c>
      <c r="G40" s="3">
        <v>53225742</v>
      </c>
      <c r="H40" s="3">
        <v>17763846</v>
      </c>
      <c r="I40" s="3">
        <v>53225742</v>
      </c>
      <c r="J40" s="4" t="s">
        <v>0</v>
      </c>
      <c r="K40" s="3">
        <v>413822480</v>
      </c>
      <c r="L40" s="3">
        <v>173030496</v>
      </c>
      <c r="M40" s="3">
        <v>33880744</v>
      </c>
      <c r="N40" s="3">
        <v>33880742</v>
      </c>
      <c r="O40" s="3">
        <v>132632</v>
      </c>
      <c r="P40" s="3">
        <v>206911240</v>
      </c>
      <c r="Q40" s="3">
        <v>77763844</v>
      </c>
      <c r="R40" s="3">
        <v>206911240</v>
      </c>
      <c r="S40" s="3">
        <v>8</v>
      </c>
      <c r="T40" s="3">
        <v>1</v>
      </c>
      <c r="U40" s="5">
        <v>0</v>
      </c>
      <c r="V40" t="s">
        <v>0</v>
      </c>
      <c r="Y40" s="8">
        <f t="shared" si="1"/>
        <v>3268114900</v>
      </c>
      <c r="Z40" s="6">
        <f t="shared" si="2"/>
        <v>112349442</v>
      </c>
      <c r="AA40" s="11"/>
      <c r="AB40" s="9"/>
      <c r="AC40" s="9"/>
      <c r="AD40" s="7"/>
      <c r="AE40">
        <f t="shared" si="3"/>
        <v>3.3804643419999998</v>
      </c>
    </row>
    <row r="41" spans="1:31" ht="17" thickBot="1" x14ac:dyDescent="0.25">
      <c r="A41" s="2">
        <v>106451484</v>
      </c>
      <c r="B41" s="3">
        <v>52474610</v>
      </c>
      <c r="C41" s="3">
        <v>751132</v>
      </c>
      <c r="D41" s="3">
        <v>620062</v>
      </c>
      <c r="E41" s="3">
        <v>0</v>
      </c>
      <c r="F41" s="3">
        <v>53225742</v>
      </c>
      <c r="G41" s="3">
        <v>53225742</v>
      </c>
      <c r="H41" s="3">
        <v>17763846</v>
      </c>
      <c r="I41" s="3">
        <v>53225742</v>
      </c>
      <c r="J41" s="4" t="s">
        <v>0</v>
      </c>
      <c r="K41" s="3">
        <v>413822480</v>
      </c>
      <c r="L41" s="3">
        <v>173030496</v>
      </c>
      <c r="M41" s="3">
        <v>33880744</v>
      </c>
      <c r="N41" s="3">
        <v>33880742</v>
      </c>
      <c r="O41" s="3">
        <v>0</v>
      </c>
      <c r="P41" s="3">
        <v>206911240</v>
      </c>
      <c r="Q41" s="3">
        <v>77763844</v>
      </c>
      <c r="R41" s="3">
        <v>206911240</v>
      </c>
      <c r="S41" s="3">
        <v>8</v>
      </c>
      <c r="T41" s="3">
        <v>1</v>
      </c>
      <c r="U41" s="5">
        <v>1</v>
      </c>
      <c r="V41" t="s">
        <v>0</v>
      </c>
      <c r="Y41" s="8">
        <f t="shared" si="1"/>
        <v>3256178020</v>
      </c>
      <c r="Z41" s="6"/>
      <c r="AA41" s="11">
        <f t="shared" si="4"/>
        <v>4790316780</v>
      </c>
      <c r="AB41" s="9">
        <f t="shared" si="5"/>
        <v>56556712</v>
      </c>
      <c r="AC41" s="9">
        <f t="shared" si="0"/>
        <v>4733760068</v>
      </c>
      <c r="AD41" s="7"/>
      <c r="AE41">
        <f t="shared" si="3"/>
        <v>8.0464947999999996</v>
      </c>
    </row>
    <row r="42" spans="1:31" ht="17" thickBot="1" x14ac:dyDescent="0.25">
      <c r="A42" s="2">
        <v>106451484</v>
      </c>
      <c r="B42" s="3">
        <v>52535260</v>
      </c>
      <c r="C42" s="3">
        <v>690482</v>
      </c>
      <c r="D42" s="3">
        <v>0</v>
      </c>
      <c r="E42" s="3">
        <v>0</v>
      </c>
      <c r="F42" s="3">
        <v>53225742</v>
      </c>
      <c r="G42" s="3">
        <v>52535260</v>
      </c>
      <c r="H42" s="3">
        <v>17763846</v>
      </c>
      <c r="I42" s="3">
        <v>53225742</v>
      </c>
      <c r="J42" s="4" t="s">
        <v>0</v>
      </c>
      <c r="K42" s="3">
        <v>413822480</v>
      </c>
      <c r="L42" s="3">
        <v>172898892</v>
      </c>
      <c r="M42" s="3">
        <v>34012348</v>
      </c>
      <c r="N42" s="3">
        <v>33881276</v>
      </c>
      <c r="O42" s="3">
        <v>0</v>
      </c>
      <c r="P42" s="3">
        <v>206911240</v>
      </c>
      <c r="Q42" s="3">
        <v>77763844</v>
      </c>
      <c r="R42" s="3">
        <v>206911240</v>
      </c>
      <c r="S42" s="3">
        <v>8</v>
      </c>
      <c r="T42" s="3">
        <v>1</v>
      </c>
      <c r="U42" s="5">
        <v>2</v>
      </c>
      <c r="V42" t="s">
        <v>0</v>
      </c>
      <c r="Y42" s="8">
        <f t="shared" si="1"/>
        <v>3256226080</v>
      </c>
      <c r="Z42" s="6"/>
      <c r="AA42" s="11"/>
      <c r="AB42" s="9"/>
      <c r="AC42" s="9"/>
      <c r="AD42" s="7">
        <f t="shared" si="6"/>
        <v>4790316780</v>
      </c>
      <c r="AE42">
        <f t="shared" si="3"/>
        <v>8.0465428600000006</v>
      </c>
    </row>
    <row r="43" spans="1:31" ht="17" thickBot="1" x14ac:dyDescent="0.25">
      <c r="A43" s="2">
        <v>106451484</v>
      </c>
      <c r="B43" s="3">
        <v>26237305</v>
      </c>
      <c r="C43" s="3">
        <v>375566</v>
      </c>
      <c r="D43" s="3">
        <v>310031</v>
      </c>
      <c r="E43" s="3">
        <v>18434</v>
      </c>
      <c r="F43" s="3">
        <v>0</v>
      </c>
      <c r="G43" s="3">
        <v>26612871</v>
      </c>
      <c r="H43" s="3">
        <v>17763846</v>
      </c>
      <c r="I43" s="3">
        <v>26612871</v>
      </c>
      <c r="J43" s="4" t="s">
        <v>0</v>
      </c>
      <c r="K43" s="3">
        <v>413822480</v>
      </c>
      <c r="L43" s="3">
        <v>86515248</v>
      </c>
      <c r="M43" s="3">
        <v>16940372</v>
      </c>
      <c r="N43" s="3">
        <v>16940371</v>
      </c>
      <c r="O43" s="3">
        <v>66316</v>
      </c>
      <c r="P43" s="3">
        <v>103455620</v>
      </c>
      <c r="Q43" s="3">
        <v>77763844</v>
      </c>
      <c r="R43" s="3">
        <v>103455620</v>
      </c>
      <c r="S43" s="3">
        <v>8</v>
      </c>
      <c r="T43" s="3">
        <v>2</v>
      </c>
      <c r="U43" s="5">
        <v>0</v>
      </c>
      <c r="V43" t="s">
        <v>0</v>
      </c>
      <c r="Y43" s="8">
        <f t="shared" si="1"/>
        <v>1889157755</v>
      </c>
      <c r="Z43" s="6">
        <f t="shared" si="2"/>
        <v>61101696</v>
      </c>
      <c r="AA43" s="11"/>
      <c r="AB43" s="9"/>
      <c r="AC43" s="9"/>
      <c r="AD43" s="7"/>
      <c r="AE43">
        <f t="shared" si="3"/>
        <v>1.950259451</v>
      </c>
    </row>
    <row r="44" spans="1:31" ht="17" thickBot="1" x14ac:dyDescent="0.25">
      <c r="A44" s="2">
        <v>106451484</v>
      </c>
      <c r="B44" s="3">
        <v>26237305</v>
      </c>
      <c r="C44" s="3">
        <v>375566</v>
      </c>
      <c r="D44" s="3">
        <v>310031</v>
      </c>
      <c r="E44" s="3">
        <v>0</v>
      </c>
      <c r="F44" s="3">
        <v>53225742</v>
      </c>
      <c r="G44" s="3">
        <v>26612871</v>
      </c>
      <c r="H44" s="3">
        <v>17763846</v>
      </c>
      <c r="I44" s="3">
        <v>26612871</v>
      </c>
      <c r="J44" s="4" t="s">
        <v>0</v>
      </c>
      <c r="K44" s="3">
        <v>413822480</v>
      </c>
      <c r="L44" s="3">
        <v>86515248</v>
      </c>
      <c r="M44" s="3">
        <v>16940372</v>
      </c>
      <c r="N44" s="3">
        <v>16940371</v>
      </c>
      <c r="O44" s="3">
        <v>0</v>
      </c>
      <c r="P44" s="3">
        <v>103455620</v>
      </c>
      <c r="Q44" s="3">
        <v>77763844</v>
      </c>
      <c r="R44" s="3">
        <v>103455620</v>
      </c>
      <c r="S44" s="3">
        <v>8</v>
      </c>
      <c r="T44" s="3">
        <v>2</v>
      </c>
      <c r="U44" s="5">
        <v>1</v>
      </c>
      <c r="V44" t="s">
        <v>0</v>
      </c>
      <c r="Y44" s="8">
        <f t="shared" si="1"/>
        <v>1882194575</v>
      </c>
      <c r="Z44" s="6"/>
      <c r="AA44" s="11">
        <f t="shared" si="4"/>
        <v>4790316780</v>
      </c>
      <c r="AB44" s="9">
        <f t="shared" si="5"/>
        <v>32928821</v>
      </c>
      <c r="AC44" s="9">
        <f t="shared" si="0"/>
        <v>4757387959</v>
      </c>
      <c r="AD44" s="7"/>
      <c r="AE44">
        <f t="shared" si="3"/>
        <v>6.6725113550000001</v>
      </c>
    </row>
    <row r="45" spans="1:31" ht="17" thickBot="1" x14ac:dyDescent="0.25">
      <c r="A45" s="2">
        <v>106451484</v>
      </c>
      <c r="B45" s="3">
        <v>26267630</v>
      </c>
      <c r="C45" s="3">
        <v>345241</v>
      </c>
      <c r="D45" s="3">
        <v>0</v>
      </c>
      <c r="E45" s="3">
        <v>0</v>
      </c>
      <c r="F45" s="3">
        <v>53225742</v>
      </c>
      <c r="G45" s="3">
        <v>26267630</v>
      </c>
      <c r="H45" s="3">
        <v>17763846</v>
      </c>
      <c r="I45" s="3">
        <v>26612871</v>
      </c>
      <c r="J45" s="4" t="s">
        <v>0</v>
      </c>
      <c r="K45" s="3">
        <v>413822480</v>
      </c>
      <c r="L45" s="3">
        <v>86449446</v>
      </c>
      <c r="M45" s="3">
        <v>17006174</v>
      </c>
      <c r="N45" s="3">
        <v>16940638</v>
      </c>
      <c r="O45" s="3">
        <v>0</v>
      </c>
      <c r="P45" s="3">
        <v>103455620</v>
      </c>
      <c r="Q45" s="3">
        <v>77763844</v>
      </c>
      <c r="R45" s="3">
        <v>103455620</v>
      </c>
      <c r="S45" s="3">
        <v>8</v>
      </c>
      <c r="T45" s="3">
        <v>2</v>
      </c>
      <c r="U45" s="5">
        <v>2</v>
      </c>
      <c r="V45" t="s">
        <v>0</v>
      </c>
      <c r="Y45" s="8">
        <f t="shared" si="1"/>
        <v>1882222610</v>
      </c>
      <c r="Z45" s="6"/>
      <c r="AA45" s="11"/>
      <c r="AB45" s="9"/>
      <c r="AC45" s="9"/>
      <c r="AD45" s="7">
        <f t="shared" si="6"/>
        <v>4790316780</v>
      </c>
      <c r="AE45">
        <f t="shared" si="3"/>
        <v>6.6725393899999998</v>
      </c>
    </row>
    <row r="46" spans="1:31" ht="17" thickBot="1" x14ac:dyDescent="0.25">
      <c r="A46" s="2">
        <v>106451484</v>
      </c>
      <c r="B46" s="3">
        <v>17576062</v>
      </c>
      <c r="C46" s="3">
        <v>187784</v>
      </c>
      <c r="D46" s="3">
        <v>155017</v>
      </c>
      <c r="E46" s="3">
        <v>9217</v>
      </c>
      <c r="F46" s="3">
        <v>0</v>
      </c>
      <c r="G46" s="3">
        <v>17763846</v>
      </c>
      <c r="H46" s="3">
        <v>17763846</v>
      </c>
      <c r="I46" s="3">
        <v>17763846</v>
      </c>
      <c r="J46" s="4" t="s">
        <v>0</v>
      </c>
      <c r="K46" s="3">
        <v>413822480</v>
      </c>
      <c r="L46" s="3">
        <v>69293657</v>
      </c>
      <c r="M46" s="3">
        <v>8470187</v>
      </c>
      <c r="N46" s="3">
        <v>8470186</v>
      </c>
      <c r="O46" s="3">
        <v>33159</v>
      </c>
      <c r="P46" s="3">
        <v>77763844</v>
      </c>
      <c r="Q46" s="3">
        <v>77763844</v>
      </c>
      <c r="R46" s="3">
        <v>77763844</v>
      </c>
      <c r="S46" s="3">
        <v>8</v>
      </c>
      <c r="T46" s="3">
        <v>4</v>
      </c>
      <c r="U46" s="5">
        <v>0</v>
      </c>
      <c r="V46" t="s">
        <v>0</v>
      </c>
      <c r="Y46" s="8">
        <f t="shared" si="1"/>
        <v>1225715419</v>
      </c>
      <c r="Z46" s="6">
        <f t="shared" si="2"/>
        <v>39935436</v>
      </c>
      <c r="AA46" s="11"/>
      <c r="AB46" s="9"/>
      <c r="AC46" s="9"/>
      <c r="AD46" s="7"/>
      <c r="AE46">
        <f t="shared" si="3"/>
        <v>1.2656508550000001</v>
      </c>
    </row>
    <row r="47" spans="1:31" ht="17" thickBot="1" x14ac:dyDescent="0.25">
      <c r="A47" s="2">
        <v>106451484</v>
      </c>
      <c r="B47" s="3">
        <v>17576062</v>
      </c>
      <c r="C47" s="3">
        <v>187784</v>
      </c>
      <c r="D47" s="3">
        <v>155017</v>
      </c>
      <c r="E47" s="3">
        <v>0</v>
      </c>
      <c r="F47" s="3">
        <v>53225742</v>
      </c>
      <c r="G47" s="3">
        <v>17763846</v>
      </c>
      <c r="H47" s="3">
        <v>17763846</v>
      </c>
      <c r="I47" s="3">
        <v>17763846</v>
      </c>
      <c r="J47" s="4" t="s">
        <v>0</v>
      </c>
      <c r="K47" s="3">
        <v>413822480</v>
      </c>
      <c r="L47" s="3">
        <v>69293657</v>
      </c>
      <c r="M47" s="3">
        <v>8470187</v>
      </c>
      <c r="N47" s="3">
        <v>8470186</v>
      </c>
      <c r="O47" s="3">
        <v>0</v>
      </c>
      <c r="P47" s="3">
        <v>77763844</v>
      </c>
      <c r="Q47" s="3">
        <v>77763844</v>
      </c>
      <c r="R47" s="3">
        <v>77763844</v>
      </c>
      <c r="S47" s="3">
        <v>8</v>
      </c>
      <c r="T47" s="3">
        <v>4</v>
      </c>
      <c r="U47" s="5">
        <v>1</v>
      </c>
      <c r="V47" t="s">
        <v>0</v>
      </c>
      <c r="Y47" s="8">
        <f t="shared" si="1"/>
        <v>1221238954</v>
      </c>
      <c r="Z47" s="6"/>
      <c r="AA47" s="11">
        <f t="shared" si="4"/>
        <v>4790316780</v>
      </c>
      <c r="AB47" s="9">
        <f t="shared" si="5"/>
        <v>21115079</v>
      </c>
      <c r="AC47" s="9">
        <f t="shared" si="0"/>
        <v>4769201701</v>
      </c>
      <c r="AD47" s="7"/>
      <c r="AE47">
        <f t="shared" si="3"/>
        <v>6.0115557339999999</v>
      </c>
    </row>
    <row r="48" spans="1:31" ht="17" thickBot="1" x14ac:dyDescent="0.25">
      <c r="A48" s="2">
        <v>106451484</v>
      </c>
      <c r="B48" s="3">
        <v>17591350</v>
      </c>
      <c r="C48" s="3">
        <v>172496</v>
      </c>
      <c r="D48" s="3">
        <v>0</v>
      </c>
      <c r="E48" s="3">
        <v>0</v>
      </c>
      <c r="F48" s="3">
        <v>53225742</v>
      </c>
      <c r="G48" s="3">
        <v>17591350</v>
      </c>
      <c r="H48" s="3">
        <v>17763846</v>
      </c>
      <c r="I48" s="3">
        <v>17763846</v>
      </c>
      <c r="J48" s="4" t="s">
        <v>0</v>
      </c>
      <c r="K48" s="3">
        <v>413822480</v>
      </c>
      <c r="L48" s="3">
        <v>69260755</v>
      </c>
      <c r="M48" s="3">
        <v>8503089</v>
      </c>
      <c r="N48" s="3">
        <v>8470321</v>
      </c>
      <c r="O48" s="3">
        <v>0</v>
      </c>
      <c r="P48" s="3">
        <v>77763844</v>
      </c>
      <c r="Q48" s="3">
        <v>77763844</v>
      </c>
      <c r="R48" s="3">
        <v>77763844</v>
      </c>
      <c r="S48" s="3">
        <v>8</v>
      </c>
      <c r="T48" s="3">
        <v>4</v>
      </c>
      <c r="U48" s="5">
        <v>2</v>
      </c>
      <c r="V48" t="s">
        <v>0</v>
      </c>
      <c r="Y48" s="8">
        <f t="shared" si="1"/>
        <v>1221257179</v>
      </c>
      <c r="Z48" s="6"/>
      <c r="AA48" s="11"/>
      <c r="AB48" s="9"/>
      <c r="AC48" s="9"/>
      <c r="AD48" s="7">
        <f t="shared" si="6"/>
        <v>4790316780</v>
      </c>
      <c r="AE48">
        <f t="shared" si="3"/>
        <v>6.0115739589999997</v>
      </c>
    </row>
    <row r="49" spans="1:31" ht="17" thickBot="1" x14ac:dyDescent="0.25">
      <c r="A49" s="2">
        <v>106451484</v>
      </c>
      <c r="B49" s="3">
        <v>17637185</v>
      </c>
      <c r="C49" s="3">
        <v>126661</v>
      </c>
      <c r="D49" s="3">
        <v>110278</v>
      </c>
      <c r="E49" s="3">
        <v>27622</v>
      </c>
      <c r="F49" s="3">
        <v>0</v>
      </c>
      <c r="G49" s="3">
        <v>17763846</v>
      </c>
      <c r="H49" s="3">
        <v>17763846</v>
      </c>
      <c r="I49" s="3">
        <v>17763846</v>
      </c>
      <c r="J49" s="4" t="s">
        <v>0</v>
      </c>
      <c r="K49" s="3">
        <v>413822480</v>
      </c>
      <c r="L49" s="3">
        <v>73500522</v>
      </c>
      <c r="M49" s="3">
        <v>4263322</v>
      </c>
      <c r="N49" s="3">
        <v>4263321</v>
      </c>
      <c r="O49" s="3">
        <v>59231</v>
      </c>
      <c r="P49" s="3">
        <v>77763844</v>
      </c>
      <c r="Q49" s="3">
        <v>77763844</v>
      </c>
      <c r="R49" s="3">
        <v>77763844</v>
      </c>
      <c r="S49" s="3">
        <v>8</v>
      </c>
      <c r="T49" s="3">
        <v>8</v>
      </c>
      <c r="U49" s="5">
        <v>0</v>
      </c>
      <c r="V49" t="s">
        <v>0</v>
      </c>
      <c r="Y49" s="8">
        <f t="shared" si="1"/>
        <v>920661484</v>
      </c>
      <c r="Z49" s="6">
        <f t="shared" si="2"/>
        <v>44654346</v>
      </c>
      <c r="AA49" s="11"/>
      <c r="AB49" s="9"/>
      <c r="AC49" s="9"/>
      <c r="AD49" s="7"/>
      <c r="AE49">
        <f t="shared" si="3"/>
        <v>0.96531582999999999</v>
      </c>
    </row>
    <row r="50" spans="1:31" ht="17" thickBot="1" x14ac:dyDescent="0.25">
      <c r="A50" s="2">
        <v>106451484</v>
      </c>
      <c r="B50" s="3">
        <v>17637185</v>
      </c>
      <c r="C50" s="3">
        <v>126661</v>
      </c>
      <c r="D50" s="3">
        <v>110278</v>
      </c>
      <c r="E50" s="3">
        <v>0</v>
      </c>
      <c r="F50" s="3">
        <v>53225742</v>
      </c>
      <c r="G50" s="3">
        <v>17763846</v>
      </c>
      <c r="H50" s="3">
        <v>17763846</v>
      </c>
      <c r="I50" s="3">
        <v>17763846</v>
      </c>
      <c r="J50" s="4" t="s">
        <v>0</v>
      </c>
      <c r="K50" s="3">
        <v>413822480</v>
      </c>
      <c r="L50" s="3">
        <v>73500522</v>
      </c>
      <c r="M50" s="3">
        <v>4263322</v>
      </c>
      <c r="N50" s="3">
        <v>4263321</v>
      </c>
      <c r="O50" s="3">
        <v>0</v>
      </c>
      <c r="P50" s="3">
        <v>77763844</v>
      </c>
      <c r="Q50" s="3">
        <v>77763844</v>
      </c>
      <c r="R50" s="3">
        <v>77763844</v>
      </c>
      <c r="S50" s="3">
        <v>8</v>
      </c>
      <c r="T50" s="3">
        <v>8</v>
      </c>
      <c r="U50" s="5">
        <v>1</v>
      </c>
      <c r="V50" t="s">
        <v>0</v>
      </c>
      <c r="Y50" s="8">
        <f t="shared" si="1"/>
        <v>909111439</v>
      </c>
      <c r="Z50" s="6"/>
      <c r="AA50" s="11">
        <f t="shared" si="4"/>
        <v>4790316780</v>
      </c>
      <c r="AB50" s="9">
        <f t="shared" si="5"/>
        <v>21630871</v>
      </c>
      <c r="AC50" s="9">
        <f t="shared" si="0"/>
        <v>4768685909</v>
      </c>
      <c r="AD50" s="7"/>
      <c r="AE50">
        <f t="shared" si="3"/>
        <v>5.6994282189999996</v>
      </c>
    </row>
    <row r="51" spans="1:31" ht="17" thickBot="1" x14ac:dyDescent="0.25">
      <c r="A51" s="2">
        <v>106451484</v>
      </c>
      <c r="B51" s="3">
        <v>17612027</v>
      </c>
      <c r="C51" s="3">
        <v>151819</v>
      </c>
      <c r="D51" s="3">
        <v>0</v>
      </c>
      <c r="E51" s="3">
        <v>0</v>
      </c>
      <c r="F51" s="3">
        <v>53225742</v>
      </c>
      <c r="G51" s="3">
        <v>17612027</v>
      </c>
      <c r="H51" s="3">
        <v>17763846</v>
      </c>
      <c r="I51" s="3">
        <v>17763846</v>
      </c>
      <c r="J51" s="4" t="s">
        <v>0</v>
      </c>
      <c r="K51" s="3">
        <v>413822480</v>
      </c>
      <c r="L51" s="3">
        <v>73484070</v>
      </c>
      <c r="M51" s="3">
        <v>4279774</v>
      </c>
      <c r="N51" s="3">
        <v>4263390</v>
      </c>
      <c r="O51" s="3">
        <v>0</v>
      </c>
      <c r="P51" s="3">
        <v>77763844</v>
      </c>
      <c r="Q51" s="3">
        <v>77763844</v>
      </c>
      <c r="R51" s="3">
        <v>77763844</v>
      </c>
      <c r="S51" s="3">
        <v>8</v>
      </c>
      <c r="T51" s="3">
        <v>8</v>
      </c>
      <c r="U51" s="5">
        <v>2</v>
      </c>
      <c r="V51" t="s">
        <v>0</v>
      </c>
      <c r="Y51" s="8">
        <f t="shared" si="1"/>
        <v>909124894</v>
      </c>
      <c r="Z51" s="6"/>
      <c r="AA51" s="11"/>
      <c r="AB51" s="9"/>
      <c r="AC51" s="9"/>
      <c r="AD51" s="7">
        <f t="shared" si="6"/>
        <v>4790316780</v>
      </c>
      <c r="AE51">
        <f t="shared" si="3"/>
        <v>5.699441674</v>
      </c>
    </row>
    <row r="52" spans="1:31" ht="17" thickBot="1" x14ac:dyDescent="0.25">
      <c r="A52" s="2">
        <v>106451484</v>
      </c>
      <c r="B52" s="3">
        <v>52472562</v>
      </c>
      <c r="C52" s="3">
        <v>753180</v>
      </c>
      <c r="D52" s="3">
        <v>622110</v>
      </c>
      <c r="E52" s="3">
        <v>60711</v>
      </c>
      <c r="F52" s="3">
        <v>0</v>
      </c>
      <c r="G52" s="3">
        <v>53225742</v>
      </c>
      <c r="H52" s="3">
        <v>17763846</v>
      </c>
      <c r="I52" s="3">
        <v>53225742</v>
      </c>
      <c r="J52" s="4" t="s">
        <v>0</v>
      </c>
      <c r="K52" s="3">
        <v>413822480</v>
      </c>
      <c r="L52" s="3">
        <v>173026464</v>
      </c>
      <c r="M52" s="3">
        <v>33884776</v>
      </c>
      <c r="N52" s="3">
        <v>33884774</v>
      </c>
      <c r="O52" s="3">
        <v>174164</v>
      </c>
      <c r="P52" s="3">
        <v>206911240</v>
      </c>
      <c r="Q52" s="3">
        <v>77763844</v>
      </c>
      <c r="R52" s="3">
        <v>206911240</v>
      </c>
      <c r="S52" s="3">
        <v>16</v>
      </c>
      <c r="T52" s="3">
        <v>1</v>
      </c>
      <c r="U52" s="5">
        <v>0</v>
      </c>
      <c r="V52" t="s">
        <v>0</v>
      </c>
      <c r="Y52" s="8">
        <f t="shared" si="1"/>
        <v>3272215660</v>
      </c>
      <c r="Z52" s="6">
        <f t="shared" si="2"/>
        <v>114679632</v>
      </c>
      <c r="AA52" s="11"/>
      <c r="AB52" s="9"/>
      <c r="AC52" s="9"/>
      <c r="AD52" s="7"/>
      <c r="AE52">
        <f t="shared" si="3"/>
        <v>3.3868952920000002</v>
      </c>
    </row>
    <row r="53" spans="1:31" ht="17" thickBot="1" x14ac:dyDescent="0.25">
      <c r="A53" s="2">
        <v>106451484</v>
      </c>
      <c r="B53" s="3">
        <v>52472562</v>
      </c>
      <c r="C53" s="3">
        <v>753180</v>
      </c>
      <c r="D53" s="3">
        <v>622110</v>
      </c>
      <c r="E53" s="3">
        <v>0</v>
      </c>
      <c r="F53" s="3">
        <v>53225742</v>
      </c>
      <c r="G53" s="3">
        <v>53225742</v>
      </c>
      <c r="H53" s="3">
        <v>17763846</v>
      </c>
      <c r="I53" s="3">
        <v>53225742</v>
      </c>
      <c r="J53" s="4" t="s">
        <v>0</v>
      </c>
      <c r="K53" s="3">
        <v>413822480</v>
      </c>
      <c r="L53" s="3">
        <v>173026464</v>
      </c>
      <c r="M53" s="3">
        <v>33884776</v>
      </c>
      <c r="N53" s="3">
        <v>33884774</v>
      </c>
      <c r="O53" s="3">
        <v>0</v>
      </c>
      <c r="P53" s="3">
        <v>206911240</v>
      </c>
      <c r="Q53" s="3">
        <v>77763844</v>
      </c>
      <c r="R53" s="3">
        <v>206911240</v>
      </c>
      <c r="S53" s="3">
        <v>16</v>
      </c>
      <c r="T53" s="3">
        <v>1</v>
      </c>
      <c r="U53" s="5">
        <v>1</v>
      </c>
      <c r="V53" t="s">
        <v>0</v>
      </c>
      <c r="Y53" s="8">
        <f t="shared" si="1"/>
        <v>3256540900</v>
      </c>
      <c r="Z53" s="6"/>
      <c r="AA53" s="11">
        <f t="shared" si="4"/>
        <v>4790316780</v>
      </c>
      <c r="AB53" s="9">
        <f t="shared" si="5"/>
        <v>56743080</v>
      </c>
      <c r="AC53" s="9">
        <f t="shared" si="0"/>
        <v>4733573700</v>
      </c>
      <c r="AD53" s="7"/>
      <c r="AE53">
        <f t="shared" si="3"/>
        <v>8.0468576800000005</v>
      </c>
    </row>
    <row r="54" spans="1:31" ht="17" thickBot="1" x14ac:dyDescent="0.25">
      <c r="A54" s="2">
        <v>106451484</v>
      </c>
      <c r="B54" s="3">
        <v>52535260</v>
      </c>
      <c r="C54" s="3">
        <v>690482</v>
      </c>
      <c r="D54" s="3">
        <v>0</v>
      </c>
      <c r="E54" s="3">
        <v>0</v>
      </c>
      <c r="F54" s="3">
        <v>53225742</v>
      </c>
      <c r="G54" s="3">
        <v>52535260</v>
      </c>
      <c r="H54" s="3">
        <v>17763846</v>
      </c>
      <c r="I54" s="3">
        <v>53225742</v>
      </c>
      <c r="J54" s="4" t="s">
        <v>0</v>
      </c>
      <c r="K54" s="3">
        <v>413822480</v>
      </c>
      <c r="L54" s="3">
        <v>172894860</v>
      </c>
      <c r="M54" s="3">
        <v>34016380</v>
      </c>
      <c r="N54" s="3">
        <v>33885308</v>
      </c>
      <c r="O54" s="3">
        <v>0</v>
      </c>
      <c r="P54" s="3">
        <v>206911240</v>
      </c>
      <c r="Q54" s="3">
        <v>77763844</v>
      </c>
      <c r="R54" s="3">
        <v>206911240</v>
      </c>
      <c r="S54" s="3">
        <v>16</v>
      </c>
      <c r="T54" s="3">
        <v>1</v>
      </c>
      <c r="U54" s="5">
        <v>2</v>
      </c>
      <c r="V54" t="s">
        <v>0</v>
      </c>
      <c r="Y54" s="8">
        <f t="shared" si="1"/>
        <v>3256588960</v>
      </c>
      <c r="Z54" s="6"/>
      <c r="AA54" s="11"/>
      <c r="AB54" s="9"/>
      <c r="AC54" s="9"/>
      <c r="AD54" s="7">
        <f t="shared" si="6"/>
        <v>4790316780</v>
      </c>
      <c r="AE54">
        <f t="shared" si="3"/>
        <v>8.0469057399999997</v>
      </c>
    </row>
    <row r="55" spans="1:31" ht="17" thickBot="1" x14ac:dyDescent="0.25">
      <c r="A55" s="2">
        <v>106451484</v>
      </c>
      <c r="B55" s="3">
        <v>26236281</v>
      </c>
      <c r="C55" s="3">
        <v>376590</v>
      </c>
      <c r="D55" s="3">
        <v>311055</v>
      </c>
      <c r="E55" s="3">
        <v>27473</v>
      </c>
      <c r="F55" s="3">
        <v>0</v>
      </c>
      <c r="G55" s="3">
        <v>26612871</v>
      </c>
      <c r="H55" s="3">
        <v>17763846</v>
      </c>
      <c r="I55" s="3">
        <v>26612871</v>
      </c>
      <c r="J55" s="4" t="s">
        <v>0</v>
      </c>
      <c r="K55" s="3">
        <v>413822480</v>
      </c>
      <c r="L55" s="3">
        <v>86513232</v>
      </c>
      <c r="M55" s="3">
        <v>16942388</v>
      </c>
      <c r="N55" s="3">
        <v>16942387</v>
      </c>
      <c r="O55" s="3">
        <v>88413</v>
      </c>
      <c r="P55" s="3">
        <v>103455620</v>
      </c>
      <c r="Q55" s="3">
        <v>77763844</v>
      </c>
      <c r="R55" s="3">
        <v>103455620</v>
      </c>
      <c r="S55" s="3">
        <v>16</v>
      </c>
      <c r="T55" s="3">
        <v>2</v>
      </c>
      <c r="U55" s="5">
        <v>0</v>
      </c>
      <c r="V55" t="s">
        <v>0</v>
      </c>
      <c r="Y55" s="8">
        <f t="shared" si="1"/>
        <v>1891689620</v>
      </c>
      <c r="Z55" s="6">
        <f t="shared" si="2"/>
        <v>62158311</v>
      </c>
      <c r="AA55" s="11"/>
      <c r="AB55" s="9"/>
      <c r="AC55" s="9"/>
      <c r="AD55" s="7"/>
      <c r="AE55">
        <f t="shared" si="3"/>
        <v>1.9538479310000001</v>
      </c>
    </row>
    <row r="56" spans="1:31" ht="17" thickBot="1" x14ac:dyDescent="0.25">
      <c r="A56" s="2">
        <v>106451484</v>
      </c>
      <c r="B56" s="3">
        <v>26236281</v>
      </c>
      <c r="C56" s="3">
        <v>376590</v>
      </c>
      <c r="D56" s="3">
        <v>311055</v>
      </c>
      <c r="E56" s="3">
        <v>0</v>
      </c>
      <c r="F56" s="3">
        <v>53225742</v>
      </c>
      <c r="G56" s="3">
        <v>26612871</v>
      </c>
      <c r="H56" s="3">
        <v>17763846</v>
      </c>
      <c r="I56" s="3">
        <v>26612871</v>
      </c>
      <c r="J56" s="4" t="s">
        <v>0</v>
      </c>
      <c r="K56" s="3">
        <v>413822480</v>
      </c>
      <c r="L56" s="3">
        <v>86513232</v>
      </c>
      <c r="M56" s="3">
        <v>16942388</v>
      </c>
      <c r="N56" s="3">
        <v>16942387</v>
      </c>
      <c r="O56" s="3">
        <v>0</v>
      </c>
      <c r="P56" s="3">
        <v>103455620</v>
      </c>
      <c r="Q56" s="3">
        <v>77763844</v>
      </c>
      <c r="R56" s="3">
        <v>103455620</v>
      </c>
      <c r="S56" s="3">
        <v>16</v>
      </c>
      <c r="T56" s="3">
        <v>2</v>
      </c>
      <c r="U56" s="5">
        <v>1</v>
      </c>
      <c r="V56" t="s">
        <v>0</v>
      </c>
      <c r="Y56" s="8">
        <f t="shared" si="1"/>
        <v>1882406255</v>
      </c>
      <c r="Z56" s="6"/>
      <c r="AA56" s="11">
        <f t="shared" si="4"/>
        <v>4790316780</v>
      </c>
      <c r="AB56" s="9">
        <f t="shared" si="5"/>
        <v>33037365</v>
      </c>
      <c r="AC56" s="9">
        <f t="shared" si="0"/>
        <v>4757279415</v>
      </c>
      <c r="AD56" s="7"/>
      <c r="AE56">
        <f t="shared" si="3"/>
        <v>6.6727230349999997</v>
      </c>
    </row>
    <row r="57" spans="1:31" ht="17" thickBot="1" x14ac:dyDescent="0.25">
      <c r="A57" s="2">
        <v>106451484</v>
      </c>
      <c r="B57" s="3">
        <v>26267630</v>
      </c>
      <c r="C57" s="3">
        <v>345241</v>
      </c>
      <c r="D57" s="3">
        <v>0</v>
      </c>
      <c r="E57" s="3">
        <v>0</v>
      </c>
      <c r="F57" s="3">
        <v>53225742</v>
      </c>
      <c r="G57" s="3">
        <v>26267630</v>
      </c>
      <c r="H57" s="3">
        <v>17763846</v>
      </c>
      <c r="I57" s="3">
        <v>26612871</v>
      </c>
      <c r="J57" s="4" t="s">
        <v>0</v>
      </c>
      <c r="K57" s="3">
        <v>413822480</v>
      </c>
      <c r="L57" s="3">
        <v>86447430</v>
      </c>
      <c r="M57" s="3">
        <v>17008190</v>
      </c>
      <c r="N57" s="3">
        <v>16942654</v>
      </c>
      <c r="O57" s="3">
        <v>0</v>
      </c>
      <c r="P57" s="3">
        <v>103455620</v>
      </c>
      <c r="Q57" s="3">
        <v>77763844</v>
      </c>
      <c r="R57" s="3">
        <v>103455620</v>
      </c>
      <c r="S57" s="3">
        <v>16</v>
      </c>
      <c r="T57" s="3">
        <v>2</v>
      </c>
      <c r="U57" s="5">
        <v>2</v>
      </c>
      <c r="V57" t="s">
        <v>0</v>
      </c>
      <c r="Y57" s="8">
        <f t="shared" si="1"/>
        <v>1882434290</v>
      </c>
      <c r="Z57" s="6"/>
      <c r="AA57" s="11"/>
      <c r="AB57" s="9"/>
      <c r="AC57" s="9"/>
      <c r="AD57" s="7">
        <f t="shared" si="6"/>
        <v>4790316780</v>
      </c>
      <c r="AE57">
        <f t="shared" si="3"/>
        <v>6.6727510700000003</v>
      </c>
    </row>
    <row r="58" spans="1:31" ht="17" thickBot="1" x14ac:dyDescent="0.25">
      <c r="A58" s="2">
        <v>106451484</v>
      </c>
      <c r="B58" s="3">
        <v>17575550</v>
      </c>
      <c r="C58" s="3">
        <v>188296</v>
      </c>
      <c r="D58" s="3">
        <v>155529</v>
      </c>
      <c r="E58" s="3">
        <v>10854</v>
      </c>
      <c r="F58" s="3">
        <v>0</v>
      </c>
      <c r="G58" s="3">
        <v>17763846</v>
      </c>
      <c r="H58" s="3">
        <v>17763846</v>
      </c>
      <c r="I58" s="3">
        <v>17763846</v>
      </c>
      <c r="J58" s="4" t="s">
        <v>0</v>
      </c>
      <c r="K58" s="3">
        <v>413822480</v>
      </c>
      <c r="L58" s="3">
        <v>69292649</v>
      </c>
      <c r="M58" s="3">
        <v>8471195</v>
      </c>
      <c r="N58" s="3">
        <v>8471194</v>
      </c>
      <c r="O58" s="3">
        <v>45534</v>
      </c>
      <c r="P58" s="3">
        <v>77763844</v>
      </c>
      <c r="Q58" s="3">
        <v>77763844</v>
      </c>
      <c r="R58" s="3">
        <v>77763844</v>
      </c>
      <c r="S58" s="3">
        <v>16</v>
      </c>
      <c r="T58" s="3">
        <v>4</v>
      </c>
      <c r="U58" s="5">
        <v>0</v>
      </c>
      <c r="V58" t="s">
        <v>0</v>
      </c>
      <c r="Y58" s="8">
        <f t="shared" si="1"/>
        <v>1227522124</v>
      </c>
      <c r="Z58" s="6">
        <f t="shared" si="2"/>
        <v>40225551</v>
      </c>
      <c r="AA58" s="11"/>
      <c r="AB58" s="9"/>
      <c r="AC58" s="9"/>
      <c r="AD58" s="7"/>
      <c r="AE58">
        <f t="shared" si="3"/>
        <v>1.2677476750000001</v>
      </c>
    </row>
    <row r="59" spans="1:31" ht="17" thickBot="1" x14ac:dyDescent="0.25">
      <c r="A59" s="2">
        <v>106451484</v>
      </c>
      <c r="B59" s="3">
        <v>17575550</v>
      </c>
      <c r="C59" s="3">
        <v>188296</v>
      </c>
      <c r="D59" s="3">
        <v>155529</v>
      </c>
      <c r="E59" s="3">
        <v>0</v>
      </c>
      <c r="F59" s="3">
        <v>53225742</v>
      </c>
      <c r="G59" s="3">
        <v>17763846</v>
      </c>
      <c r="H59" s="3">
        <v>17763846</v>
      </c>
      <c r="I59" s="3">
        <v>17763846</v>
      </c>
      <c r="J59" s="4" t="s">
        <v>0</v>
      </c>
      <c r="K59" s="3">
        <v>413822480</v>
      </c>
      <c r="L59" s="3">
        <v>69292649</v>
      </c>
      <c r="M59" s="3">
        <v>8471195</v>
      </c>
      <c r="N59" s="3">
        <v>8471194</v>
      </c>
      <c r="O59" s="3">
        <v>0</v>
      </c>
      <c r="P59" s="3">
        <v>77763844</v>
      </c>
      <c r="Q59" s="3">
        <v>77763844</v>
      </c>
      <c r="R59" s="3">
        <v>77763844</v>
      </c>
      <c r="S59" s="3">
        <v>16</v>
      </c>
      <c r="T59" s="3">
        <v>4</v>
      </c>
      <c r="U59" s="5">
        <v>1</v>
      </c>
      <c r="V59" t="s">
        <v>0</v>
      </c>
      <c r="Y59" s="8">
        <f t="shared" si="1"/>
        <v>1221375034</v>
      </c>
      <c r="Z59" s="6"/>
      <c r="AA59" s="11">
        <f t="shared" si="4"/>
        <v>4790316780</v>
      </c>
      <c r="AB59" s="9">
        <f t="shared" si="5"/>
        <v>21184711</v>
      </c>
      <c r="AC59" s="9">
        <f t="shared" si="0"/>
        <v>4769132069</v>
      </c>
      <c r="AD59" s="7"/>
      <c r="AE59">
        <f t="shared" si="3"/>
        <v>6.0116918139999997</v>
      </c>
    </row>
    <row r="60" spans="1:31" ht="17" thickBot="1" x14ac:dyDescent="0.25">
      <c r="A60" s="2">
        <v>106451484</v>
      </c>
      <c r="B60" s="3">
        <v>17591350</v>
      </c>
      <c r="C60" s="3">
        <v>172496</v>
      </c>
      <c r="D60" s="3">
        <v>0</v>
      </c>
      <c r="E60" s="3">
        <v>0</v>
      </c>
      <c r="F60" s="3">
        <v>53225742</v>
      </c>
      <c r="G60" s="3">
        <v>17591350</v>
      </c>
      <c r="H60" s="3">
        <v>17763846</v>
      </c>
      <c r="I60" s="3">
        <v>17763846</v>
      </c>
      <c r="J60" s="4" t="s">
        <v>0</v>
      </c>
      <c r="K60" s="3">
        <v>413822480</v>
      </c>
      <c r="L60" s="3">
        <v>69259747</v>
      </c>
      <c r="M60" s="3">
        <v>8504097</v>
      </c>
      <c r="N60" s="3">
        <v>8471329</v>
      </c>
      <c r="O60" s="3">
        <v>0</v>
      </c>
      <c r="P60" s="3">
        <v>77763844</v>
      </c>
      <c r="Q60" s="3">
        <v>77763844</v>
      </c>
      <c r="R60" s="3">
        <v>77763844</v>
      </c>
      <c r="S60" s="3">
        <v>16</v>
      </c>
      <c r="T60" s="3">
        <v>4</v>
      </c>
      <c r="U60" s="5">
        <v>2</v>
      </c>
      <c r="V60" t="s">
        <v>0</v>
      </c>
      <c r="Y60" s="8">
        <f t="shared" si="1"/>
        <v>1221393259</v>
      </c>
      <c r="Z60" s="6"/>
      <c r="AA60" s="11"/>
      <c r="AB60" s="9"/>
      <c r="AC60" s="9"/>
      <c r="AD60" s="7">
        <f t="shared" si="6"/>
        <v>4790316780</v>
      </c>
      <c r="AE60">
        <f t="shared" si="3"/>
        <v>6.0117100389999996</v>
      </c>
    </row>
    <row r="61" spans="1:31" ht="17" thickBot="1" x14ac:dyDescent="0.25">
      <c r="A61" s="2">
        <v>106451484</v>
      </c>
      <c r="B61" s="3">
        <v>17636929</v>
      </c>
      <c r="C61" s="3">
        <v>126917</v>
      </c>
      <c r="D61" s="3">
        <v>110534</v>
      </c>
      <c r="E61" s="3">
        <v>27380</v>
      </c>
      <c r="F61" s="3">
        <v>0</v>
      </c>
      <c r="G61" s="3">
        <v>17763846</v>
      </c>
      <c r="H61" s="3">
        <v>17763846</v>
      </c>
      <c r="I61" s="3">
        <v>17763846</v>
      </c>
      <c r="J61" s="4" t="s">
        <v>0</v>
      </c>
      <c r="K61" s="3">
        <v>413822480</v>
      </c>
      <c r="L61" s="3">
        <v>73499766</v>
      </c>
      <c r="M61" s="3">
        <v>4264078</v>
      </c>
      <c r="N61" s="3">
        <v>4264077</v>
      </c>
      <c r="O61" s="3">
        <v>65489</v>
      </c>
      <c r="P61" s="3">
        <v>77763844</v>
      </c>
      <c r="Q61" s="3">
        <v>77763844</v>
      </c>
      <c r="R61" s="3">
        <v>77763844</v>
      </c>
      <c r="S61" s="3">
        <v>16</v>
      </c>
      <c r="T61" s="3">
        <v>8</v>
      </c>
      <c r="U61" s="5">
        <v>0</v>
      </c>
      <c r="V61" t="s">
        <v>0</v>
      </c>
      <c r="Y61" s="8">
        <f t="shared" si="1"/>
        <v>922029214</v>
      </c>
      <c r="Z61" s="6">
        <f t="shared" si="2"/>
        <v>44657076</v>
      </c>
      <c r="AA61" s="11"/>
      <c r="AB61" s="9"/>
      <c r="AC61" s="9"/>
      <c r="AD61" s="7"/>
      <c r="AE61">
        <f t="shared" si="3"/>
        <v>0.96668628999999995</v>
      </c>
    </row>
    <row r="62" spans="1:31" ht="17" thickBot="1" x14ac:dyDescent="0.25">
      <c r="A62" s="2">
        <v>106451484</v>
      </c>
      <c r="B62" s="3">
        <v>17636929</v>
      </c>
      <c r="C62" s="3">
        <v>126917</v>
      </c>
      <c r="D62" s="3">
        <v>110534</v>
      </c>
      <c r="E62" s="3">
        <v>0</v>
      </c>
      <c r="F62" s="3">
        <v>53225742</v>
      </c>
      <c r="G62" s="3">
        <v>17763846</v>
      </c>
      <c r="H62" s="3">
        <v>17763846</v>
      </c>
      <c r="I62" s="3">
        <v>17763846</v>
      </c>
      <c r="J62" s="4" t="s">
        <v>0</v>
      </c>
      <c r="K62" s="3">
        <v>413822480</v>
      </c>
      <c r="L62" s="3">
        <v>73499766</v>
      </c>
      <c r="M62" s="3">
        <v>4264078</v>
      </c>
      <c r="N62" s="3">
        <v>4264077</v>
      </c>
      <c r="O62" s="3">
        <v>0</v>
      </c>
      <c r="P62" s="3">
        <v>77763844</v>
      </c>
      <c r="Q62" s="3">
        <v>77763844</v>
      </c>
      <c r="R62" s="3">
        <v>77763844</v>
      </c>
      <c r="S62" s="3">
        <v>16</v>
      </c>
      <c r="T62" s="3">
        <v>8</v>
      </c>
      <c r="U62" s="5">
        <v>1</v>
      </c>
      <c r="V62" t="s">
        <v>0</v>
      </c>
      <c r="Y62" s="8">
        <f t="shared" si="1"/>
        <v>909258859</v>
      </c>
      <c r="Z62" s="6"/>
      <c r="AA62" s="11">
        <f t="shared" si="4"/>
        <v>4790316780</v>
      </c>
      <c r="AB62" s="9">
        <f t="shared" si="5"/>
        <v>21681047</v>
      </c>
      <c r="AC62" s="9">
        <f t="shared" si="0"/>
        <v>4768635733</v>
      </c>
      <c r="AD62" s="7"/>
      <c r="AE62">
        <f t="shared" si="3"/>
        <v>5.6995756389999999</v>
      </c>
    </row>
    <row r="63" spans="1:31" ht="17" thickBot="1" x14ac:dyDescent="0.25">
      <c r="A63" s="2">
        <v>106451484</v>
      </c>
      <c r="B63" s="3">
        <v>17612027</v>
      </c>
      <c r="C63" s="3">
        <v>151819</v>
      </c>
      <c r="D63" s="3">
        <v>0</v>
      </c>
      <c r="E63" s="3">
        <v>0</v>
      </c>
      <c r="F63" s="3">
        <v>53225742</v>
      </c>
      <c r="G63" s="3">
        <v>17612027</v>
      </c>
      <c r="H63" s="3">
        <v>17763846</v>
      </c>
      <c r="I63" s="3">
        <v>17763846</v>
      </c>
      <c r="J63" s="4" t="s">
        <v>0</v>
      </c>
      <c r="K63" s="3">
        <v>413822480</v>
      </c>
      <c r="L63" s="3">
        <v>73483314</v>
      </c>
      <c r="M63" s="3">
        <v>4280530</v>
      </c>
      <c r="N63" s="3">
        <v>4264146</v>
      </c>
      <c r="O63" s="3">
        <v>0</v>
      </c>
      <c r="P63" s="3">
        <v>77763844</v>
      </c>
      <c r="Q63" s="3">
        <v>77763844</v>
      </c>
      <c r="R63" s="3">
        <v>77763844</v>
      </c>
      <c r="S63" s="3">
        <v>16</v>
      </c>
      <c r="T63" s="3">
        <v>8</v>
      </c>
      <c r="U63" s="5">
        <v>2</v>
      </c>
      <c r="V63" t="s">
        <v>0</v>
      </c>
      <c r="Y63" s="8">
        <f t="shared" si="1"/>
        <v>909272314</v>
      </c>
      <c r="Z63" s="6"/>
      <c r="AA63" s="11"/>
      <c r="AB63" s="9"/>
      <c r="AC63" s="9"/>
      <c r="AD63" s="7">
        <f t="shared" si="6"/>
        <v>4790316780</v>
      </c>
      <c r="AE63">
        <f t="shared" si="3"/>
        <v>5.6995890940000002</v>
      </c>
    </row>
  </sheetData>
  <mergeCells count="5">
    <mergeCell ref="A1:I1"/>
    <mergeCell ref="K1:R1"/>
    <mergeCell ref="S1:U1"/>
    <mergeCell ref="Y2:AE2"/>
    <mergeCell ref="AA3:A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AE0C-D2F3-46EE-BC43-46C1661F00E2}">
  <dimension ref="A1"/>
  <sheetViews>
    <sheetView topLeftCell="A2" workbookViewId="0">
      <selection activeCell="V31" sqref="V31"/>
    </sheetView>
  </sheetViews>
  <sheetFormatPr baseColWidth="10" defaultColWidth="8.83203125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Sheet3</vt:lpstr>
      <vt:lpstr>Sheet1</vt:lpstr>
      <vt:lpstr>Sheet3!_‎_test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2018-11-27T06:14:19Z</dcterms:created>
  <dcterms:modified xsi:type="dcterms:W3CDTF">2018-11-28T20:08:57Z</dcterms:modified>
</cp:coreProperties>
</file>