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ml.chartshapes+xml"/>
  <Override PartName="/xl/charts/chart5.xml" ContentType="application/vnd.openxmlformats-officedocument.drawingml.chart+xml"/>
  <Override PartName="/xl/drawings/drawing3.xml" ContentType="application/vnd.openxmlformats-officedocument.drawingml.chartshapes+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47.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48.xml" ContentType="application/vnd.openxmlformats-officedocument.spreadsheetml.pivotTable+xml"/>
  <Override PartName="/xl/pivotTables/pivotTable4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Override PartName="/xl/charts/colors5.xml" ContentType="application/vnd.ms-office.chartcolorstyle+xml"/>
  <Override PartName="/xl/charts/style5.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showInkAnnotation="0" hidePivotFieldList="1" defaultThemeVersion="124226"/>
  <bookViews>
    <workbookView xWindow="-120" yWindow="-120" windowWidth="15600" windowHeight="11310" tabRatio="836" firstSheet="2" activeTab="9"/>
  </bookViews>
  <sheets>
    <sheet name="Pivot" sheetId="23" state="hidden" r:id="rId1"/>
    <sheet name="Pivot-A" sheetId="37" state="hidden" r:id="rId2"/>
    <sheet name="Overview " sheetId="51" r:id="rId3"/>
    <sheet name="Modules " sheetId="52" r:id="rId4"/>
    <sheet name="Dashboard" sheetId="36" r:id="rId5"/>
    <sheet name="Top Performers-Batch wise" sheetId="38" r:id="rId6"/>
    <sheet name="Top Performers-Track wise" sheetId="39" r:id="rId7"/>
    <sheet name="Batch wise Analysis" sheetId="40" r:id="rId8"/>
    <sheet name="Background Analysis" sheetId="50" r:id="rId9"/>
    <sheet name="Data" sheetId="14" r:id="rId10"/>
    <sheet name="Weak Performers-Batch wise" sheetId="45" r:id="rId11"/>
    <sheet name="Weak Performers-Track wise" sheetId="46" r:id="rId12"/>
    <sheet name="Top Performers" sheetId="28" state="hidden" r:id="rId13"/>
    <sheet name="Weak Performers" sheetId="26" state="hidden" r:id="rId14"/>
    <sheet name="Analysis" sheetId="31" state="hidden" r:id="rId15"/>
    <sheet name="Batch-wise Performance" sheetId="30" state="hidden" r:id="rId16"/>
    <sheet name="KBA 1" sheetId="33" state="hidden" r:id="rId17"/>
    <sheet name="KBA 2" sheetId="34" state="hidden" r:id="rId18"/>
    <sheet name="BLR Java Batch 1" sheetId="10" state="hidden" r:id="rId19"/>
    <sheet name="BLR Java Batch 2" sheetId="11" state="hidden" r:id="rId20"/>
    <sheet name="BLR Java Batch 3" sheetId="12" state="hidden" r:id="rId21"/>
    <sheet name="CHN Java Batch 1" sheetId="4" state="hidden" r:id="rId22"/>
    <sheet name="CHN Java Batch 2" sheetId="5" state="hidden" r:id="rId23"/>
    <sheet name="CHN Java Batch 3" sheetId="6" state="hidden" r:id="rId24"/>
    <sheet name="CHN Java Batch 4" sheetId="8" state="hidden" r:id="rId25"/>
    <sheet name="CHN Java Batch 5" sheetId="7" state="hidden" r:id="rId26"/>
    <sheet name="CHN .net Batch" sheetId="13" state="hidden" r:id="rId27"/>
  </sheets>
  <definedNames>
    <definedName name="_xlnm._FilterDatabase" localSheetId="14" hidden="1">Analysis!$A$8:$G$148</definedName>
    <definedName name="_xlnm._FilterDatabase" localSheetId="18" hidden="1">'BLR Java Batch 1'!$A$1:$M$31</definedName>
    <definedName name="_xlnm._FilterDatabase" localSheetId="19" hidden="1">'BLR Java Batch 2'!$A$1:$L$30</definedName>
    <definedName name="_xlnm._FilterDatabase" localSheetId="20" hidden="1">'BLR Java Batch 3'!$A$1:$L$23</definedName>
    <definedName name="_xlnm._FilterDatabase" localSheetId="26" hidden="1">'CHN .net Batch'!$A$1:$L$33</definedName>
    <definedName name="_xlnm._FilterDatabase" localSheetId="21" hidden="1">'CHN Java Batch 1'!$A$1:$J$31</definedName>
    <definedName name="_xlnm._FilterDatabase" localSheetId="22" hidden="1">'CHN Java Batch 2'!$A$1:$L$26</definedName>
    <definedName name="_xlnm._FilterDatabase" localSheetId="23" hidden="1">'CHN Java Batch 3'!$A$1:$L$26</definedName>
    <definedName name="_xlnm._FilterDatabase" localSheetId="24" hidden="1">'CHN Java Batch 4'!$A$1:$L$25</definedName>
    <definedName name="_xlnm._FilterDatabase" localSheetId="25" hidden="1">'CHN Java Batch 5'!$A$1:$L$25</definedName>
    <definedName name="_xlnm._FilterDatabase" localSheetId="9" hidden="1">Data!$A$1:$AE$193</definedName>
    <definedName name="_xlnm._FilterDatabase" localSheetId="16" hidden="1">'KBA 1'!$A$1:$E$172</definedName>
    <definedName name="_xlnm._FilterDatabase" localSheetId="12" hidden="1">'Top Performers'!$O$1:$Q$193</definedName>
    <definedName name="_xlnm._FilterDatabase" localSheetId="13" hidden="1">'Weak Performers'!$O$1:$Q$15</definedName>
    <definedName name="Slicer_KBA_1">#N/A</definedName>
    <definedName name="Slicer_KBA_2">#N/A</definedName>
    <definedName name="Slicer_Location">#N/A</definedName>
    <definedName name="Slicer_Track">#N/A</definedName>
  </definedNames>
  <calcPr calcId="145621"/>
  <pivotCaches>
    <pivotCache cacheId="0" r:id="rId28"/>
    <pivotCache cacheId="1" r:id="rId29"/>
    <pivotCache cacheId="2" r:id="rId30"/>
    <pivotCache cacheId="3" r:id="rId31"/>
  </pivotCaches>
  <extLst>
    <ext xmlns:x14="http://schemas.microsoft.com/office/spreadsheetml/2009/9/main" uri="{BBE1A952-AA13-448e-AADC-164F8A28A991}">
      <x14:slicerCaches>
        <x14:slicerCache r:id="rId32"/>
        <x14:slicerCache r:id="rId33"/>
        <x14:slicerCache r:id="rId34"/>
        <x14:slicerCache r:id="rId35"/>
      </x14:slicerCaches>
    </ext>
    <ext xmlns:x14="http://schemas.microsoft.com/office/spreadsheetml/2009/9/main" uri="{79F54976-1DA5-4618-B147-4CDE4B953A38}">
      <x14:workbookPr/>
    </ext>
  </extLst>
</workbook>
</file>

<file path=xl/calcChain.xml><?xml version="1.0" encoding="utf-8"?>
<calcChain xmlns="http://schemas.openxmlformats.org/spreadsheetml/2006/main">
  <c r="L11" i="51" l="1"/>
  <c r="K11" i="51"/>
  <c r="Y25" i="40" l="1"/>
  <c r="Y26" i="40"/>
  <c r="I39" i="40" l="1"/>
  <c r="H39" i="40"/>
  <c r="G39" i="40"/>
  <c r="D39" i="40"/>
  <c r="C39" i="40"/>
  <c r="B39" i="40"/>
  <c r="J39" i="40"/>
  <c r="F10" i="51" l="1"/>
  <c r="F9" i="51"/>
  <c r="F8" i="51"/>
  <c r="F7" i="51"/>
  <c r="F6" i="51"/>
  <c r="F5" i="51"/>
  <c r="F4" i="51"/>
  <c r="F3" i="51"/>
  <c r="X25" i="40" l="1"/>
  <c r="X26" i="40" s="1"/>
  <c r="W25" i="40"/>
  <c r="W26" i="40" s="1"/>
  <c r="Z3" i="14"/>
  <c r="Z4" i="14"/>
  <c r="Z5" i="14"/>
  <c r="Z6" i="14"/>
  <c r="Z7" i="14"/>
  <c r="Z8" i="14"/>
  <c r="Z9" i="14"/>
  <c r="Z10" i="14"/>
  <c r="Z11" i="14"/>
  <c r="Z12" i="14"/>
  <c r="Z13" i="14"/>
  <c r="Z14" i="14"/>
  <c r="Z15" i="14"/>
  <c r="Z16" i="14"/>
  <c r="Z17" i="14"/>
  <c r="Z18" i="14"/>
  <c r="Z19" i="14"/>
  <c r="Z20" i="14"/>
  <c r="Z21" i="14"/>
  <c r="Z22" i="14"/>
  <c r="Z23" i="14"/>
  <c r="Z24" i="14"/>
  <c r="Z25" i="14"/>
  <c r="Z26" i="14"/>
  <c r="Z27" i="14"/>
  <c r="Z28" i="14"/>
  <c r="Z29" i="14"/>
  <c r="Z30" i="14"/>
  <c r="Z31" i="14"/>
  <c r="Z32" i="14"/>
  <c r="Z33" i="14"/>
  <c r="Z34" i="14"/>
  <c r="Z35" i="14"/>
  <c r="Z36" i="14"/>
  <c r="Z37" i="14"/>
  <c r="Z38" i="14"/>
  <c r="Z39" i="14"/>
  <c r="Z40" i="14"/>
  <c r="Z41" i="14"/>
  <c r="Z42" i="14"/>
  <c r="Z43" i="14"/>
  <c r="Z44" i="14"/>
  <c r="Z45" i="14"/>
  <c r="Z46" i="14"/>
  <c r="Z47" i="14"/>
  <c r="Z48" i="14"/>
  <c r="Z75" i="14"/>
  <c r="Z67" i="14"/>
  <c r="Z70" i="14"/>
  <c r="Z58" i="14"/>
  <c r="Z50" i="14"/>
  <c r="Z61" i="14"/>
  <c r="Z49" i="14"/>
  <c r="Z51" i="14"/>
  <c r="Z73" i="14"/>
  <c r="Z57" i="14"/>
  <c r="Z63" i="14"/>
  <c r="Z64" i="14"/>
  <c r="Z65" i="14"/>
  <c r="Z71" i="14"/>
  <c r="Z68" i="14"/>
  <c r="Z62" i="14"/>
  <c r="Z52" i="14"/>
  <c r="Z59" i="14"/>
  <c r="Z72" i="14"/>
  <c r="Z76" i="14"/>
  <c r="Z66" i="14"/>
  <c r="Z55" i="14"/>
  <c r="Z60" i="14"/>
  <c r="Z54" i="14"/>
  <c r="Z53" i="14"/>
  <c r="Z74" i="14"/>
  <c r="Z69" i="14"/>
  <c r="Z56" i="14"/>
  <c r="Z77" i="14"/>
  <c r="Z78" i="14"/>
  <c r="Z79" i="14"/>
  <c r="Z80" i="14"/>
  <c r="Z81" i="14"/>
  <c r="Z82" i="14"/>
  <c r="Z83" i="14"/>
  <c r="Z84" i="14"/>
  <c r="Z85" i="14"/>
  <c r="Z86" i="14"/>
  <c r="Z87" i="14"/>
  <c r="Z88" i="14"/>
  <c r="Z89" i="14"/>
  <c r="Z90" i="14"/>
  <c r="Z91" i="14"/>
  <c r="Z92" i="14"/>
  <c r="Z93" i="14"/>
  <c r="Z94" i="14"/>
  <c r="Z95" i="14"/>
  <c r="Z96" i="14"/>
  <c r="Z97" i="14"/>
  <c r="Z98" i="14"/>
  <c r="Z99" i="14"/>
  <c r="Z100" i="14"/>
  <c r="Z101" i="14"/>
  <c r="Z102" i="14"/>
  <c r="Z103" i="14"/>
  <c r="Z104" i="14"/>
  <c r="Z105" i="14"/>
  <c r="Z106" i="14"/>
  <c r="Z107" i="14"/>
  <c r="Z108" i="14"/>
  <c r="Z109" i="14"/>
  <c r="Z110" i="14"/>
  <c r="Z111" i="14"/>
  <c r="Z112" i="14"/>
  <c r="Z113" i="14"/>
  <c r="Z114" i="14"/>
  <c r="Z115" i="14"/>
  <c r="Z116" i="14"/>
  <c r="Z117" i="14"/>
  <c r="Z118" i="14"/>
  <c r="Z119" i="14"/>
  <c r="Z120" i="14"/>
  <c r="Z121" i="14"/>
  <c r="Z122" i="14"/>
  <c r="Z123" i="14"/>
  <c r="Z124" i="14"/>
  <c r="Z125" i="14"/>
  <c r="Z126" i="14"/>
  <c r="Z127" i="14"/>
  <c r="Z128" i="14"/>
  <c r="Z129" i="14"/>
  <c r="Z130" i="14"/>
  <c r="Z131" i="14"/>
  <c r="Z132" i="14"/>
  <c r="Z133" i="14"/>
  <c r="Z134" i="14"/>
  <c r="Z135" i="14"/>
  <c r="Z136" i="14"/>
  <c r="Z137" i="14"/>
  <c r="Z138" i="14"/>
  <c r="Z139" i="14"/>
  <c r="Z140" i="14"/>
  <c r="Z141" i="14"/>
  <c r="Z142" i="14"/>
  <c r="Z143" i="14"/>
  <c r="Z144" i="14"/>
  <c r="Z145" i="14"/>
  <c r="Z146" i="14"/>
  <c r="Z147" i="14"/>
  <c r="Z148" i="14"/>
  <c r="Z149" i="14"/>
  <c r="Z150" i="14"/>
  <c r="Z151" i="14"/>
  <c r="Z152" i="14"/>
  <c r="Z153" i="14"/>
  <c r="Z154" i="14"/>
  <c r="Z155" i="14"/>
  <c r="Z156" i="14"/>
  <c r="Z157" i="14"/>
  <c r="Z158" i="14"/>
  <c r="Z159" i="14"/>
  <c r="Z160" i="14"/>
  <c r="Z161" i="14"/>
  <c r="Z162" i="14"/>
  <c r="Z163" i="14"/>
  <c r="Z164" i="14"/>
  <c r="Z165" i="14"/>
  <c r="Z166" i="14"/>
  <c r="Z167" i="14"/>
  <c r="Z168" i="14"/>
  <c r="Z169" i="14"/>
  <c r="Z170" i="14"/>
  <c r="Z171" i="14"/>
  <c r="Z172" i="14"/>
  <c r="Z173" i="14"/>
  <c r="Z174" i="14"/>
  <c r="Z175" i="14"/>
  <c r="Z176" i="14"/>
  <c r="Z177" i="14"/>
  <c r="Z178" i="14"/>
  <c r="Z179" i="14"/>
  <c r="Z180" i="14"/>
  <c r="Z181" i="14"/>
  <c r="Z182" i="14"/>
  <c r="Z183" i="14"/>
  <c r="Z184" i="14"/>
  <c r="Z185" i="14"/>
  <c r="Z186" i="14"/>
  <c r="Z187" i="14"/>
  <c r="Z188" i="14"/>
  <c r="Z189" i="14"/>
  <c r="Z190" i="14"/>
  <c r="Z191" i="14"/>
  <c r="Z192" i="14"/>
  <c r="Z193" i="14"/>
  <c r="Z2" i="14"/>
  <c r="T3" i="14"/>
  <c r="T4" i="14"/>
  <c r="T5" i="14"/>
  <c r="AE5" i="14" s="1"/>
  <c r="T6" i="14"/>
  <c r="T7" i="14"/>
  <c r="AE7" i="14" s="1"/>
  <c r="T8" i="14"/>
  <c r="AE8" i="14" s="1"/>
  <c r="T9" i="14"/>
  <c r="AE9" i="14" s="1"/>
  <c r="T10" i="14"/>
  <c r="AE10" i="14" s="1"/>
  <c r="T11" i="14"/>
  <c r="AE11" i="14" s="1"/>
  <c r="T12" i="14"/>
  <c r="AE12" i="14" s="1"/>
  <c r="T13" i="14"/>
  <c r="AE13" i="14" s="1"/>
  <c r="T14" i="14"/>
  <c r="AE14" i="14" s="1"/>
  <c r="T15" i="14"/>
  <c r="AE15" i="14" s="1"/>
  <c r="T16" i="14"/>
  <c r="AE16" i="14" s="1"/>
  <c r="T17" i="14"/>
  <c r="AE17" i="14" s="1"/>
  <c r="T18" i="14"/>
  <c r="AE18" i="14" s="1"/>
  <c r="T19" i="14"/>
  <c r="AE19" i="14" s="1"/>
  <c r="T20" i="14"/>
  <c r="AE20" i="14" s="1"/>
  <c r="T21" i="14"/>
  <c r="AE21" i="14" s="1"/>
  <c r="T22" i="14"/>
  <c r="AE22" i="14" s="1"/>
  <c r="T23" i="14"/>
  <c r="AE23" i="14" s="1"/>
  <c r="T24" i="14"/>
  <c r="AE24" i="14" s="1"/>
  <c r="T25" i="14"/>
  <c r="AE25" i="14" s="1"/>
  <c r="T26" i="14"/>
  <c r="AE26" i="14" s="1"/>
  <c r="T27" i="14"/>
  <c r="AE27" i="14" s="1"/>
  <c r="T28" i="14"/>
  <c r="AE28" i="14" s="1"/>
  <c r="T29" i="14"/>
  <c r="AE29" i="14" s="1"/>
  <c r="T30" i="14"/>
  <c r="AE30" i="14" s="1"/>
  <c r="T31" i="14"/>
  <c r="AE31" i="14" s="1"/>
  <c r="T32" i="14"/>
  <c r="AE32" i="14" s="1"/>
  <c r="T33" i="14"/>
  <c r="AE33" i="14" s="1"/>
  <c r="T34" i="14"/>
  <c r="AE34" i="14" s="1"/>
  <c r="T35" i="14"/>
  <c r="AE35" i="14" s="1"/>
  <c r="T36" i="14"/>
  <c r="AE36" i="14" s="1"/>
  <c r="T37" i="14"/>
  <c r="AE37" i="14" s="1"/>
  <c r="T38" i="14"/>
  <c r="AE38" i="14" s="1"/>
  <c r="T39" i="14"/>
  <c r="AE39" i="14" s="1"/>
  <c r="T40" i="14"/>
  <c r="AE40" i="14" s="1"/>
  <c r="T41" i="14"/>
  <c r="AE41" i="14" s="1"/>
  <c r="T42" i="14"/>
  <c r="AE42" i="14" s="1"/>
  <c r="T43" i="14"/>
  <c r="AE43" i="14" s="1"/>
  <c r="T44" i="14"/>
  <c r="AE44" i="14" s="1"/>
  <c r="T45" i="14"/>
  <c r="AE45" i="14" s="1"/>
  <c r="T46" i="14"/>
  <c r="AE46" i="14" s="1"/>
  <c r="T47" i="14"/>
  <c r="AE47" i="14" s="1"/>
  <c r="T48" i="14"/>
  <c r="AE48" i="14" s="1"/>
  <c r="T75" i="14"/>
  <c r="AE75" i="14" s="1"/>
  <c r="T67" i="14"/>
  <c r="AE67" i="14" s="1"/>
  <c r="T70" i="14"/>
  <c r="AE70" i="14" s="1"/>
  <c r="T58" i="14"/>
  <c r="AE58" i="14" s="1"/>
  <c r="T50" i="14"/>
  <c r="AE50" i="14" s="1"/>
  <c r="T61" i="14"/>
  <c r="AE61" i="14" s="1"/>
  <c r="T49" i="14"/>
  <c r="AE49" i="14" s="1"/>
  <c r="T51" i="14"/>
  <c r="AE51" i="14" s="1"/>
  <c r="T73" i="14"/>
  <c r="AE73" i="14" s="1"/>
  <c r="T57" i="14"/>
  <c r="AE57" i="14" s="1"/>
  <c r="T63" i="14"/>
  <c r="AE63" i="14" s="1"/>
  <c r="T64" i="14"/>
  <c r="AE64" i="14" s="1"/>
  <c r="T65" i="14"/>
  <c r="AE65" i="14" s="1"/>
  <c r="T71" i="14"/>
  <c r="AE71" i="14" s="1"/>
  <c r="T68" i="14"/>
  <c r="AE68" i="14" s="1"/>
  <c r="T62" i="14"/>
  <c r="AE62" i="14" s="1"/>
  <c r="T52" i="14"/>
  <c r="AE52" i="14" s="1"/>
  <c r="T59" i="14"/>
  <c r="T72" i="14"/>
  <c r="AE72" i="14" s="1"/>
  <c r="T76" i="14"/>
  <c r="AE76" i="14" s="1"/>
  <c r="T66" i="14"/>
  <c r="AE66" i="14" s="1"/>
  <c r="T55" i="14"/>
  <c r="AE55" i="14" s="1"/>
  <c r="T60" i="14"/>
  <c r="AE60" i="14" s="1"/>
  <c r="T54" i="14"/>
  <c r="AE54" i="14" s="1"/>
  <c r="T53" i="14"/>
  <c r="AE53" i="14" s="1"/>
  <c r="T74" i="14"/>
  <c r="AE74" i="14" s="1"/>
  <c r="T69" i="14"/>
  <c r="AE69" i="14" s="1"/>
  <c r="T56" i="14"/>
  <c r="AE56" i="14" s="1"/>
  <c r="T77" i="14"/>
  <c r="AE77" i="14" s="1"/>
  <c r="T78" i="14"/>
  <c r="AE78" i="14" s="1"/>
  <c r="T79" i="14"/>
  <c r="AE79" i="14" s="1"/>
  <c r="T80" i="14"/>
  <c r="AE80" i="14" s="1"/>
  <c r="T81" i="14"/>
  <c r="AE81" i="14" s="1"/>
  <c r="T82" i="14"/>
  <c r="AE82" i="14" s="1"/>
  <c r="T83" i="14"/>
  <c r="AE83" i="14" s="1"/>
  <c r="T84" i="14"/>
  <c r="AE84" i="14" s="1"/>
  <c r="T85" i="14"/>
  <c r="AE85" i="14" s="1"/>
  <c r="T86" i="14"/>
  <c r="AE86" i="14" s="1"/>
  <c r="T87" i="14"/>
  <c r="AE87" i="14" s="1"/>
  <c r="T88" i="14"/>
  <c r="AE88" i="14" s="1"/>
  <c r="T89" i="14"/>
  <c r="AE89" i="14" s="1"/>
  <c r="T90" i="14"/>
  <c r="AE90" i="14" s="1"/>
  <c r="T91" i="14"/>
  <c r="AE91" i="14" s="1"/>
  <c r="T92" i="14"/>
  <c r="AE92" i="14" s="1"/>
  <c r="T93" i="14"/>
  <c r="AE93" i="14" s="1"/>
  <c r="T94" i="14"/>
  <c r="AE94" i="14" s="1"/>
  <c r="T95" i="14"/>
  <c r="AE95" i="14" s="1"/>
  <c r="T96" i="14"/>
  <c r="AE96" i="14" s="1"/>
  <c r="T97" i="14"/>
  <c r="AE97" i="14" s="1"/>
  <c r="T98" i="14"/>
  <c r="AE98" i="14" s="1"/>
  <c r="T99" i="14"/>
  <c r="AE99" i="14" s="1"/>
  <c r="T100" i="14"/>
  <c r="AE100" i="14" s="1"/>
  <c r="T101" i="14"/>
  <c r="AE101" i="14" s="1"/>
  <c r="T102" i="14"/>
  <c r="AE102" i="14" s="1"/>
  <c r="T103" i="14"/>
  <c r="AE103" i="14" s="1"/>
  <c r="T104" i="14"/>
  <c r="AE104" i="14" s="1"/>
  <c r="T105" i="14"/>
  <c r="AE105" i="14" s="1"/>
  <c r="T106" i="14"/>
  <c r="AE106" i="14" s="1"/>
  <c r="T107" i="14"/>
  <c r="AE107" i="14" s="1"/>
  <c r="T108" i="14"/>
  <c r="AE108" i="14" s="1"/>
  <c r="T109" i="14"/>
  <c r="AE109" i="14" s="1"/>
  <c r="T110" i="14"/>
  <c r="AE110" i="14" s="1"/>
  <c r="T111" i="14"/>
  <c r="AE111" i="14" s="1"/>
  <c r="T112" i="14"/>
  <c r="AE112" i="14" s="1"/>
  <c r="T113" i="14"/>
  <c r="AE113" i="14" s="1"/>
  <c r="T114" i="14"/>
  <c r="AE114" i="14" s="1"/>
  <c r="T115" i="14"/>
  <c r="AE115" i="14" s="1"/>
  <c r="T116" i="14"/>
  <c r="AE116" i="14" s="1"/>
  <c r="T117" i="14"/>
  <c r="AE117" i="14" s="1"/>
  <c r="T118" i="14"/>
  <c r="AE118" i="14" s="1"/>
  <c r="T119" i="14"/>
  <c r="AE119" i="14" s="1"/>
  <c r="T120" i="14"/>
  <c r="AE120" i="14" s="1"/>
  <c r="T121" i="14"/>
  <c r="AE121" i="14" s="1"/>
  <c r="T122" i="14"/>
  <c r="AE122" i="14" s="1"/>
  <c r="T123" i="14"/>
  <c r="AE123" i="14" s="1"/>
  <c r="T124" i="14"/>
  <c r="AE124" i="14" s="1"/>
  <c r="T125" i="14"/>
  <c r="AE125" i="14" s="1"/>
  <c r="T126" i="14"/>
  <c r="AE126" i="14" s="1"/>
  <c r="T127" i="14"/>
  <c r="AE127" i="14" s="1"/>
  <c r="T128" i="14"/>
  <c r="AE128" i="14" s="1"/>
  <c r="T129" i="14"/>
  <c r="AE129" i="14" s="1"/>
  <c r="T130" i="14"/>
  <c r="AE130" i="14" s="1"/>
  <c r="T131" i="14"/>
  <c r="AE131" i="14" s="1"/>
  <c r="T132" i="14"/>
  <c r="AE132" i="14" s="1"/>
  <c r="T133" i="14"/>
  <c r="AE133" i="14" s="1"/>
  <c r="T134" i="14"/>
  <c r="AE134" i="14" s="1"/>
  <c r="T135" i="14"/>
  <c r="AE135" i="14" s="1"/>
  <c r="T136" i="14"/>
  <c r="AE136" i="14" s="1"/>
  <c r="T137" i="14"/>
  <c r="AE137" i="14" s="1"/>
  <c r="T138" i="14"/>
  <c r="AE138" i="14" s="1"/>
  <c r="T139" i="14"/>
  <c r="AE139" i="14" s="1"/>
  <c r="T140" i="14"/>
  <c r="AE140" i="14" s="1"/>
  <c r="T141" i="14"/>
  <c r="AE141" i="14" s="1"/>
  <c r="T142" i="14"/>
  <c r="AE142" i="14" s="1"/>
  <c r="T143" i="14"/>
  <c r="AE143" i="14" s="1"/>
  <c r="T144" i="14"/>
  <c r="AE144" i="14" s="1"/>
  <c r="T145" i="14"/>
  <c r="AE145" i="14" s="1"/>
  <c r="T146" i="14"/>
  <c r="AE146" i="14" s="1"/>
  <c r="T147" i="14"/>
  <c r="AE147" i="14" s="1"/>
  <c r="T148" i="14"/>
  <c r="AE148" i="14" s="1"/>
  <c r="T149" i="14"/>
  <c r="AE149" i="14" s="1"/>
  <c r="T150" i="14"/>
  <c r="AE150" i="14" s="1"/>
  <c r="T151" i="14"/>
  <c r="AE151" i="14" s="1"/>
  <c r="T152" i="14"/>
  <c r="AE152" i="14" s="1"/>
  <c r="T153" i="14"/>
  <c r="AE153" i="14" s="1"/>
  <c r="T154" i="14"/>
  <c r="AE154" i="14" s="1"/>
  <c r="T155" i="14"/>
  <c r="AE155" i="14" s="1"/>
  <c r="T156" i="14"/>
  <c r="AE156" i="14" s="1"/>
  <c r="T157" i="14"/>
  <c r="AE157" i="14" s="1"/>
  <c r="T158" i="14"/>
  <c r="AE158" i="14" s="1"/>
  <c r="T159" i="14"/>
  <c r="AE159" i="14" s="1"/>
  <c r="T160" i="14"/>
  <c r="AE160" i="14" s="1"/>
  <c r="T161" i="14"/>
  <c r="AE161" i="14" s="1"/>
  <c r="T162" i="14"/>
  <c r="AE162" i="14" s="1"/>
  <c r="T163" i="14"/>
  <c r="AE163" i="14" s="1"/>
  <c r="T164" i="14"/>
  <c r="AE164" i="14" s="1"/>
  <c r="T165" i="14"/>
  <c r="AE165" i="14" s="1"/>
  <c r="T166" i="14"/>
  <c r="AE166" i="14" s="1"/>
  <c r="T167" i="14"/>
  <c r="AE167" i="14" s="1"/>
  <c r="T168" i="14"/>
  <c r="T169" i="14"/>
  <c r="AE169" i="14" s="1"/>
  <c r="T170" i="14"/>
  <c r="AE170" i="14" s="1"/>
  <c r="T171" i="14"/>
  <c r="AE171" i="14" s="1"/>
  <c r="T172" i="14"/>
  <c r="AE172" i="14" s="1"/>
  <c r="T173" i="14"/>
  <c r="AE173" i="14" s="1"/>
  <c r="T174" i="14"/>
  <c r="AE174" i="14" s="1"/>
  <c r="T175" i="14"/>
  <c r="AE175" i="14" s="1"/>
  <c r="T176" i="14"/>
  <c r="AE176" i="14" s="1"/>
  <c r="T177" i="14"/>
  <c r="AE177" i="14" s="1"/>
  <c r="T178" i="14"/>
  <c r="T179" i="14"/>
  <c r="AE179" i="14" s="1"/>
  <c r="T180" i="14"/>
  <c r="AE180" i="14" s="1"/>
  <c r="T181" i="14"/>
  <c r="AE181" i="14" s="1"/>
  <c r="T182" i="14"/>
  <c r="AE182" i="14" s="1"/>
  <c r="T183" i="14"/>
  <c r="AE183" i="14" s="1"/>
  <c r="T184" i="14"/>
  <c r="AE184" i="14" s="1"/>
  <c r="T185" i="14"/>
  <c r="AE185" i="14" s="1"/>
  <c r="T186" i="14"/>
  <c r="AE186" i="14" s="1"/>
  <c r="T187" i="14"/>
  <c r="AE187" i="14" s="1"/>
  <c r="T188" i="14"/>
  <c r="AE188" i="14" s="1"/>
  <c r="T189" i="14"/>
  <c r="AE189" i="14" s="1"/>
  <c r="T190" i="14"/>
  <c r="AE190" i="14" s="1"/>
  <c r="T191" i="14"/>
  <c r="AE191" i="14" s="1"/>
  <c r="T192" i="14"/>
  <c r="AE192" i="14" s="1"/>
  <c r="T193" i="14"/>
  <c r="AE193" i="14" s="1"/>
  <c r="T2" i="14"/>
  <c r="AE3" i="14" l="1"/>
  <c r="AE6" i="14"/>
  <c r="AE59" i="14"/>
  <c r="AE2" i="14"/>
  <c r="AE4" i="14"/>
  <c r="Y11" i="40"/>
  <c r="Y12" i="40" s="1"/>
  <c r="X11" i="40"/>
  <c r="X12" i="40" s="1"/>
  <c r="W11" i="40"/>
  <c r="W12" i="40" s="1"/>
  <c r="Q13" i="40"/>
  <c r="S13" i="40"/>
  <c r="C13" i="40"/>
  <c r="D13" i="40"/>
  <c r="O13" i="40"/>
  <c r="N13" i="40"/>
  <c r="I13" i="40"/>
  <c r="J13" i="40"/>
  <c r="G13" i="40"/>
  <c r="M13" i="40"/>
  <c r="B13" i="40"/>
  <c r="E13" i="40"/>
  <c r="T13" i="40"/>
  <c r="R13" i="40"/>
  <c r="L13" i="40"/>
  <c r="H13" i="40"/>
  <c r="I25" i="30" l="1"/>
  <c r="E25" i="30"/>
  <c r="D25" i="30"/>
  <c r="Q11" i="30"/>
  <c r="Q12" i="30" s="1"/>
  <c r="P11" i="30"/>
  <c r="P12" i="30" s="1"/>
  <c r="O11" i="30"/>
  <c r="O12" i="30" s="1"/>
  <c r="M24" i="30"/>
  <c r="M25" i="30" s="1"/>
  <c r="L24" i="30"/>
  <c r="L25" i="30" s="1"/>
  <c r="K24" i="30"/>
  <c r="K25" i="30" s="1"/>
  <c r="J24" i="30"/>
  <c r="J25" i="30" s="1"/>
  <c r="I24" i="30"/>
  <c r="H24" i="30"/>
  <c r="H25" i="30" s="1"/>
  <c r="G24" i="30"/>
  <c r="G25" i="30" s="1"/>
  <c r="F24" i="30"/>
  <c r="F25" i="30" s="1"/>
  <c r="E24" i="30"/>
  <c r="D24" i="30"/>
  <c r="C24" i="30"/>
  <c r="C25" i="30" s="1"/>
  <c r="B24" i="30"/>
  <c r="B25" i="30" s="1"/>
  <c r="G70" i="31" l="1"/>
  <c r="G71" i="31"/>
  <c r="G72" i="31"/>
  <c r="G73" i="31"/>
  <c r="G74" i="31"/>
  <c r="G75" i="31"/>
  <c r="G76" i="31"/>
  <c r="G77" i="31"/>
  <c r="G78" i="31"/>
  <c r="G79" i="31"/>
  <c r="G80" i="31"/>
  <c r="G81" i="31"/>
  <c r="G82" i="31"/>
  <c r="G83" i="31"/>
  <c r="G84" i="31"/>
  <c r="G85" i="31"/>
  <c r="G86" i="31"/>
  <c r="G87" i="31"/>
  <c r="G88" i="31"/>
  <c r="G89" i="31"/>
  <c r="G90" i="31"/>
  <c r="G91" i="31"/>
  <c r="G92" i="31"/>
  <c r="G93" i="31"/>
  <c r="G94" i="31"/>
  <c r="G95" i="31"/>
  <c r="G96" i="31"/>
  <c r="G97" i="31"/>
  <c r="G98" i="31"/>
  <c r="G99" i="31"/>
  <c r="G100" i="31"/>
  <c r="G101" i="31"/>
  <c r="G102" i="31"/>
  <c r="G103" i="31"/>
  <c r="G104" i="31"/>
  <c r="G105" i="31"/>
  <c r="G106" i="31"/>
  <c r="G107" i="31"/>
  <c r="G108" i="31"/>
  <c r="G109" i="31"/>
  <c r="G110" i="31"/>
  <c r="G111" i="31"/>
  <c r="G112" i="31"/>
  <c r="G113" i="31"/>
  <c r="G114" i="31"/>
  <c r="G115" i="31"/>
  <c r="G116" i="31"/>
  <c r="G117" i="31"/>
  <c r="G118" i="31"/>
  <c r="G119" i="31"/>
  <c r="G120" i="31"/>
  <c r="G121" i="31"/>
  <c r="G122" i="31"/>
  <c r="G123" i="31"/>
  <c r="G124" i="31"/>
  <c r="G125" i="31"/>
  <c r="G126" i="31"/>
  <c r="G127" i="31"/>
  <c r="G128" i="31"/>
  <c r="G129" i="31"/>
  <c r="G130" i="31"/>
  <c r="G131" i="31"/>
  <c r="G132" i="31"/>
  <c r="G133" i="31"/>
  <c r="G134" i="31"/>
  <c r="G135" i="31"/>
  <c r="G136" i="31"/>
  <c r="G137" i="31"/>
  <c r="G138" i="31"/>
  <c r="G139" i="31"/>
  <c r="G140" i="31"/>
  <c r="G141" i="31"/>
  <c r="G142" i="31"/>
  <c r="G143" i="31"/>
  <c r="G144" i="31"/>
  <c r="G145" i="31"/>
  <c r="G146" i="31"/>
  <c r="G147" i="31"/>
  <c r="G148" i="31"/>
  <c r="G149" i="31"/>
  <c r="G150" i="31"/>
  <c r="G151" i="31"/>
  <c r="G152" i="31"/>
  <c r="G153" i="31"/>
  <c r="G154" i="31"/>
  <c r="G155" i="31"/>
  <c r="G156" i="31"/>
  <c r="G157" i="31"/>
  <c r="G158" i="31"/>
  <c r="G159" i="31"/>
  <c r="G160" i="31"/>
  <c r="G161" i="31"/>
  <c r="G162" i="31"/>
  <c r="G163" i="31"/>
  <c r="G164" i="31"/>
  <c r="G165" i="31"/>
  <c r="G166" i="31"/>
  <c r="G167" i="31"/>
  <c r="G168" i="31"/>
  <c r="G169" i="31"/>
  <c r="G170" i="31"/>
  <c r="G171" i="31"/>
  <c r="G172" i="31"/>
  <c r="G173" i="31"/>
  <c r="G174" i="31"/>
  <c r="G175" i="31"/>
  <c r="G176" i="31"/>
  <c r="G177" i="31"/>
  <c r="G178" i="31"/>
  <c r="G179" i="31"/>
  <c r="G180" i="31"/>
  <c r="G181" i="31"/>
  <c r="G182" i="31"/>
  <c r="G183" i="31"/>
  <c r="G184" i="31"/>
  <c r="G185" i="31"/>
  <c r="G186" i="31"/>
  <c r="G187" i="31"/>
  <c r="G188" i="31"/>
  <c r="G189" i="31"/>
  <c r="G190" i="31"/>
  <c r="G191" i="31"/>
  <c r="G192" i="31"/>
  <c r="G193" i="31"/>
  <c r="G194" i="31"/>
  <c r="G195" i="31"/>
  <c r="G196" i="31"/>
  <c r="G197" i="31"/>
  <c r="G198" i="31"/>
  <c r="G199" i="31"/>
  <c r="G200" i="31"/>
  <c r="G61" i="31"/>
  <c r="G62" i="31"/>
  <c r="G63" i="31"/>
  <c r="G64" i="31"/>
  <c r="G65" i="31"/>
  <c r="G66" i="31"/>
  <c r="G67" i="31"/>
  <c r="G68" i="31"/>
  <c r="G69" i="31"/>
  <c r="G12" i="31"/>
  <c r="G13" i="31"/>
  <c r="G14" i="31"/>
  <c r="G15" i="31"/>
  <c r="G16" i="31"/>
  <c r="G17" i="31"/>
  <c r="G18" i="31"/>
  <c r="G19" i="31"/>
  <c r="G20" i="31"/>
  <c r="G21" i="31"/>
  <c r="G22" i="31"/>
  <c r="G23" i="31"/>
  <c r="G24" i="31"/>
  <c r="G25" i="31"/>
  <c r="G26" i="31"/>
  <c r="G27" i="31"/>
  <c r="G28" i="31"/>
  <c r="G29" i="31"/>
  <c r="G30" i="31"/>
  <c r="G31" i="31"/>
  <c r="G32" i="31"/>
  <c r="G33" i="31"/>
  <c r="G34" i="31"/>
  <c r="G35" i="31"/>
  <c r="G36" i="31"/>
  <c r="G37" i="31"/>
  <c r="G38" i="31"/>
  <c r="G39" i="31"/>
  <c r="G40" i="31"/>
  <c r="G41" i="31"/>
  <c r="G42" i="31"/>
  <c r="G43" i="31"/>
  <c r="G44" i="31"/>
  <c r="G45" i="31"/>
  <c r="G46" i="31"/>
  <c r="G47" i="31"/>
  <c r="G48" i="31"/>
  <c r="G49" i="31"/>
  <c r="G50" i="31"/>
  <c r="G51" i="31"/>
  <c r="G52" i="31"/>
  <c r="G53" i="31"/>
  <c r="G54" i="31"/>
  <c r="G55" i="31"/>
  <c r="G56" i="31"/>
  <c r="G57" i="31"/>
  <c r="G58" i="31"/>
  <c r="G59" i="31"/>
  <c r="G60" i="31"/>
  <c r="G11" i="31"/>
  <c r="G10" i="31"/>
  <c r="G9" i="31"/>
</calcChain>
</file>

<file path=xl/sharedStrings.xml><?xml version="1.0" encoding="utf-8"?>
<sst xmlns="http://schemas.openxmlformats.org/spreadsheetml/2006/main" count="8102" uniqueCount="1379">
  <si>
    <t>Sl. No.</t>
  </si>
  <si>
    <t>Emp Id</t>
  </si>
  <si>
    <t>Name</t>
  </si>
  <si>
    <t>Pro-activeness in Sessions</t>
  </si>
  <si>
    <t>Interest in learning New Concepts</t>
  </si>
  <si>
    <t>Timely Completion on Given Task</t>
  </si>
  <si>
    <t>Innovation Skills</t>
  </si>
  <si>
    <t>Overall Rating</t>
  </si>
  <si>
    <t>Trainer Comment/Remarks</t>
  </si>
  <si>
    <t>G. MEENA</t>
  </si>
  <si>
    <t>Excellent</t>
  </si>
  <si>
    <t>SOUMYA GADASHETTI</t>
  </si>
  <si>
    <t>SRILEKHA DASAXI</t>
  </si>
  <si>
    <t>Very Good</t>
  </si>
  <si>
    <t>POONAM M. MERWADE</t>
  </si>
  <si>
    <t>B. JAGRUTHI SVP DURGAMANI</t>
  </si>
  <si>
    <t>D.N.K.S. SINDHUPRIYA</t>
  </si>
  <si>
    <t>T.K. YASWANTH REDDY</t>
  </si>
  <si>
    <t>RA SAMA DARSHINI</t>
  </si>
  <si>
    <t>SK ASMA BANU</t>
  </si>
  <si>
    <t>RISHABH NAG</t>
  </si>
  <si>
    <t>M. LALATHI</t>
  </si>
  <si>
    <t>M. BALA DURGA</t>
  </si>
  <si>
    <t>AYUSH PRATAP SINGH</t>
  </si>
  <si>
    <t>GOLI APARNA</t>
  </si>
  <si>
    <t>GV NAGABINDU</t>
  </si>
  <si>
    <t>GUNTI YAMINI</t>
  </si>
  <si>
    <t>VINUTA S</t>
  </si>
  <si>
    <t>MEGHANA MS</t>
  </si>
  <si>
    <t>B. CHANDRAKALAVATHI</t>
  </si>
  <si>
    <t>POOJA PATEL</t>
  </si>
  <si>
    <t>E. UDAYASREE</t>
  </si>
  <si>
    <t>T. SUCHARITHA</t>
  </si>
  <si>
    <t>T. VANDANA</t>
  </si>
  <si>
    <t>B. UMAMAHESWAR</t>
  </si>
  <si>
    <t>G. DIVYA</t>
  </si>
  <si>
    <t>DIPESH HARIJAN</t>
  </si>
  <si>
    <t>V.C.D.KEERTHANA</t>
  </si>
  <si>
    <t>D. MEGHANA</t>
  </si>
  <si>
    <t>T. KUSUMA KUMARI</t>
  </si>
  <si>
    <t>M. PUSHPASREE</t>
  </si>
  <si>
    <t>Pranjal Gupta</t>
  </si>
  <si>
    <t>Mohammad Saad</t>
  </si>
  <si>
    <t>Himabindu Vanimireddy</t>
  </si>
  <si>
    <t>Amir Subhani</t>
  </si>
  <si>
    <t>Amit kumar verma</t>
  </si>
  <si>
    <t>Bhavana Akkili</t>
  </si>
  <si>
    <t>vasantha srisusmitha</t>
  </si>
  <si>
    <t>Divrit Saini</t>
  </si>
  <si>
    <t>Pratyush Singh</t>
  </si>
  <si>
    <t>Ananya Srivastava</t>
  </si>
  <si>
    <t>Jayesh Sharma</t>
  </si>
  <si>
    <t>Abhuday Pandey</t>
  </si>
  <si>
    <t>Sanchit Shubham</t>
  </si>
  <si>
    <t>Shivam bansal</t>
  </si>
  <si>
    <t>Mansi</t>
  </si>
  <si>
    <t>Rajneesh Yadav</t>
  </si>
  <si>
    <t>Shubham Kumar</t>
  </si>
  <si>
    <t>Prashantha R</t>
  </si>
  <si>
    <t>Aman jha</t>
  </si>
  <si>
    <t>Yashin Prakash</t>
  </si>
  <si>
    <t>Khushali Sarolia</t>
  </si>
  <si>
    <t>Jareena Elizabeth Daniel</t>
  </si>
  <si>
    <t>Sakshi Srivastava</t>
  </si>
  <si>
    <t>Diksha Narang</t>
  </si>
  <si>
    <t>maniparthu manne</t>
  </si>
  <si>
    <t>K Mathesh</t>
  </si>
  <si>
    <t>K Lakshmi Kowshik Gowd</t>
  </si>
  <si>
    <t>Swathi</t>
  </si>
  <si>
    <t>lakshmi prasanna vantigari</t>
  </si>
  <si>
    <t>Akshat Vishnoi</t>
  </si>
  <si>
    <t>akshita saini</t>
  </si>
  <si>
    <t>Arun Vishwakarma</t>
  </si>
  <si>
    <t>Dhiraj Tiwari</t>
  </si>
  <si>
    <t>Ganesh Tallapaneni</t>
  </si>
  <si>
    <t>Kamalapuram Supraja</t>
  </si>
  <si>
    <t>Manhi Bushan Reddy</t>
  </si>
  <si>
    <t>Manu Khurana</t>
  </si>
  <si>
    <t>Navitha Chappidi</t>
  </si>
  <si>
    <t>Rahul Jindal</t>
  </si>
  <si>
    <t>Saiful Haque</t>
  </si>
  <si>
    <t>Sakshi Khatri</t>
  </si>
  <si>
    <t>Saurav Sharma</t>
  </si>
  <si>
    <t>Shivangi Sharma</t>
  </si>
  <si>
    <t>Shivani Bhimani</t>
  </si>
  <si>
    <t>Shorya Singh</t>
  </si>
  <si>
    <t>Sravan Kumar Chiluveru</t>
  </si>
  <si>
    <t>Sravani Butari</t>
  </si>
  <si>
    <t>Tanishka Vijayvergiya</t>
  </si>
  <si>
    <t>Varsha Rajawat</t>
  </si>
  <si>
    <t>Venkata Sai Niranjan Bandi</t>
  </si>
  <si>
    <t>ROMU TIWARI</t>
  </si>
  <si>
    <t>BHARGAVI PATNANA</t>
  </si>
  <si>
    <t>UMASANKAR M S</t>
  </si>
  <si>
    <t>KALPANA PANATHULA</t>
  </si>
  <si>
    <t>DAGGULA MAHESWARA REDDY</t>
  </si>
  <si>
    <t>PAVAN KALYAN GANGISETTY</t>
  </si>
  <si>
    <t>RITU BALA BALARAI</t>
  </si>
  <si>
    <t>SRAVANI KOTIGARI</t>
  </si>
  <si>
    <t>APARNA YERRAGUDI</t>
  </si>
  <si>
    <t>SOWMITRA SUDHEER KUMAR</t>
  </si>
  <si>
    <t xml:space="preserve"> YAMRAJ CHAUDHARY</t>
  </si>
  <si>
    <t>GAURAV BHARDWAJ</t>
  </si>
  <si>
    <t>JANAM GUPTA</t>
  </si>
  <si>
    <t>C HEMIKA</t>
  </si>
  <si>
    <t>DINESH D</t>
  </si>
  <si>
    <t>VILLA SIVA NAGA ANAND SANDEEP</t>
  </si>
  <si>
    <t>REKHA</t>
  </si>
  <si>
    <t>DRISHYA TM</t>
  </si>
  <si>
    <t>SUJA S</t>
  </si>
  <si>
    <t>MARUTHI MARRIPATI</t>
  </si>
  <si>
    <t>DIVYA MURUGULLA</t>
  </si>
  <si>
    <t>ANKEM VASANTHI</t>
  </si>
  <si>
    <t>SARUMATHI N</t>
  </si>
  <si>
    <t>SANIDHYA JAISWAL</t>
  </si>
  <si>
    <t>CHANDRAKUMAR A T</t>
  </si>
  <si>
    <t>DIVYA ANUSHA DUGGISETY</t>
  </si>
  <si>
    <t xml:space="preserve"> ROHIT SHARMA</t>
  </si>
  <si>
    <t>JINKA DEVIPRIYA</t>
  </si>
  <si>
    <t>VIVEK KUMAR</t>
  </si>
  <si>
    <t>RAVURI SRINIVASA VIKAS</t>
  </si>
  <si>
    <t>Pravalika Sandhu</t>
  </si>
  <si>
    <t>Supraja Bodicharla</t>
  </si>
  <si>
    <t>Mahalakshmi Jirra</t>
  </si>
  <si>
    <t>Hareesh Mannem</t>
  </si>
  <si>
    <t>Greeshma Vayugundla</t>
  </si>
  <si>
    <t>Ajay Kamani</t>
  </si>
  <si>
    <t>Lohith B</t>
  </si>
  <si>
    <t>Maha Lakshmaiah G</t>
  </si>
  <si>
    <t>Santhosh Kumar Manapuram</t>
  </si>
  <si>
    <t>Sucharitha Puttapu</t>
  </si>
  <si>
    <t>Anvesh Babu Verella</t>
  </si>
  <si>
    <t>Bhanu Prakash Allam</t>
  </si>
  <si>
    <t>Surekha Leti</t>
  </si>
  <si>
    <t>Koncha Swathi</t>
  </si>
  <si>
    <t>Mamillapallai Lakshmi Swetha</t>
  </si>
  <si>
    <t>Sandra Sai Kumar</t>
  </si>
  <si>
    <t>Nallapaneni Kaveri</t>
  </si>
  <si>
    <t>Prasanthi Challa</t>
  </si>
  <si>
    <t>Aparna Machavolu</t>
  </si>
  <si>
    <t>Vadlamudi Bhargavi</t>
  </si>
  <si>
    <t>Sameer Shaik</t>
  </si>
  <si>
    <t>Keerthi Posam</t>
  </si>
  <si>
    <t>Priya Devramchokhande</t>
  </si>
  <si>
    <t>Yogita Sanjay Landge</t>
  </si>
  <si>
    <t>Sahil satish Torkadi</t>
  </si>
  <si>
    <t>Anil kumar K</t>
  </si>
  <si>
    <t>Not able to do Activities independently</t>
  </si>
  <si>
    <t>swapna sree kongara</t>
  </si>
  <si>
    <t>Slow Improvement</t>
  </si>
  <si>
    <t>Sahithi Yerasi</t>
  </si>
  <si>
    <t>Active in Participation</t>
  </si>
  <si>
    <t>Uday kumar kasapogu</t>
  </si>
  <si>
    <t>Nandini boddu</t>
  </si>
  <si>
    <t>apoorva suswaram</t>
  </si>
  <si>
    <t xml:space="preserve">Trying to get concepts </t>
  </si>
  <si>
    <t>Tabassum mirza swaleha</t>
  </si>
  <si>
    <t>Imporvement needed</t>
  </si>
  <si>
    <t>suvarsha karremolla</t>
  </si>
  <si>
    <t>Working hard to improve</t>
  </si>
  <si>
    <t>venkat krishna reddy chilukuri</t>
  </si>
  <si>
    <t>siva reddy</t>
  </si>
  <si>
    <t>Improvement in Performance</t>
  </si>
  <si>
    <t>shyamala kalvakolanu</t>
  </si>
  <si>
    <t>Perfoemance show this week</t>
  </si>
  <si>
    <t>devakumar gujjala</t>
  </si>
  <si>
    <t>ajay krishna maram</t>
  </si>
  <si>
    <t>Improvement this week</t>
  </si>
  <si>
    <t>ushaswee marri</t>
  </si>
  <si>
    <t>Improvement day by day</t>
  </si>
  <si>
    <t>vaishnavi mamillapalli</t>
  </si>
  <si>
    <t>ramya gajawada</t>
  </si>
  <si>
    <t>gunda sahithi</t>
  </si>
  <si>
    <t>Improvement a bit</t>
  </si>
  <si>
    <t>shiva prasad bandarupally</t>
  </si>
  <si>
    <t>Fast Learner</t>
  </si>
  <si>
    <t>rohini rachakonda</t>
  </si>
  <si>
    <t>anusha shilamkoti</t>
  </si>
  <si>
    <t>Improvement from last week</t>
  </si>
  <si>
    <t>harshini velmula</t>
  </si>
  <si>
    <t>pooja chiluka</t>
  </si>
  <si>
    <t>pranitha reddy kothi</t>
  </si>
  <si>
    <t>Improving day by day</t>
  </si>
  <si>
    <t>jayanth thota</t>
  </si>
  <si>
    <t>balaji chevuru</t>
  </si>
  <si>
    <t>SaiKrishnaKumarRaju Wupendrum</t>
  </si>
  <si>
    <t>Akhil Bharadwaj Talamarla</t>
  </si>
  <si>
    <t>Vaishnavi B</t>
  </si>
  <si>
    <t>Ehsan Ali Razvi Syed</t>
  </si>
  <si>
    <t>Learning Very fast</t>
  </si>
  <si>
    <t>Abdus Saboor Gaffari Mohammed</t>
  </si>
  <si>
    <t>Sowmya Kanikae</t>
  </si>
  <si>
    <t>Abhigna lahiri Jallapally</t>
  </si>
  <si>
    <t>Sadhika G.S.P</t>
  </si>
  <si>
    <t>Tanu Sree Vidya R.</t>
  </si>
  <si>
    <t>Hameemsha H</t>
  </si>
  <si>
    <t>Gurudutt S</t>
  </si>
  <si>
    <t>Malavika Unni</t>
  </si>
  <si>
    <t>Aneena Thomas</t>
  </si>
  <si>
    <t>Abin Joshy</t>
  </si>
  <si>
    <t>Nagasree ranjani uppala</t>
  </si>
  <si>
    <t>Yasmin Mohammed</t>
  </si>
  <si>
    <t>Sri Harshita Talluru</t>
  </si>
  <si>
    <t>Sairam Venkata Jagadam</t>
  </si>
  <si>
    <t>Anuhya Lingamallu</t>
  </si>
  <si>
    <t>Eethakota babu prudhvi</t>
  </si>
  <si>
    <t>Lakshmi prasanna Chinnapareddy</t>
  </si>
  <si>
    <t>Sindhura Tallapaneni</t>
  </si>
  <si>
    <t>Divya Kolla</t>
  </si>
  <si>
    <t>Aniket Ravsaheb Andhale</t>
  </si>
  <si>
    <t>Good in programming</t>
  </si>
  <si>
    <t>Need More Innovation</t>
  </si>
  <si>
    <t>Need More Innovations</t>
  </si>
  <si>
    <t>Good in logic</t>
  </si>
  <si>
    <t>Maneesha  chebrolu</t>
  </si>
  <si>
    <t>Katakamsetty  Anusha</t>
  </si>
  <si>
    <t>Devika  Garlapati</t>
  </si>
  <si>
    <t>good</t>
  </si>
  <si>
    <t>Jayalakshmi Naga Pranavi  Karpurapu</t>
  </si>
  <si>
    <t>Jagadeswari  Sangoju</t>
  </si>
  <si>
    <t>Suma  Bade</t>
  </si>
  <si>
    <t>teki  kalyani</t>
  </si>
  <si>
    <t>katragadda  sumanthi dath</t>
  </si>
  <si>
    <t>Srija  Arigela</t>
  </si>
  <si>
    <t>chala  jyothsna</t>
  </si>
  <si>
    <t>Koripalli  Renuka</t>
  </si>
  <si>
    <t>SHAIK  SALAUDDIN</t>
  </si>
  <si>
    <t>VEMURI  RAMYA POOJA</t>
  </si>
  <si>
    <t>chandini  kondapavuluri</t>
  </si>
  <si>
    <t>Divya Sree Kancharla</t>
  </si>
  <si>
    <t>Mrudhula Sri Kamma</t>
  </si>
  <si>
    <t>Sravani Durga Maragani</t>
  </si>
  <si>
    <t>Sannidhanam  Sai Karthik</t>
  </si>
  <si>
    <t>Siddartha Nandan Repaka</t>
  </si>
  <si>
    <t>Venkata Naga Navya  Kalva</t>
  </si>
  <si>
    <t>Kirala  Rishika Rani</t>
  </si>
  <si>
    <t>sai Ganesh Krishna Gancheeroi</t>
  </si>
  <si>
    <t>sandhya yenikapati</t>
  </si>
  <si>
    <t>Nakkala DurgaBhavani</t>
  </si>
  <si>
    <t>prudhivi swathi</t>
  </si>
  <si>
    <t>Naga SatishMediboina</t>
  </si>
  <si>
    <t>Meeravali Shaik</t>
  </si>
  <si>
    <t>SAI KRISHNA UDATHA</t>
  </si>
  <si>
    <t>Madhuvani Balanagu</t>
  </si>
  <si>
    <t>Susmitha Madala</t>
  </si>
  <si>
    <t>Hamsitha Namburi</t>
  </si>
  <si>
    <t>Mamatha vempalli</t>
  </si>
  <si>
    <t>Improved a lot. Better than last week.</t>
  </si>
  <si>
    <t>Need to focus on programming skills.</t>
  </si>
  <si>
    <t>No Interaction during Q &amp; A. Adviced the same.</t>
  </si>
  <si>
    <t>Innovative Thinking.</t>
  </si>
  <si>
    <t>Can do much better. Adviced her to put more focus.</t>
  </si>
  <si>
    <t>Good at MySQL.</t>
  </si>
  <si>
    <t>Need to improve more on coding.</t>
  </si>
  <si>
    <t>Less Interactive. Adviced to interact.</t>
  </si>
  <si>
    <t>No Interaction during Q &amp; A.</t>
  </si>
  <si>
    <t>Significant Improvement Found.</t>
  </si>
  <si>
    <t>Should put more efforts. Lack of coding skills.</t>
  </si>
  <si>
    <t>Good Coding Skills.</t>
  </si>
  <si>
    <t>Less Interactive.</t>
  </si>
  <si>
    <t>Good analytical skills.</t>
  </si>
  <si>
    <t>This week performance is low because she took leave for 3 days.</t>
  </si>
  <si>
    <t>above average in learning</t>
  </si>
  <si>
    <t>slow learner</t>
  </si>
  <si>
    <t xml:space="preserve"> attitude issue</t>
  </si>
  <si>
    <t>average in learning</t>
  </si>
  <si>
    <t>Good Logical Sense,Complete works on time</t>
  </si>
  <si>
    <t>Improving on concept, Completing task on time</t>
  </si>
  <si>
    <t>Lots of improvements on technical skills and keen to learn</t>
  </si>
  <si>
    <t>Proactive ness is less than previous week Others are on track</t>
  </si>
  <si>
    <t>Improving in all aspect</t>
  </si>
  <si>
    <t>He is very good in programing and interest towards the subject is alsoo very good need more practice and need to improve the debugging skills</t>
  </si>
  <si>
    <t>Timely completion of tasks has been improved</t>
  </si>
  <si>
    <t>Performance has been affected this week  proactive ness is lesser than preious week could not able to complete the given task on time</t>
  </si>
  <si>
    <t>Improvement in all aspect</t>
  </si>
  <si>
    <t>Timely completion of tasks has been improved and proactiveness has also been improved</t>
  </si>
  <si>
    <t>Improvement on proactiveness also improved in timely completion of the task only need more practice time</t>
  </si>
  <si>
    <t>Excelect performance in terms of coding standared/logical concept and innovation skills</t>
  </si>
  <si>
    <t>Need more concentration, not able to complete the task on time . Need to improve innovation skills</t>
  </si>
  <si>
    <t>Improved technical skills and innovative ideas also logical sense is very good need more practice</t>
  </si>
  <si>
    <t>Proactiveness has been improved but need more practice can solve the problem but time consumtion is higher</t>
  </si>
  <si>
    <t>Need more practice time coding standard has been improved and also keen to learn</t>
  </si>
  <si>
    <t>Making small small mistakes need more practice time and proactive ness also need to improve</t>
  </si>
  <si>
    <t>Very good improvement in terms of coding standared and timely completiion of task</t>
  </si>
  <si>
    <t>Improvement in coding standared, also improvement in timely completion of task</t>
  </si>
  <si>
    <t>Can implements the concept on coding innovative skills has been improved</t>
  </si>
  <si>
    <t>Need more practice time can produce very good result. Has excelent Innovative skills</t>
  </si>
  <si>
    <t>More practice needed excelent in proactiveness need to bring some innovative ideas depends on the generic logic</t>
  </si>
  <si>
    <t>Not much improvement</t>
  </si>
  <si>
    <t>Good resource</t>
  </si>
  <si>
    <t>Consistent</t>
  </si>
  <si>
    <t>Improved</t>
  </si>
  <si>
    <t>Trying to get involved</t>
  </si>
  <si>
    <t>increased involment in interactions</t>
  </si>
  <si>
    <t>minor improvement</t>
  </si>
  <si>
    <t>Should concentrate on UI Designing</t>
  </si>
  <si>
    <t>Good in logic but Need More Innovation</t>
  </si>
  <si>
    <t>Serverside Topics should have concentration</t>
  </si>
  <si>
    <t>CSS Design should be concentrate</t>
  </si>
  <si>
    <t>Jsp need to be update</t>
  </si>
  <si>
    <t>Need More Concentration Designing</t>
  </si>
  <si>
    <t>Should practice CSS Tags</t>
  </si>
  <si>
    <t>More Innvative ideas needed</t>
  </si>
  <si>
    <t>slow learner-but hardworker</t>
  </si>
  <si>
    <t>good communication,speed in coding required</t>
  </si>
  <si>
    <t>active participant,inquiring to know more</t>
  </si>
  <si>
    <t>active in class.completes code  faster</t>
  </si>
  <si>
    <t>has to be more inquiring,need speed in learning</t>
  </si>
  <si>
    <t>attendive.completed code,can be more responsive</t>
  </si>
  <si>
    <t>completes the work in time,need to explore and learn more</t>
  </si>
  <si>
    <t>should be more dynamic in under standing and correcting codes.</t>
  </si>
  <si>
    <t>understands and responds fast.asks doubts</t>
  </si>
  <si>
    <t>does code but understanding can be improved by exploring more</t>
  </si>
  <si>
    <t>self learner,understands concepts and try to apply</t>
  </si>
  <si>
    <t>fast learner.implements code in her own way</t>
  </si>
  <si>
    <t>understands and does code can be more innovative</t>
  </si>
  <si>
    <t>understands the concepts.dynamic application can be improved</t>
  </si>
  <si>
    <t>understands fast does the code implementation faster in her own way</t>
  </si>
  <si>
    <t>understand and a logical thinker who solves code fast</t>
  </si>
  <si>
    <t>does code and thinks and does the work faster</t>
  </si>
  <si>
    <t>need to explore and should be more faster in code solving</t>
  </si>
  <si>
    <t>does code faster and but can be more innovative</t>
  </si>
  <si>
    <t>does code and should be more innovative in logical solving</t>
  </si>
  <si>
    <t>Does code and good analysis skill.</t>
  </si>
  <si>
    <t>trying to understands faster but innovative implementation is lacking.</t>
  </si>
  <si>
    <t>code implementation capability should be imprved</t>
  </si>
  <si>
    <t>code and learning skills should be improved.</t>
  </si>
  <si>
    <t>trying solve all code .is doing based on input.good coder.need pracice</t>
  </si>
  <si>
    <t>solves code fast.innovative.</t>
  </si>
  <si>
    <t>has to learn.little slow in learning.has to improve</t>
  </si>
  <si>
    <t>doing the work with support can improve coding skill</t>
  </si>
  <si>
    <t>hardworking.have good grasping skill</t>
  </si>
  <si>
    <t>Good in understanding and implementing code</t>
  </si>
  <si>
    <t>has to improve learning skils</t>
  </si>
  <si>
    <t>Email</t>
  </si>
  <si>
    <t>Deepthi.Inguva@cognizant.com</t>
  </si>
  <si>
    <t>AbhiramReddy.Kottam@cognizant.com</t>
  </si>
  <si>
    <t>Gangireddy.Reddy@cognizant.com</t>
  </si>
  <si>
    <t>AshrithaReddy.Adavally@cognizant.com</t>
  </si>
  <si>
    <t>Romu.Tiwari@cognizant.com</t>
  </si>
  <si>
    <t>C.Hemika@cognizant.com</t>
  </si>
  <si>
    <t>Dinesh.D@cognizant.com</t>
  </si>
  <si>
    <t>1) good, has learn indepth concepts 
2) interest level , innovation are good and exploring much but analysing the code hasto improve. Bit confused after KBA1 but coping up. Advised not to worry. Has to avoid careless mistakes and basics to be refreshed daily basis</t>
  </si>
  <si>
    <t>1) Still lots to learn, average . Logic building to be imporved, not speaking much.understanding of advanced concept is difficult.trying to cope up.
2) very little improvement, slow learner .pushing her hard. Should see change in next week</t>
  </si>
  <si>
    <t>1) Not speaking anything in class, very much reserved. Given some inputs to work on, he is trying. He is average
2) Still reserved, listening skill is lacking after starting advanced concept, completion status is mostly pending for task given</t>
  </si>
  <si>
    <t>1) Intially in basic conceepts she was good, but later concepts became dull. Has to improve in logics and has to try more prog
2) Concentration on subject is lacking nowadays , has given her advise. Still more hands on needed . Not asking doubts ,keeping it with her.</t>
  </si>
  <si>
    <t>1) good. Has to improve in communication and has work on indepth concepts and logics
2) improved a lot, interactive in the session. Still indepth concepts has to be learnt</t>
  </si>
  <si>
    <t xml:space="preserve">1) good but communication is to be improved. Clear understanding of concept is not there.Articulation of code is problem
2) very much play full, disturbing near by associates, communication no improvement. Confuses himself with multiple suggestions from different people. Suggested him to talk less and hands on more. </t>
  </si>
  <si>
    <t xml:space="preserve">1) good. Has to interact with every one in batch and has throw more light on indepth concepts
2) good. Listening capacity has to be improved a lot. </t>
  </si>
  <si>
    <t>1) good. Has to interact with every one in batch and has throw more light on indepth concepts
2) good. Little improvement could been seen.</t>
  </si>
  <si>
    <t>1) weak and has to improve a lot. Has interest to learn but understanding needs more time
2) started interacting in the class , trying to follow the guidance given, but still slow, hope she can come into track in the next week. Given some additional inputs</t>
  </si>
  <si>
    <t>1) technically good,intially good in attitude but reccently started showing attitude and doesn’t follow any conventions to be followed in the code. 
2) avoid taking leave without informing trainer and technically still hv to practice more and follow trainers guideline not something on own</t>
  </si>
  <si>
    <t>1) very weak, feeling difficult to study and just now started studying. But attitude wise not good recently.
2) gud improvement. Trying to study and asking more doubts. Giving some effort really</t>
  </si>
  <si>
    <t>1) weak and has to improve a lot. Has interest to learn but understanding needs more time
2) gud improvement. Trying to study and asking more doubts. Giving some effort really</t>
  </si>
  <si>
    <t>1) good, has learn indepth concepts 
2) gets confused sometimes, practice to be done more</t>
  </si>
  <si>
    <t>1) good. Clear understanding of concept is not there gets confused if we probe question
2) good. Some times confused. Trying to cope up . Has to practice more</t>
  </si>
  <si>
    <t>1) good but communication is to be improved. Clear understanding of concept is not there.Articulation of code to be improved. Active in class.
2) comparitively too last week improved . Should practice more. Other means gud and active in session</t>
  </si>
  <si>
    <t xml:space="preserve">1) average trying to study, very silent in class. 
2) average only but past 3-4 days started going through concepts and preparing well. </t>
  </si>
  <si>
    <t>1) average , improved a lot and trying to continue tht
2) good, hands on  needed</t>
  </si>
  <si>
    <t>1) Intially in basic conceepts she was good, but later concepts became dull. Has to improve in logics and has to try more prog
2) improved a lot, interactive in the session. Still indepth concepts has to be learnt</t>
  </si>
  <si>
    <t>1) average, has to work on more questions and understanding should be also improved
2) good comparing prev week, hands on  needed. Still in average</t>
  </si>
  <si>
    <t>1) average, reserved and should improve more in understanding logics
2) better than last week, probing more questions and hands on needed more</t>
  </si>
  <si>
    <t>1) good, indepth java understanding should be there
2) avoid leaves, practice is needed more</t>
  </si>
  <si>
    <t>1) good , has to impover understanding  of concept.some advanced java has to studied properly
2) understanding of concept is there but visualizing is not happening , needs to be interactive,</t>
  </si>
  <si>
    <t>1) Has taken leave (14.1.2010) . Have to improve in understanding logic
2) gud, hands on needed</t>
  </si>
  <si>
    <t>1) average , started showing improvement
2) gud, hands on needed.Still in average</t>
  </si>
  <si>
    <t>1) good. Has improved a lot
2) performance is low , some where he is lost. Till java 6th day he was doing good . Have given some inputs .waiting to see changes in next week</t>
  </si>
  <si>
    <t>1) needs improvement. Still needs to work on some basics and advance java 
2) improved , but not enough though answering questions but still not met expectation</t>
  </si>
  <si>
    <t xml:space="preserve">1) average, some times gets confused with concepts.
2) trying a lot but some whre suddenly gets deviated. Given some inputs </t>
  </si>
  <si>
    <t>1) very reserved in class , not asking any doubts . She is trying hard to improve still
2) very reserved in class , not asking any doubts . She is trying hard to improve still</t>
  </si>
  <si>
    <t>1) communication problem , understanding Is there but not following any standards\
2) improving in communication and also techinically too. But sometimes feels oveerconfident and makes mistake</t>
  </si>
  <si>
    <t>1) average, very silent in class . Has to do more practicals
2) good improvememnt is there. Hands on needed</t>
  </si>
  <si>
    <t>meena.gundarapu@cognizant.com</t>
  </si>
  <si>
    <t>soumyai.gadashetti@cognizant.com</t>
  </si>
  <si>
    <t>Srilekha.Dasari@cognizant.com</t>
  </si>
  <si>
    <t>PoonamMahadevasa.Merwade@cognizant.com</t>
  </si>
  <si>
    <t>JagruthiSVPDurgamani.Bomma@cognizant.com</t>
  </si>
  <si>
    <t>NikhilaS.K.Sindhupriya.Damaraju@cognizant.com</t>
  </si>
  <si>
    <t>TarimalaKanchiReddy.YaswanthReddy@cognizant.com</t>
  </si>
  <si>
    <t>RA.SamaDarshini@cognizant.com</t>
  </si>
  <si>
    <t>ShaikAsma.Banu@cognizant.com</t>
  </si>
  <si>
    <t>lalathi.mummireddygari@cognizant.com</t>
  </si>
  <si>
    <t>BalaDurga.Meesala@cognizant.com</t>
  </si>
  <si>
    <t>pcbuilderayush@gmail.com</t>
  </si>
  <si>
    <t>Aparna.G2@gmail.com</t>
  </si>
  <si>
    <t>gondipalli.venkatanagabindu@cognizant.com</t>
  </si>
  <si>
    <t>chandrakala.bireddy@gmail.com</t>
  </si>
  <si>
    <t>pooja.m3@cognizant.com</t>
  </si>
  <si>
    <t>udayasree.ediga@cognizant.com</t>
  </si>
  <si>
    <t>Tanguturu.Sucharitha@cognizant.com</t>
  </si>
  <si>
    <t>UmamaheswarReddy.Balireddy@cognizant.com</t>
  </si>
  <si>
    <t>Divya.Gaduputi@cognizant.com</t>
  </si>
  <si>
    <t>ChirishmaDurgaKeerthana.Vallabhaneni@cognizant.com</t>
  </si>
  <si>
    <t>meghana.damera@cognizant.com</t>
  </si>
  <si>
    <t>kusumakumari.thikkannagari@cognizant.com</t>
  </si>
  <si>
    <t>M.Pushpasree@cognizant.com</t>
  </si>
  <si>
    <t>Amit.Verma5@cognizant.com</t>
  </si>
  <si>
    <t>jareena.daniel@cognizant.com</t>
  </si>
  <si>
    <t>Swathi.Geerlakunta@cognizant.com</t>
  </si>
  <si>
    <t>Lakshmi.Prasanna8@Cognizant.com</t>
  </si>
  <si>
    <t>Kamalapuram.Supraja@Cognizant.com</t>
  </si>
  <si>
    <t>Maneesha.Chebrolu@cognizant.com</t>
  </si>
  <si>
    <t>Katakamsetty.Anusha@cognizant.com</t>
  </si>
  <si>
    <t>Devika.Garlapati@cognizant.com</t>
  </si>
  <si>
    <t>JayalakshmiNagaPranavi.Karpurapu@cognizant.com</t>
  </si>
  <si>
    <t>Jagadeswari.Sangoju@cognizant.com</t>
  </si>
  <si>
    <t>Suma.Bade@cognizant.com</t>
  </si>
  <si>
    <t>Teki.Kalyani@cognizant.com</t>
  </si>
  <si>
    <t>Katragadda.SumanthiDath@cognizant.com</t>
  </si>
  <si>
    <t>Srija.Arigela@cognizant.com</t>
  </si>
  <si>
    <t>Chala.Jyothsna@cognizant.com</t>
  </si>
  <si>
    <t>Renuka.Koripalli@cognizant.com</t>
  </si>
  <si>
    <t>Shaik.Salauddin@cognizant.com</t>
  </si>
  <si>
    <t>Vemuri.RamyaPooja@cognizant.com</t>
  </si>
  <si>
    <t>Chandini.Kondapavuluri@cognizant.com</t>
  </si>
  <si>
    <t>SaiKarthik.Sannidhanam@cognizant.com</t>
  </si>
  <si>
    <t>VenkataNagaNavya.Kalva@cognizant.com</t>
  </si>
  <si>
    <t>Kirala.RishikaRani@cognizant.com</t>
  </si>
  <si>
    <t>SaiGaneshKrishna.Gancheeri@cognizant.com</t>
  </si>
  <si>
    <t>NakkalaDurga.Bhavani@cognizant.com</t>
  </si>
  <si>
    <t>Prudhivi.Swathi@cognizant.com</t>
  </si>
  <si>
    <t>Naga.Mediboina@cognizant.com</t>
  </si>
  <si>
    <t>Rishabh.Nag@cognizant.com</t>
  </si>
  <si>
    <t>gunti.yamini@cognizant.com</t>
  </si>
  <si>
    <t>vinuta.s@cognizant.com</t>
  </si>
  <si>
    <t>Dipesh.Harijan@cognizant.com</t>
  </si>
  <si>
    <t>Mohammad.Saad@cognizant.com</t>
  </si>
  <si>
    <t>Himabindu.Vanimireddy@cognizant.com</t>
  </si>
  <si>
    <t>Amir.Subhani@cognizant.com</t>
  </si>
  <si>
    <t>Bhavana.Akkili@cognizant.com</t>
  </si>
  <si>
    <t>vasantha.srisusmitha@cognizant.com</t>
  </si>
  <si>
    <t>Ananya.Srivastava@cognizant.com</t>
  </si>
  <si>
    <t>Jayesh.Sharma@cognizant.com</t>
  </si>
  <si>
    <t>Abhuday.Pandey@cognizant.com</t>
  </si>
  <si>
    <t>sanchit.shubham@cognizant.com</t>
  </si>
  <si>
    <t>shivam.bansal@cognizant.com</t>
  </si>
  <si>
    <t>rajneesh.yadav@cognizant.com</t>
  </si>
  <si>
    <t>Shubham.Kumar609e9@cognizant.com</t>
  </si>
  <si>
    <t>Aman.Jha4@cognizant.com</t>
  </si>
  <si>
    <t>Sakshi.Srivastava5@cognizant.com</t>
  </si>
  <si>
    <t>Diksha.Narang@cognizant.com</t>
  </si>
  <si>
    <t>ManiParthu.Manne@cognizant.com</t>
  </si>
  <si>
    <t>Akshat.Vishnoi@cognizant.com</t>
  </si>
  <si>
    <t>akshita.saini@cognizant.com</t>
  </si>
  <si>
    <t>arun.vishwakarma@cognizant.com</t>
  </si>
  <si>
    <t>dhiraj.tiwari@cognizant.com</t>
  </si>
  <si>
    <t>Manu.khurana@cognizant.com</t>
  </si>
  <si>
    <t>Navitha.Chappidi@cognizant.com</t>
  </si>
  <si>
    <t>Saiful.Haque@cognizant.com</t>
  </si>
  <si>
    <t>Sakshi.Khatri@cognizant.com</t>
  </si>
  <si>
    <t>Saurav.Sharma@cognizant.com</t>
  </si>
  <si>
    <t>Shivangi.Sharma3@cognizant.com</t>
  </si>
  <si>
    <t>Shivani.Bhimani@cognizant.com</t>
  </si>
  <si>
    <t>shorya.singh@cognizant.com</t>
  </si>
  <si>
    <t>SravanKumar.Chiluveru@cognizant.com</t>
  </si>
  <si>
    <t>sravani.butari@cognizant.com</t>
  </si>
  <si>
    <t>tanivijay08@gmail.com</t>
  </si>
  <si>
    <t>rajawatvarsha21@gmail.com</t>
  </si>
  <si>
    <t>1) Not able to do Activities independently
2) Slow Improvement</t>
  </si>
  <si>
    <t>1) Slow Improvement
2) Not able to do Activities independently</t>
  </si>
  <si>
    <t>1) Trying to get concepts 
2) Imporvement needed</t>
  </si>
  <si>
    <t xml:space="preserve">1) Imporvement needed
2) Trying to get concepts </t>
  </si>
  <si>
    <t>1) Working hard to improve
2) Improvement in Performance</t>
  </si>
  <si>
    <t>1) Trying to get concepts 
2) Perfoemance show this week</t>
  </si>
  <si>
    <t>1) Active in Participation
2) Improvement this week</t>
  </si>
  <si>
    <t>1) Improvement this week
2) Improving day by day</t>
  </si>
  <si>
    <t>1) Improvement day by day
2) Perfoemance show this week</t>
  </si>
  <si>
    <t>1) Working hard to improve
2) Perfoemance show this week</t>
  </si>
  <si>
    <t>1) Perfoemance show this week
2) Improvement from last week</t>
  </si>
  <si>
    <t>1) Improvement a bit
2) Improvement in Performance</t>
  </si>
  <si>
    <t>1) Fast Learner
2) Perfoemance show this week</t>
  </si>
  <si>
    <t>1) Improvement a bit
2) Active in Participation</t>
  </si>
  <si>
    <t>1) Improvement from last week
2) Improvement this week</t>
  </si>
  <si>
    <t>1) Improvement in Performance
2) Improvement day by day</t>
  </si>
  <si>
    <t>1) Perfoemance show this week
2) Working hard to improve</t>
  </si>
  <si>
    <t>1) Improving day by day
2) Perfoemance show this week</t>
  </si>
  <si>
    <t>1) Perfoemance show this week
2) Improvement a bit</t>
  </si>
  <si>
    <t>Bharghav.Kodakanchi@cognizant.com</t>
  </si>
  <si>
    <t>Mallesh.Lodangi@cognizant.com</t>
  </si>
  <si>
    <t>Kalpana.Takkellapati@cognizant.com</t>
  </si>
  <si>
    <t>Meghana.Challa@cognizant.com</t>
  </si>
  <si>
    <t>SreePooja.Ventrapragada@cognizant.com</t>
  </si>
  <si>
    <t>Rohit.Todupunoori@cognizant.com</t>
  </si>
  <si>
    <t>SindhuReddy.Sripathi@cognizant.com</t>
  </si>
  <si>
    <t>Sravya.Boddu@cognizant.com</t>
  </si>
  <si>
    <t>Sindhuja.Panga@cognizant.com</t>
  </si>
  <si>
    <t>Macharloju.Sneha@cognizant.com</t>
  </si>
  <si>
    <t>Rajesh.Racharla@cognizant.com</t>
  </si>
  <si>
    <t>Akshara.Mittakori@cognizant.com</t>
  </si>
  <si>
    <t>Gnaneshwar.Madugundu@cognizant.com</t>
  </si>
  <si>
    <t>Ashwitha.Epuri@cognizant.com</t>
  </si>
  <si>
    <t>Gayathri.Vanala@cognizant.com</t>
  </si>
  <si>
    <t>DivyaSree.Kancharla@cognizant.com</t>
  </si>
  <si>
    <t>MrudhulaSri.Kamma@cognizant.com</t>
  </si>
  <si>
    <t>Siddartha.Repaka@cognizant.com</t>
  </si>
  <si>
    <t>Sandhya.Yenikapati@cognizant.com</t>
  </si>
  <si>
    <t>SaiKrishna.Udatha@cognizant.com</t>
  </si>
  <si>
    <t>Susmitha.Madala@cognizant.com</t>
  </si>
  <si>
    <t>Hamsitha.Namburi@cognizant.com</t>
  </si>
  <si>
    <t>Mamatha.Vempalli@cognizant.com</t>
  </si>
  <si>
    <t>Bhargavi.Patnana@cognizant.com</t>
  </si>
  <si>
    <t>Umasankar.MS@cognizant.com</t>
  </si>
  <si>
    <t>PanathulaDeepa.Kalpana@cognizant.com</t>
  </si>
  <si>
    <t>MaheswaraReddy.Daggula@cognizant.com</t>
  </si>
  <si>
    <t>PavanKalyan.Gangisetty@cognizant.com</t>
  </si>
  <si>
    <t>Janam.Gupta@cognizant.com</t>
  </si>
  <si>
    <t>Sravani.Kotigari@cognizant.com</t>
  </si>
  <si>
    <t>Aparna.Yerragudi@cognizant.com</t>
  </si>
  <si>
    <t>SowmitraSudheerKumar.Thota@cognizant.com</t>
  </si>
  <si>
    <t>Yamraj.Chaudhary@cognizant.com</t>
  </si>
  <si>
    <t>Gaurav.Bhardwaj3@cognizant.com</t>
  </si>
  <si>
    <t>Sandeep.Villa@cognizant.com</t>
  </si>
  <si>
    <t>Rekha.P5@cognizant.com</t>
  </si>
  <si>
    <t>Drishya.TM@cognizant.com</t>
  </si>
  <si>
    <t>Suja.S3@cognizant.com</t>
  </si>
  <si>
    <t>Maruthi.Marripati@cognizant.com</t>
  </si>
  <si>
    <t>Divya.Murugulla@cognizant.com</t>
  </si>
  <si>
    <t>Ankem.Vasanthi@cognizant.com</t>
  </si>
  <si>
    <t>Sarumathi.N@cognizant.com</t>
  </si>
  <si>
    <t>Sanidhya.Jaiswal@cognizant.com</t>
  </si>
  <si>
    <t>Chandrakumar.AT@cognizant.com</t>
  </si>
  <si>
    <t>Anusha.Duggisetty@cognizant.com</t>
  </si>
  <si>
    <t>RohitSharma.Rohit@cognizant.com</t>
  </si>
  <si>
    <t>Jinka.Devipriya@cognizant.com</t>
  </si>
  <si>
    <t>Vivek.Kumar8584@cognizant.com</t>
  </si>
  <si>
    <t>RavuriSrinivasa.Vikas@cognizant.com</t>
  </si>
  <si>
    <t>Saikrishnakumarraju.Wupendrum@cognizant.com</t>
  </si>
  <si>
    <t>AnilKumar.K@cognizant.com</t>
  </si>
  <si>
    <t>SwapnaSree.Kongara@cognizant.com</t>
  </si>
  <si>
    <t>Sahithi.Yerasi@cognizant.com</t>
  </si>
  <si>
    <t>UdayKumar.Kasepogu@cognizant.com</t>
  </si>
  <si>
    <t>Nandini.Boddu@cognizant.com</t>
  </si>
  <si>
    <t>Apoorva.Suswaram@cognizant.com</t>
  </si>
  <si>
    <t>Swaleha.Tabassum@cognizant.com</t>
  </si>
  <si>
    <t>Suvarsha.Karremolla@cognizant.com</t>
  </si>
  <si>
    <t>VenkataKrishnaReddy.Chilukuri@cognizant.com</t>
  </si>
  <si>
    <t>Siva.Reddy2@cognizant.com</t>
  </si>
  <si>
    <t>Shyamala.Kalvakolanu@cognizant.com</t>
  </si>
  <si>
    <t>Devakumar.Gujjala@cognizant.com</t>
  </si>
  <si>
    <t>AjayKrishna.Maram@cognizant.com</t>
  </si>
  <si>
    <t>Ushaswee.Marri@cognizant.com</t>
  </si>
  <si>
    <t>Vaishnavi.Mamillapalli@cognizant.com</t>
  </si>
  <si>
    <t>Ramya.Gajawada@cognizant.com</t>
  </si>
  <si>
    <t>Gunda.Sahithi@cognizant.com</t>
  </si>
  <si>
    <t>Shivaprasad.Bandarupally@cognizant.com</t>
  </si>
  <si>
    <t>Rohini.Rachakonda@cognizant.com</t>
  </si>
  <si>
    <t>Anusha.Shilamkoti@cognizant.com</t>
  </si>
  <si>
    <t>Harshini.Velmula@cognizant.com</t>
  </si>
  <si>
    <t>Pooja.Chilka@cognizant.com</t>
  </si>
  <si>
    <t>PranithaReddy.Kothi@cognizant.com</t>
  </si>
  <si>
    <t>Jayanth.Thota@cognizant.com</t>
  </si>
  <si>
    <t>Balaji.Chevuru@cognizant.com</t>
  </si>
  <si>
    <t>AkhilBharadwaj.Talamarla@cognizant.com</t>
  </si>
  <si>
    <t>Vaishnavi.B4@cognizant.com</t>
  </si>
  <si>
    <t>Syed.Razvi3@cognizant.com</t>
  </si>
  <si>
    <t>AbdusSaboorGaffari.Mohammed@cognizant.com</t>
  </si>
  <si>
    <t>Sowmya.Kanikae@cognizant.com</t>
  </si>
  <si>
    <t>Jallapally.Abhignalahiri@cognizant.com</t>
  </si>
  <si>
    <t>Sadhika.G.S.P@cognizant.com</t>
  </si>
  <si>
    <t>TanuSreeVidya.R@cognizant.com</t>
  </si>
  <si>
    <t>Hameemsha.H@cognizant.com</t>
  </si>
  <si>
    <t>Gurudutt.S@cognizant.com</t>
  </si>
  <si>
    <t>Malavika.Unni@cognizant.com</t>
  </si>
  <si>
    <t>Aneena.Thomas@cognizant.com</t>
  </si>
  <si>
    <t>Abin.Joshy@cognizant.com</t>
  </si>
  <si>
    <t>NagasreeRanjani.Uppala@cognizant.com</t>
  </si>
  <si>
    <t>Yasmin.Mohammad@cognizant.com</t>
  </si>
  <si>
    <t>SriHarshita.Talluru@cognizant.com</t>
  </si>
  <si>
    <t>VenkataSairam.Jagadam@cognizant.com</t>
  </si>
  <si>
    <t>Anuhya.Lingamallu@cognizant.com</t>
  </si>
  <si>
    <t>Eethakota.Prudhvi@cognizant.com</t>
  </si>
  <si>
    <t>LakshmiPrasanna.Chinnapareddy@cognizant.com</t>
  </si>
  <si>
    <t>Sindhura.Tallapaneni@cognizant.com</t>
  </si>
  <si>
    <t>Divya.Kolla2@cognizant.com</t>
  </si>
  <si>
    <t>AniketRavsaheb.Andhale@cognizant.com</t>
  </si>
  <si>
    <t>Sowmya.Sami@cognizant.com</t>
  </si>
  <si>
    <t>Sravani.K@cognizant.com</t>
  </si>
  <si>
    <t>PrudhviRaj.Bethanaboina@cognizant.com</t>
  </si>
  <si>
    <t>Ravindra.Mandava@cognizant.com</t>
  </si>
  <si>
    <t>SravaniDurga.Maragani@cognizant.com</t>
  </si>
  <si>
    <t>MeeraVali.Shaik3@cognizant.com</t>
  </si>
  <si>
    <t>Madhuvani.Balanagu@cognizant.com</t>
  </si>
  <si>
    <t>meghanagowda358@cognizant.com</t>
  </si>
  <si>
    <t>vandana.thirupati@cognizant.com</t>
  </si>
  <si>
    <t>AB</t>
  </si>
  <si>
    <t>SOWMYA  SAMI</t>
  </si>
  <si>
    <t>Bharghav  Kodakanchi</t>
  </si>
  <si>
    <t>mallesh  lodangi</t>
  </si>
  <si>
    <t>deepthi sri sai inguva</t>
  </si>
  <si>
    <t xml:space="preserve"> Abhiram Reddy  Kottam</t>
  </si>
  <si>
    <t>Kalpana  Takkellapati</t>
  </si>
  <si>
    <t>SRAVANI  K</t>
  </si>
  <si>
    <t xml:space="preserve"> Meghana Challa</t>
  </si>
  <si>
    <t>Manisha Reddy Gangireddy</t>
  </si>
  <si>
    <t>SREE POOJA VENTRAPRAGADA</t>
  </si>
  <si>
    <t>ROHIT  TODUPUNOORI</t>
  </si>
  <si>
    <t>Ashritha Reddy  Adavally</t>
  </si>
  <si>
    <t xml:space="preserve"> sindhu reddy  sripathi</t>
  </si>
  <si>
    <t>prudhvi raj bethanaboina</t>
  </si>
  <si>
    <t>Sravya  Boddu</t>
  </si>
  <si>
    <t>sindhuja  panga</t>
  </si>
  <si>
    <t xml:space="preserve"> sneha Macharloju</t>
  </si>
  <si>
    <t>RAJESH KUMAR RACHARLA</t>
  </si>
  <si>
    <t>Akshara  Mittakori</t>
  </si>
  <si>
    <t>Gnaneshwar  Madugundu</t>
  </si>
  <si>
    <t>Ashwitha  Epuri</t>
  </si>
  <si>
    <t>suvarsha  karremolla</t>
  </si>
  <si>
    <t>Gayathri  Vanala</t>
  </si>
  <si>
    <t>Ravindra  Mandava</t>
  </si>
  <si>
    <t>ganesh.tallapaneni@cognizant.com</t>
  </si>
  <si>
    <t>manhi.reddy@cognizant.com</t>
  </si>
  <si>
    <t>rahul.jindal@cognizant.com</t>
  </si>
  <si>
    <t>venkatasainiranjan.bandi@cognizant.com</t>
  </si>
  <si>
    <t>Batch</t>
  </si>
  <si>
    <t>Pranjal.Gupta3@cognizant.com</t>
  </si>
  <si>
    <t>Divrit.Saini@cognizant.com</t>
  </si>
  <si>
    <t>Pratyush.Singh@cognizant.com</t>
  </si>
  <si>
    <t>mansi.kamal@cognizant.com</t>
  </si>
  <si>
    <t>Prashantha.R@cognizant.com</t>
  </si>
  <si>
    <t>Yashin.Prakash@cognizant.com</t>
  </si>
  <si>
    <t>khushsarolia96@gmail.com</t>
  </si>
  <si>
    <t>Mathesh.Kolimi@cognizant.com</t>
  </si>
  <si>
    <t>Grand Total</t>
  </si>
  <si>
    <t>KBA 1 Score</t>
  </si>
  <si>
    <t>kowshik.kondeti@cognizant.com</t>
  </si>
  <si>
    <t>Track</t>
  </si>
  <si>
    <t>Bangalore</t>
  </si>
  <si>
    <t>Java</t>
  </si>
  <si>
    <t>Row Labels</t>
  </si>
  <si>
    <t>Count of Name</t>
  </si>
  <si>
    <t>BLR-J1</t>
  </si>
  <si>
    <t>BLR-J2</t>
  </si>
  <si>
    <t>BLR-J3</t>
  </si>
  <si>
    <t>CHN-J1</t>
  </si>
  <si>
    <t>CHN-J2</t>
  </si>
  <si>
    <t>CHN-J3</t>
  </si>
  <si>
    <t>CHN-J4</t>
  </si>
  <si>
    <t>CHN-J5</t>
  </si>
  <si>
    <t>CHN-DN1</t>
  </si>
  <si>
    <t>Average of Pro-activeness in Sessions</t>
  </si>
  <si>
    <t>Average of Interest in learning New Concepts</t>
  </si>
  <si>
    <t>Average of Timely Completion on Given Task</t>
  </si>
  <si>
    <t>Average of Innovation Skills</t>
  </si>
  <si>
    <t>Pravallika.Sadhu@cognizant.com</t>
  </si>
  <si>
    <t>Supraja.Bodicharla@cognizant.com</t>
  </si>
  <si>
    <t>Mahalakshmi.Jirra@cognizant.com</t>
  </si>
  <si>
    <t>Harish.Manyam@cognizant.com</t>
  </si>
  <si>
    <t>Greeshma.Vayugundla@cognizant.com</t>
  </si>
  <si>
    <t>Ajay.Kamani@cognizant.com</t>
  </si>
  <si>
    <t>Lohith.B@cognizant.com</t>
  </si>
  <si>
    <t>MahaLakshmaiah.Gurram@cognizant.com</t>
  </si>
  <si>
    <t>SanthoshKumar.Manapuram@cognizant.com</t>
  </si>
  <si>
    <t>Sucharitha.Pattapu@cognizant.com</t>
  </si>
  <si>
    <t>AnveshBabu.Verella@cognizant.com</t>
  </si>
  <si>
    <t>Bhanuprakash.Allam@cognizant.com</t>
  </si>
  <si>
    <t>Surekha.Leti@cognizant.com</t>
  </si>
  <si>
    <t>Koncha.Swathi@cognizant.com</t>
  </si>
  <si>
    <t>LakshmiSwetha.Mamillapalli@cognizant.com</t>
  </si>
  <si>
    <t>SandraSai.Kumar@cognizant.com</t>
  </si>
  <si>
    <t>Nallapaneni.Kaveri@cognizant.com</t>
  </si>
  <si>
    <t>Prasanthi.Challa2@cognizant.com</t>
  </si>
  <si>
    <t>Aparna.Machavolu@cognizant.com</t>
  </si>
  <si>
    <t>Vadlamudi.Bhargavi@cognizant.com</t>
  </si>
  <si>
    <t>Sameer.Shaik2@cognizant.com</t>
  </si>
  <si>
    <t>Keerthi.Posam@cognizant.com</t>
  </si>
  <si>
    <t>Priya.Chokhande@cognizant.com</t>
  </si>
  <si>
    <t>YogitaSanjay.Landge@cognizant.com</t>
  </si>
  <si>
    <t>SahilSatish.Torkadi@cognizant.com</t>
  </si>
  <si>
    <t>Attendance &amp; Punctuality</t>
  </si>
  <si>
    <t>Average of Attendance &amp; Punctuality</t>
  </si>
  <si>
    <t>Cognizant Mail ID</t>
  </si>
  <si>
    <t>DIVYA SREE KANCHARLA</t>
  </si>
  <si>
    <t>SRAVANI DURGA MARAGANI</t>
  </si>
  <si>
    <t>NAKKALA DURGABHAVANI</t>
  </si>
  <si>
    <t>PRUDHIVI SWATHI</t>
  </si>
  <si>
    <t>SUMA BADE</t>
  </si>
  <si>
    <t>TEKI KALYANI</t>
  </si>
  <si>
    <t>SRIJA ARIGELA</t>
  </si>
  <si>
    <t>CHANDINI KONDAPAVULURI</t>
  </si>
  <si>
    <t>SANNIDHANAM SAI KARTHIK</t>
  </si>
  <si>
    <t>KIRALA RISHIKA RANI</t>
  </si>
  <si>
    <t>Count of KBA1 (Programming)
Java / C#</t>
  </si>
  <si>
    <t>Average of KBA1 (Programming)</t>
  </si>
  <si>
    <t>Location</t>
  </si>
  <si>
    <t>KBA Grouping</t>
  </si>
  <si>
    <t>A</t>
  </si>
  <si>
    <t>Average of Mock KBA-1 (Programming)</t>
  </si>
  <si>
    <t>&gt;= 70</t>
  </si>
  <si>
    <t>&lt;50</t>
  </si>
  <si>
    <t>50 - 69</t>
  </si>
  <si>
    <t>Mock KBA Grouping</t>
  </si>
  <si>
    <t>Count of KBA Grouping</t>
  </si>
  <si>
    <t>Count of Mock KBA Grouping</t>
  </si>
  <si>
    <t>Mock KBA&lt;50</t>
  </si>
  <si>
    <t>Mock KBA&gt;= 70</t>
  </si>
  <si>
    <t>KBA-1 Scores</t>
  </si>
  <si>
    <t>Mock KBA Scores</t>
  </si>
  <si>
    <t>Pass %</t>
  </si>
  <si>
    <t>Percentage</t>
  </si>
  <si>
    <t>Selenium</t>
  </si>
  <si>
    <t>Poreddy Harika</t>
  </si>
  <si>
    <t xml:space="preserve">Poreddy.Harika@cognizant.com </t>
  </si>
  <si>
    <t>Pradeep Gupta</t>
  </si>
  <si>
    <t>Pradeep.Gupta@cognizant.com</t>
  </si>
  <si>
    <t>Pramod K S</t>
  </si>
  <si>
    <t>Absent</t>
  </si>
  <si>
    <t>Prashant Peeyush</t>
  </si>
  <si>
    <t>prashant.peeyush@cognizant.com</t>
  </si>
  <si>
    <t>Ranjan Kumar Mandal</t>
  </si>
  <si>
    <t>RanjanKumar.Mandal@cognizant.com</t>
  </si>
  <si>
    <t>S Sandeep Kumar</t>
  </si>
  <si>
    <t>844210@cognizant.com</t>
  </si>
  <si>
    <t>Sahithi Iruganti</t>
  </si>
  <si>
    <t>sahithi.iruganti@cognizant.com</t>
  </si>
  <si>
    <t>Sharath L R</t>
  </si>
  <si>
    <t>sharath.lr@cognizant.com</t>
  </si>
  <si>
    <t>Shriraksha S</t>
  </si>
  <si>
    <t>844155@cognizant.com</t>
  </si>
  <si>
    <t>Shubhangini R</t>
  </si>
  <si>
    <t>shubhangini.r@cognizant.com</t>
  </si>
  <si>
    <t>Silamala Surekha</t>
  </si>
  <si>
    <t>silamala.surekha@cognizant.com</t>
  </si>
  <si>
    <t>Thondupalli Rupasri</t>
  </si>
  <si>
    <t>thondupalli.rupasri@cognizant.com</t>
  </si>
  <si>
    <t>Utti Gowthami</t>
  </si>
  <si>
    <t>utti.gowthami@cognizant.com</t>
  </si>
  <si>
    <t>Viswanatha Sai Srinivas Swagath</t>
  </si>
  <si>
    <t>viswanatha.swagath@cognizant.com</t>
  </si>
  <si>
    <t>Navya Srivastava</t>
  </si>
  <si>
    <t>844161@cognizant.com</t>
  </si>
  <si>
    <t>Tushar S</t>
  </si>
  <si>
    <t>Tushar.S@cognizant.com</t>
  </si>
  <si>
    <t>Anamitra Chowdhury</t>
  </si>
  <si>
    <t>anamitra.chowdhury@cognizant.com</t>
  </si>
  <si>
    <t>Rajesh Kumar Padhy</t>
  </si>
  <si>
    <t>rajesh.padhy@cognizant.com</t>
  </si>
  <si>
    <t>Koushik Dutta</t>
  </si>
  <si>
    <t>Koushik.Dutta4@cognizant.com</t>
  </si>
  <si>
    <t>Prateek Das</t>
  </si>
  <si>
    <t>Prateek.Das@cognizant.com</t>
  </si>
  <si>
    <t>Vineeth Raj</t>
  </si>
  <si>
    <t>vineeth.raj2@cognizant.com</t>
  </si>
  <si>
    <t>BLR-SEL1</t>
  </si>
  <si>
    <t>Hyderabad</t>
  </si>
  <si>
    <t>.NET</t>
  </si>
  <si>
    <t>Krishna Sree Vungarala</t>
  </si>
  <si>
    <t>Little slow,but can improve with practice</t>
  </si>
  <si>
    <t>Priyanka Bammidi</t>
  </si>
  <si>
    <t>Good,Prompt in submitting assignments</t>
  </si>
  <si>
    <t>Sai Krishna Jakkampudi</t>
  </si>
  <si>
    <t>Must work hard on logic</t>
  </si>
  <si>
    <t>Sahithi Sunkaraneni</t>
  </si>
  <si>
    <t>Must Concentrate,practice a lot</t>
  </si>
  <si>
    <t>Gayathri Jonna</t>
  </si>
  <si>
    <t>Sohila Bheemreddy</t>
  </si>
  <si>
    <t xml:space="preserve">Good at programming </t>
  </si>
  <si>
    <t>Sai Priya Anchuri</t>
  </si>
  <si>
    <t>Vishal Reddy Pachika</t>
  </si>
  <si>
    <t xml:space="preserve">Good at logic, must practice  </t>
  </si>
  <si>
    <t>Tejaswi Musthyala</t>
  </si>
  <si>
    <t>Very good at Logic</t>
  </si>
  <si>
    <t>Harishma Nallala</t>
  </si>
  <si>
    <t>Good, but was absent for 1 week</t>
  </si>
  <si>
    <t>Pranitha Bajaj</t>
  </si>
  <si>
    <t>Very good at Logic,Prompt in submitting assignments</t>
  </si>
  <si>
    <t>Manichandana Arrolla</t>
  </si>
  <si>
    <t>Santosh Manda</t>
  </si>
  <si>
    <t>Need lot of practice.</t>
  </si>
  <si>
    <t>Harish Teegala</t>
  </si>
  <si>
    <t>Good,Must Concentrate,practice a lot,Frequently absent due to sickness.</t>
  </si>
  <si>
    <t>Majoju Pravalika</t>
  </si>
  <si>
    <t>Naveena Reddy Muskula</t>
  </si>
  <si>
    <t>Devana Revanth Reddy</t>
  </si>
  <si>
    <t>Sai Sahithya Ponguru</t>
  </si>
  <si>
    <t>Must practice a lot, most of the time makes small mistakes</t>
  </si>
  <si>
    <t>Sai Pavani Nukala</t>
  </si>
  <si>
    <t>Nidumukkula Harika Venkata Sri Kavya</t>
  </si>
  <si>
    <t>Shyamala Tata</t>
  </si>
  <si>
    <t>Rhea Trivedi</t>
  </si>
  <si>
    <t>Very Good, but was severely sick,was absent for 7 days</t>
  </si>
  <si>
    <t>Abhishek Kumar Gautam</t>
  </si>
  <si>
    <t>Anusha Reddy Guduru</t>
  </si>
  <si>
    <t>Rachana Muskula</t>
  </si>
  <si>
    <t>Shreyas Shanmukha Vedantam</t>
  </si>
  <si>
    <t>Good, but little lenient,should concentrate</t>
  </si>
  <si>
    <t>HYD - NET1</t>
  </si>
  <si>
    <t>HYD-JAV1</t>
  </si>
  <si>
    <t>Veena Ragini Sajja</t>
  </si>
  <si>
    <t>veenaragini.sajja@cognizant.com</t>
  </si>
  <si>
    <t xml:space="preserve">She need to upgarde the logical skills </t>
  </si>
  <si>
    <t>Venkata Surya Ramesh Babu Kaja</t>
  </si>
  <si>
    <t>venkatasuryarameshbabu.kaja@cognizant.com</t>
  </si>
  <si>
    <t>He is good at programing, if we can boost him then can do better</t>
  </si>
  <si>
    <t>Ganga Bhavani Kanda</t>
  </si>
  <si>
    <t>gangabhavani.kanda@cognizant.com</t>
  </si>
  <si>
    <t xml:space="preserve">She has very  good programming skills </t>
  </si>
  <si>
    <t>Jahnavi Guruju</t>
  </si>
  <si>
    <t>jahnavi.guruju@cognizant.com</t>
  </si>
  <si>
    <t xml:space="preserve">She has good programming skills </t>
  </si>
  <si>
    <t>Anuja Dhanekula</t>
  </si>
  <si>
    <t>anuja.dhanekula@cognizant.com</t>
  </si>
  <si>
    <t>Lakshminavya Tadikamalla</t>
  </si>
  <si>
    <t>lakshminavya.tadikamalla@cognizant.com</t>
  </si>
  <si>
    <t>Average in skills</t>
  </si>
  <si>
    <t>Monica Sruthi Avula</t>
  </si>
  <si>
    <t>monicasruthi.avula@cognizant.com</t>
  </si>
  <si>
    <t>Omsaiswaroop Gundala</t>
  </si>
  <si>
    <t>omsaiswaroop.gundala@cognizant.com</t>
  </si>
  <si>
    <t>Vanya Methani</t>
  </si>
  <si>
    <t>vanya.methani@cognizant.com</t>
  </si>
  <si>
    <t>Santhoshi Rupa Bandaru</t>
  </si>
  <si>
    <t>santhoshirupa.bandaru@cognizant.com</t>
  </si>
  <si>
    <t>Good in Skills</t>
  </si>
  <si>
    <t>Aparna Devi Akula</t>
  </si>
  <si>
    <t>aparnadevi.akula@cognizant.com</t>
  </si>
  <si>
    <t>Good in skills</t>
  </si>
  <si>
    <t>Naga Sai Sravanthi Sanaka</t>
  </si>
  <si>
    <t>nagasaisravanthi.sanaka@cognizant.com</t>
  </si>
  <si>
    <t>Hari Kiran Moka</t>
  </si>
  <si>
    <t>harikiran.moka@cognizant.com</t>
  </si>
  <si>
    <t>Good programmer</t>
  </si>
  <si>
    <t>Krishna Priya Rayapudi</t>
  </si>
  <si>
    <t>krishnapriya.rayapudi@cognizant.com</t>
  </si>
  <si>
    <t>Average programmer</t>
  </si>
  <si>
    <t>Kavya Pilli</t>
  </si>
  <si>
    <t>kavya.pilli@cognizant.com</t>
  </si>
  <si>
    <t>If she can concentrate more can do better</t>
  </si>
  <si>
    <t>Dinesh Koneru</t>
  </si>
  <si>
    <t>dinesh.koneru@cognizant.com</t>
  </si>
  <si>
    <t>He needs more hard work towards programming</t>
  </si>
  <si>
    <t>Dheeraj Potluri</t>
  </si>
  <si>
    <t>dheeraj.potluri@cognizant.com</t>
  </si>
  <si>
    <t>Sai Niharika Kosuru</t>
  </si>
  <si>
    <t>sainiharika.kosuru@cognizant.com</t>
  </si>
  <si>
    <t>She needs to concentrate more on programming</t>
  </si>
  <si>
    <t>Jerusha Nissi Mane</t>
  </si>
  <si>
    <t>jerushanissi.mane@cognizant.com</t>
  </si>
  <si>
    <t>She has good interpersonal skills, but needs to focus more on programming</t>
  </si>
  <si>
    <t>Sai Chandu Duggineni</t>
  </si>
  <si>
    <t>saichandu.duggineni@cognizant.com</t>
  </si>
  <si>
    <t>He is silent and trying to do better, if he works hard can do better.</t>
  </si>
  <si>
    <t>Venkata Sai Ravi</t>
  </si>
  <si>
    <t>venkatasai.ravi@cognizant.com</t>
  </si>
  <si>
    <t>He is good in leadership, but needs to focus on technical skills.</t>
  </si>
  <si>
    <t>Sai Aravind N</t>
  </si>
  <si>
    <t>saiaravind.n@cognizant.com</t>
  </si>
  <si>
    <t>Excellent in programming, good in analytics also</t>
  </si>
  <si>
    <t>Gagandeep Paila</t>
  </si>
  <si>
    <t>gagandeep.paila@cognizant.com</t>
  </si>
  <si>
    <t>Not active, need to learn more prorgramming more than that needs to learn how to mingle in team</t>
  </si>
  <si>
    <t>Vijeta Pandey</t>
  </si>
  <si>
    <t>vijeta.pandey@cognizant.com</t>
  </si>
  <si>
    <t>She is good learner and can perform well in activities</t>
  </si>
  <si>
    <t>Hulash Kumar</t>
  </si>
  <si>
    <t>hulash.kumar@cognizant.com</t>
  </si>
  <si>
    <t>Needs to improve how to mingle in team, needs to improve programming skills</t>
  </si>
  <si>
    <t>Rani Gupta</t>
  </si>
  <si>
    <t>rani.gupta259@cognizant.com</t>
  </si>
  <si>
    <t>Extaordinary programming skills</t>
  </si>
  <si>
    <t>Shivam pratap singh</t>
  </si>
  <si>
    <t>shivampratap.singh@cognizant.com</t>
  </si>
  <si>
    <t>Good Learner, if given more timewill do better</t>
  </si>
  <si>
    <t>Alekhya Nalla</t>
  </si>
  <si>
    <t>alekhya.nalla@cognizant.com</t>
  </si>
  <si>
    <t>Not Active, needs to improve the programming skills</t>
  </si>
  <si>
    <t>HYD-SEL1</t>
  </si>
  <si>
    <t>Yandapally Koushik Reddy</t>
  </si>
  <si>
    <t>koushikreddy.yandapally@cognizant.com</t>
  </si>
  <si>
    <t>Usually needs direct supervision, even for mundane and everyday tasks.</t>
  </si>
  <si>
    <t>Performed Individually</t>
  </si>
  <si>
    <t>Nekkalapu Abhilash</t>
  </si>
  <si>
    <t>nekkalapu.abhilash@cognizant.com</t>
  </si>
  <si>
    <t>Takes pride in work and strives to improve work performance.</t>
  </si>
  <si>
    <t>Usha Alekhya Patnaikuni</t>
  </si>
  <si>
    <t>UshaAlekhya.Patnaikuni@cognizant.com</t>
  </si>
  <si>
    <t>On Leave</t>
  </si>
  <si>
    <t>Seetaram Anjuru</t>
  </si>
  <si>
    <t>Anjuru.Seetaram@cognizant.com</t>
  </si>
  <si>
    <t>Need to improve some more on tasks</t>
  </si>
  <si>
    <t>Siva Gangadhara Rao Prattipati</t>
  </si>
  <si>
    <t>SivaGangadharaRao.Prattipati@cognizant.com</t>
  </si>
  <si>
    <t>Missed small errors in the work</t>
  </si>
  <si>
    <t>Ganapathi Santosh Karthik Nemani</t>
  </si>
  <si>
    <t>GanapathiSantoshKarthik.Nemani@cognizant.com</t>
  </si>
  <si>
    <t>Venkata Madhu Ganta</t>
  </si>
  <si>
    <t>VenkataMadhu.Ganta@cognizant.com</t>
  </si>
  <si>
    <t>Keerthi Kumar Reddy Kanchamreddy</t>
  </si>
  <si>
    <t>KeerthiKumarReddy.Kanchamreddy@cognizant.com</t>
  </si>
  <si>
    <t>Displays strong technical skills</t>
  </si>
  <si>
    <t>Sandeep Yugandhar Guntreddi</t>
  </si>
  <si>
    <t>SandeepYugandhar.Guntreddi@cognizant.com</t>
  </si>
  <si>
    <t>Pavan Kumar Akkidasari</t>
  </si>
  <si>
    <t>PavanKumar.Akkidasari@cognizant.com</t>
  </si>
  <si>
    <t>Sai Kumar Kondapalli</t>
  </si>
  <si>
    <t>Sai.Kondapalli@cognizant.com</t>
  </si>
  <si>
    <t>Sravya Sasanam</t>
  </si>
  <si>
    <t>Sasanam.Sravya@cognizant.com</t>
  </si>
  <si>
    <t>Need to improve some more on project tasks</t>
  </si>
  <si>
    <t>Lalitha Sarvani Cheendrim</t>
  </si>
  <si>
    <t>LalithaSarvani.Cheendrim@cognizant.com</t>
  </si>
  <si>
    <t>Santhosh Mohan</t>
  </si>
  <si>
    <t>Santhosh.Mohan@cognizant.com</t>
  </si>
  <si>
    <t>Uses good judgment in solving problems and working with others.</t>
  </si>
  <si>
    <t>Pachaiyyappan K</t>
  </si>
  <si>
    <t>Pachaiyyappan.K@cognizant.com</t>
  </si>
  <si>
    <t>Missing few things in assessments</t>
  </si>
  <si>
    <t>Dhivya N</t>
  </si>
  <si>
    <t>Dhivya.N@cognizant.com</t>
  </si>
  <si>
    <t>Vinoshiya.V S</t>
  </si>
  <si>
    <t>Vinoshiya.VS@cognizant.com</t>
  </si>
  <si>
    <t>Priyanka S</t>
  </si>
  <si>
    <t>Priyanka.S3056c@cognizant.com</t>
  </si>
  <si>
    <t>Jeya Priya S</t>
  </si>
  <si>
    <t>JeyaPriya.S@cognizant.com</t>
  </si>
  <si>
    <t>Karunakaran G</t>
  </si>
  <si>
    <t>Karunakaran.G@cognizant.com</t>
  </si>
  <si>
    <t>Shravan Kumar B</t>
  </si>
  <si>
    <t>ShravanKumar.B2@cognizant.com</t>
  </si>
  <si>
    <t>S.Sridharan S Selvarasu</t>
  </si>
  <si>
    <t>Sridharan.S2@cognizant.com</t>
  </si>
  <si>
    <t>Srinivasan N</t>
  </si>
  <si>
    <t>Srinivasan.N4@cognizant.com</t>
  </si>
  <si>
    <t>Prashanth J</t>
  </si>
  <si>
    <t>Prashanth.J2@cognizant.com</t>
  </si>
  <si>
    <t>Subash Chandra Bose M</t>
  </si>
  <si>
    <t>SubashChandraBose.M@cognizant.com</t>
  </si>
  <si>
    <t>Pune</t>
  </si>
  <si>
    <t>Bhaskar  Joshi</t>
  </si>
  <si>
    <t>844003@cognizant.com</t>
  </si>
  <si>
    <t>Biswajit Singh</t>
  </si>
  <si>
    <t>844069@cognizant.com</t>
  </si>
  <si>
    <t>Charu  Bansal</t>
  </si>
  <si>
    <t>843954@cognizant.com</t>
  </si>
  <si>
    <t>Deepa Verma</t>
  </si>
  <si>
    <t>844037@cognizant.com</t>
  </si>
  <si>
    <t>Deepanshi  Dubey</t>
  </si>
  <si>
    <t>843955@cognizant.com</t>
  </si>
  <si>
    <t>Deepti Kumari Singh</t>
  </si>
  <si>
    <t>844013@cognizant.com</t>
  </si>
  <si>
    <t>DEVANSHI  GUPTA</t>
  </si>
  <si>
    <t>843962@cognizant.com</t>
  </si>
  <si>
    <t>Dheeraj Rajendra Borse</t>
  </si>
  <si>
    <t>844007@cognizant.com</t>
  </si>
  <si>
    <t>Dinesh Singh Bisht</t>
  </si>
  <si>
    <t>843999@cognizant.com</t>
  </si>
  <si>
    <t>Doddala Sindhu</t>
  </si>
  <si>
    <t>843982@cognizant.com</t>
  </si>
  <si>
    <t>Gayathri Sowjanya Pothineni</t>
  </si>
  <si>
    <t>843964@cognizant.com</t>
  </si>
  <si>
    <t>Harsh  Aggarwal</t>
  </si>
  <si>
    <t>843971@cognizant.com</t>
  </si>
  <si>
    <t>Harshit Arora</t>
  </si>
  <si>
    <t>843996@cognizant.com</t>
  </si>
  <si>
    <t>Himani  Sirohi</t>
  </si>
  <si>
    <t>absent</t>
  </si>
  <si>
    <t>Jasmine  Sharma</t>
  </si>
  <si>
    <t>844018@cognizant.com</t>
  </si>
  <si>
    <t>Kalpesh  Agarwal</t>
  </si>
  <si>
    <t>843987@cognizant.com</t>
  </si>
  <si>
    <t>Kapil Balasani</t>
  </si>
  <si>
    <t>843957@cognizant.com</t>
  </si>
  <si>
    <t>Kapil Yadav</t>
  </si>
  <si>
    <t>843959@cognizant.com</t>
  </si>
  <si>
    <t>Kartik  Gupta</t>
  </si>
  <si>
    <t>843985@cognizant.com</t>
  </si>
  <si>
    <t>Kartik  Tyagi</t>
  </si>
  <si>
    <t>844019@cognizant.com</t>
  </si>
  <si>
    <t>Kashika  Singhal</t>
  </si>
  <si>
    <t>844032@cognizant.com</t>
  </si>
  <si>
    <t>Kavita Choudhary</t>
  </si>
  <si>
    <t>843995@cognizant.com</t>
  </si>
  <si>
    <t>Kumari Swati Gupta</t>
  </si>
  <si>
    <t>844033@cognizant.com</t>
  </si>
  <si>
    <t>Libin V Alungal</t>
  </si>
  <si>
    <t>843992@cognizant.com</t>
  </si>
  <si>
    <t>Lipsa Kar</t>
  </si>
  <si>
    <t>Lokesh  Adhikari</t>
  </si>
  <si>
    <t>844034@cognizant.com</t>
  </si>
  <si>
    <t>PUN-NET1</t>
  </si>
  <si>
    <t>PUN-JAV1</t>
  </si>
  <si>
    <t>Aarti Kumari Shah</t>
  </si>
  <si>
    <t>Good Technical Understanding and Communication and Interation With Faculty</t>
  </si>
  <si>
    <t>Abhishek  Chandel</t>
  </si>
  <si>
    <t>Abhishek  Shrivastava</t>
  </si>
  <si>
    <t>Aditya Johari</t>
  </si>
  <si>
    <t>Good Skill</t>
  </si>
  <si>
    <t>Akash  Bisht</t>
  </si>
  <si>
    <t>Keep Good Interation with Faculty</t>
  </si>
  <si>
    <t>Akshay  Chaudhary</t>
  </si>
  <si>
    <t>Akshima Mahajan</t>
  </si>
  <si>
    <t>Good Understanding Of Concept</t>
  </si>
  <si>
    <t>Alok  Mishra</t>
  </si>
  <si>
    <t>Alok Raj</t>
  </si>
  <si>
    <t>Amar Nath Rawat</t>
  </si>
  <si>
    <t>Ankit Singh Rawat</t>
  </si>
  <si>
    <t>ankita  pandey</t>
  </si>
  <si>
    <t>Good Understanding of Concept</t>
  </si>
  <si>
    <t>Ankita Rao</t>
  </si>
  <si>
    <t>Good</t>
  </si>
  <si>
    <t>ANURAG  RAM PRAKASH DWIVEDI</t>
  </si>
  <si>
    <t>Good Technical Skills and Keep Good Interation with Faculty</t>
  </si>
  <si>
    <t>Anurag  Singh</t>
  </si>
  <si>
    <t>APOORV  MENDIRATTA</t>
  </si>
  <si>
    <t>Archana  Sharma</t>
  </si>
  <si>
    <t>Good Doing</t>
  </si>
  <si>
    <t>AYUSH  GUPTA</t>
  </si>
  <si>
    <t>Ayushi  Malik</t>
  </si>
  <si>
    <t>Ayushmaan Shrivastava</t>
  </si>
  <si>
    <t>Bayvao Verma</t>
  </si>
  <si>
    <t>Lucky Khandelwal</t>
  </si>
  <si>
    <t>844001@cognizant.com</t>
  </si>
  <si>
    <t>Manu Yadav</t>
  </si>
  <si>
    <t>844065@cognizant.com</t>
  </si>
  <si>
    <t>Mayank  Kumar</t>
  </si>
  <si>
    <t>844068@cognizant.com</t>
  </si>
  <si>
    <t>Quick learner, self learning skills, interactive participant</t>
  </si>
  <si>
    <t>Medha Shrivastava</t>
  </si>
  <si>
    <t>844053@cognizant.com</t>
  </si>
  <si>
    <t>More Ragini Sunil</t>
  </si>
  <si>
    <t>843961@cognizant.com</t>
  </si>
  <si>
    <t>Nikhil  Yadav</t>
  </si>
  <si>
    <t>843965@cognizant.com</t>
  </si>
  <si>
    <t>Need to improve in the communication, understanding the concepts well</t>
  </si>
  <si>
    <t>Nitin Dnyaneshwar Chavan</t>
  </si>
  <si>
    <t>844008@cognizant.com</t>
  </si>
  <si>
    <t>Slow learner initially, picked up the concepts well soon</t>
  </si>
  <si>
    <t>Pallavi Rani</t>
  </si>
  <si>
    <t>844021@cognizant.com</t>
  </si>
  <si>
    <t>Premsagar Parashuram D</t>
  </si>
  <si>
    <t>843980@cognizant.com</t>
  </si>
  <si>
    <t xml:space="preserve">Contributed to Team, sharing the knowledge to every one, need to impove on communication </t>
  </si>
  <si>
    <t>Roshani Jaya</t>
  </si>
  <si>
    <t>843958@cognizant.com</t>
  </si>
  <si>
    <t>Poor in learning, not having the interest in learning.</t>
  </si>
  <si>
    <t>Sakshi Bhadoria</t>
  </si>
  <si>
    <t>844066@cognizant.com</t>
  </si>
  <si>
    <t>Dedication in work, slow learning skils but will understand well.</t>
  </si>
  <si>
    <t>SANDHYA  YADAV</t>
  </si>
  <si>
    <t>843977@cognizant.com</t>
  </si>
  <si>
    <t xml:space="preserve">Hard worker, interest to learn, bit shy to ask the question </t>
  </si>
  <si>
    <t>Shivani Joshi</t>
  </si>
  <si>
    <t>844036@cognizant.com</t>
  </si>
  <si>
    <t>Shivkumar Shantappa Hegonde</t>
  </si>
  <si>
    <t>843960@cognizant.com</t>
  </si>
  <si>
    <t>Contributed to Team, quick learner, dedication of work</t>
  </si>
  <si>
    <t>Shrishti Soni</t>
  </si>
  <si>
    <t>844035@cognizant.com</t>
  </si>
  <si>
    <t>intially no hope on her studies later she understood the important of work</t>
  </si>
  <si>
    <t>Shubham  Sharma</t>
  </si>
  <si>
    <t>843988@cognizant.com</t>
  </si>
  <si>
    <t>Shubham Soni</t>
  </si>
  <si>
    <t>844038@cognizant.com</t>
  </si>
  <si>
    <t>Shubhangi Shrivastava</t>
  </si>
  <si>
    <t>843993@cognizant.com</t>
  </si>
  <si>
    <t>simran  pasrija</t>
  </si>
  <si>
    <t>844017@cognizant.com</t>
  </si>
  <si>
    <t>good listener, dedication, hard worker</t>
  </si>
  <si>
    <t>sourav  dixit</t>
  </si>
  <si>
    <t>Sreyasi Gorain</t>
  </si>
  <si>
    <t>843989@cognizant.com</t>
  </si>
  <si>
    <t>Surbhi Kumari</t>
  </si>
  <si>
    <t>844078@cognizant.com</t>
  </si>
  <si>
    <t>Swati Chauhan</t>
  </si>
  <si>
    <t>844039@cognizant.com</t>
  </si>
  <si>
    <t>Good listener, interactive, need to improve on the communication</t>
  </si>
  <si>
    <t>Swati Sandeep Patil</t>
  </si>
  <si>
    <t>843983@cognizant.com</t>
  </si>
  <si>
    <t>Need to speak, poor in communication, keep concentrate on studies</t>
  </si>
  <si>
    <t>Tanay Kumar</t>
  </si>
  <si>
    <t>843978@cognizant.com</t>
  </si>
  <si>
    <t>PUN-SEL1</t>
  </si>
  <si>
    <t>PUN-SEL2</t>
  </si>
  <si>
    <t>Balwant Kumar Gupta</t>
  </si>
  <si>
    <t>Good Needs to improve English</t>
  </si>
  <si>
    <t>Maithili Mishra</t>
  </si>
  <si>
    <t>Needs to be more innovative</t>
  </si>
  <si>
    <t>Manika Dhingra</t>
  </si>
  <si>
    <t xml:space="preserve">Very Quiet does her own work </t>
  </si>
  <si>
    <t>Mukul  Gupta</t>
  </si>
  <si>
    <t>Always tries to do new things</t>
  </si>
  <si>
    <t>Nikita Gupta</t>
  </si>
  <si>
    <t>Nikunj  Agrawal</t>
  </si>
  <si>
    <t>Tries to do things differently</t>
  </si>
  <si>
    <t>NITYA  CHAUHAN</t>
  </si>
  <si>
    <t>Needs to improve in learning new things</t>
  </si>
  <si>
    <t>Paunami Bhattacharya</t>
  </si>
  <si>
    <t>Pradip Kumar Jha</t>
  </si>
  <si>
    <t>Very attentive need to improve English</t>
  </si>
  <si>
    <t>Prakhar  Saxena</t>
  </si>
  <si>
    <t>Interested in learning programming</t>
  </si>
  <si>
    <t>Ravi Shankar</t>
  </si>
  <si>
    <t>Very helpful n tries to learn new things</t>
  </si>
  <si>
    <t>Reetek Verma</t>
  </si>
  <si>
    <t xml:space="preserve">Try to do things differently </t>
  </si>
  <si>
    <t>Saragadam Joshna Aparna</t>
  </si>
  <si>
    <t>hard working</t>
  </si>
  <si>
    <t>sarvottam  kumar</t>
  </si>
  <si>
    <t>hardworking,self learner</t>
  </si>
  <si>
    <t>Saurabh Sharma</t>
  </si>
  <si>
    <t>hardworking,self learner,very attentive</t>
  </si>
  <si>
    <t>Shikha Rani</t>
  </si>
  <si>
    <t>Very innovative, hardworking,self learner,sincere</t>
  </si>
  <si>
    <t>Sonali Paul</t>
  </si>
  <si>
    <t>hardworking, attentive n sincere</t>
  </si>
  <si>
    <t>Sonika  Jha</t>
  </si>
  <si>
    <t>self learner,very bold</t>
  </si>
  <si>
    <t>Susmita Suhas Kunde</t>
  </si>
  <si>
    <t>Swasti Shree</t>
  </si>
  <si>
    <t>Attentive, test cases writen well</t>
  </si>
  <si>
    <t>Very sincere, attentive .eager to  learn, written test cases nicely</t>
  </si>
  <si>
    <t>Quiet, attentive, Test cases written good</t>
  </si>
  <si>
    <t>Attentive , test cases written good</t>
  </si>
  <si>
    <t>Attentive, practices writing test cases</t>
  </si>
  <si>
    <t>Attentive, good with test cases</t>
  </si>
  <si>
    <t>good , more interested in programming</t>
  </si>
  <si>
    <t>Good. Full of energy in class</t>
  </si>
  <si>
    <t>Good. Attentive</t>
  </si>
  <si>
    <t>Good. Asks questions in class</t>
  </si>
  <si>
    <t xml:space="preserve">good skills </t>
  </si>
  <si>
    <t>844307@cognizant.com</t>
  </si>
  <si>
    <t>844308@cognizant.com</t>
  </si>
  <si>
    <t>844315@cognizant.com</t>
  </si>
  <si>
    <t>844316@cognizant.com</t>
  </si>
  <si>
    <t>844317@cognizant.com</t>
  </si>
  <si>
    <t>844320@cognizant.com</t>
  </si>
  <si>
    <t>844321@cognizant.com</t>
  </si>
  <si>
    <t>844322@cognizant.com</t>
  </si>
  <si>
    <t>844324@cognizant.com</t>
  </si>
  <si>
    <t>844325@cognizant.com</t>
  </si>
  <si>
    <t>844326@cognizant.com</t>
  </si>
  <si>
    <t>844327@cognizant.com</t>
  </si>
  <si>
    <t>844335@cognizant.com</t>
  </si>
  <si>
    <t>844336@cognizant.com</t>
  </si>
  <si>
    <t>844337@cognizant.com</t>
  </si>
  <si>
    <t>844338@cognizant.com</t>
  </si>
  <si>
    <t>844389@cognizant.com</t>
  </si>
  <si>
    <t>844401@cognizant.com</t>
  </si>
  <si>
    <t>844402@cognizant.com</t>
  </si>
  <si>
    <t>844411@cognizant.com</t>
  </si>
  <si>
    <t>844431@cognizant.com</t>
  </si>
  <si>
    <t>844433@cognizant.com</t>
  </si>
  <si>
    <t>844441@cognizant.com</t>
  </si>
  <si>
    <t>844442@cognizant.com</t>
  </si>
  <si>
    <t>844443@cognizant.com</t>
  </si>
  <si>
    <t>844454@cognizant.com</t>
  </si>
  <si>
    <t>AartiKumari.Shah@cognizant.com</t>
  </si>
  <si>
    <t>abhishek.chandel@cognizant.com</t>
  </si>
  <si>
    <t>Abhishek.Shrivastava2@cognizant.com</t>
  </si>
  <si>
    <t>Aditya.Johari@cognizant.com</t>
  </si>
  <si>
    <t>Akash.bisht@cognizant.com</t>
  </si>
  <si>
    <t>akshay.chaudhary2@cognizant.com</t>
  </si>
  <si>
    <t>Akshima.Mahajan@cognizant.com</t>
  </si>
  <si>
    <t>Alok.Mishra@cognizant.com</t>
  </si>
  <si>
    <t>alok.raj3@cognizant.com</t>
  </si>
  <si>
    <t>Amar.Rawat@cognizant.com</t>
  </si>
  <si>
    <t>Ankit.rawat@cognizant.com</t>
  </si>
  <si>
    <t>Ankita.Pandey4@cognizant.com</t>
  </si>
  <si>
    <t>Ankita.Rao@cognizant.com</t>
  </si>
  <si>
    <t>Anurag.RamPrakashDwivedi@cognizant.com</t>
  </si>
  <si>
    <t>Anurag.Singh5@cognizant.com</t>
  </si>
  <si>
    <t>Apoorv.Mendiratta@cognizant.com</t>
  </si>
  <si>
    <t>Archana.Sharma2@cognizant.com</t>
  </si>
  <si>
    <t>Ayush.Gupta@cognizant.com</t>
  </si>
  <si>
    <t>Ayushi.Malik@cognizant.com</t>
  </si>
  <si>
    <t>Ayushmaan.Shrivastava@cognizant.com</t>
  </si>
  <si>
    <t>Bayvao.Verma@cognizant.com</t>
  </si>
  <si>
    <t xml:space="preserve">Slow learner, Need to improve in the both communication and technical,spelling mistakes and gramatical mistakes in Test case document
</t>
  </si>
  <si>
    <t>Need to revisit the concepts once again, easily forgeting the concepts.CSS part not implementedin HTML handson, pre condition and post condition are wrong</t>
  </si>
  <si>
    <t>Need to improve the concepts which is discussed in session. CSS not implemented,</t>
  </si>
  <si>
    <t>Hard worker, Improved lot from day 1 to till now, requirements have not implemented in testcase document</t>
  </si>
  <si>
    <t>poor listener, need to improve on dedication of work and involvement. Css not implemented, html files are missing in the links</t>
  </si>
  <si>
    <t>Need to Improve concentration on studies. Spend lot of time to work on the testcase, html part was incomplete</t>
  </si>
  <si>
    <t>Good listener in the class, dedication of work and imporved lot, RTM data is missing</t>
  </si>
  <si>
    <t>Shy to speak in the crowd, need to work communication, He is started implementing it slowly and perfoming well</t>
  </si>
  <si>
    <t>Need to improve the dedication on work, HTML part has missing data</t>
  </si>
  <si>
    <t>willing to learn, need to improve in the upcoming modules, site descriptions was missing</t>
  </si>
  <si>
    <t>improved lot from day 1 to till now, missing steps in Test case document</t>
  </si>
  <si>
    <t>Imporved lot in studies, able ask the question and deliver it. Made few mistakes in testcases</t>
  </si>
  <si>
    <t>Email ID</t>
  </si>
  <si>
    <t>844054@cognizant.com</t>
  </si>
  <si>
    <t>844024@cognizant.com</t>
  </si>
  <si>
    <t>844077@cognizant.com</t>
  </si>
  <si>
    <t>844000@cognizant.com</t>
  </si>
  <si>
    <t>843966@cognizant.com</t>
  </si>
  <si>
    <t>843968@cognizant.com</t>
  </si>
  <si>
    <t>843970@cognizant.com</t>
  </si>
  <si>
    <t>844020@cognizant.com</t>
  </si>
  <si>
    <t>843969@cognizant.com</t>
  </si>
  <si>
    <t>844064@cognizant.com</t>
  </si>
  <si>
    <t>843997@cognizant.com</t>
  </si>
  <si>
    <t>844071@cognizant.com</t>
  </si>
  <si>
    <t>843974@cognizant.com</t>
  </si>
  <si>
    <t>844025@cognizant.com</t>
  </si>
  <si>
    <t>844081@cognizant.com</t>
  </si>
  <si>
    <t>844014@cognizant.com</t>
  </si>
  <si>
    <t>843973@cognizant.com</t>
  </si>
  <si>
    <t>844070@cognizant.com</t>
  </si>
  <si>
    <t>844022@cognizant.com</t>
  </si>
  <si>
    <t>Mock KBA</t>
  </si>
  <si>
    <t>Innovation
Skills</t>
  </si>
  <si>
    <t>Timely Completion
on Given Task</t>
  </si>
  <si>
    <t>Interest in learning
New Concepts</t>
  </si>
  <si>
    <t>Pro-activeness
in Sessions</t>
  </si>
  <si>
    <t>Attendance &amp;
Punctuality</t>
  </si>
  <si>
    <t>KBA-1</t>
  </si>
  <si>
    <t>KBA-2</t>
  </si>
  <si>
    <t>KBA 1</t>
  </si>
  <si>
    <t>Range</t>
  </si>
  <si>
    <t>KBA 2</t>
  </si>
  <si>
    <t>HYD-NET1</t>
  </si>
  <si>
    <t xml:space="preserve"> Location</t>
  </si>
  <si>
    <t>Average</t>
  </si>
  <si>
    <t>&lt;40</t>
  </si>
  <si>
    <t>40-59</t>
  </si>
  <si>
    <t>60-79</t>
  </si>
  <si>
    <t>80-100</t>
  </si>
  <si>
    <t>KBA-2 Scores</t>
  </si>
  <si>
    <t>KBA Pass % Comparison</t>
  </si>
  <si>
    <t>KBA2&gt;= 70</t>
  </si>
  <si>
    <t>KBA1&gt;= 70</t>
  </si>
  <si>
    <t>Count of Emp Id</t>
  </si>
  <si>
    <t>Column Labels</t>
  </si>
  <si>
    <t>Average of Mock KBA</t>
  </si>
  <si>
    <t>Average of KBA-1</t>
  </si>
  <si>
    <t>Average of KBA-2</t>
  </si>
  <si>
    <t>Average of Pro-activeness</t>
  </si>
  <si>
    <t>Average of Interest in learning</t>
  </si>
  <si>
    <t>Average of Timely Completion</t>
  </si>
  <si>
    <t>Average of Innovation</t>
  </si>
  <si>
    <t>Average of Attendance &amp;</t>
  </si>
  <si>
    <t>&gt;=70</t>
  </si>
  <si>
    <t>50-69</t>
  </si>
  <si>
    <t>KBA&lt;50</t>
  </si>
  <si>
    <t>KBA 50 - 69</t>
  </si>
  <si>
    <t>KBA&gt;= 70</t>
  </si>
  <si>
    <t>Mock KBA 50 - 69</t>
  </si>
  <si>
    <t>SBA1</t>
  </si>
  <si>
    <t>KBA-1 GP</t>
  </si>
  <si>
    <t>KBA-2 GP</t>
  </si>
  <si>
    <t>SBA1 GP</t>
  </si>
  <si>
    <t>Top Performers - Bangalore</t>
  </si>
  <si>
    <t>Top Performers - Hyderabad</t>
  </si>
  <si>
    <t>Top Performers - Pune</t>
  </si>
  <si>
    <t>Avg. KBA &amp; SBA</t>
  </si>
  <si>
    <t>Top Performers -DotNet</t>
  </si>
  <si>
    <t>Top Performers -Java</t>
  </si>
  <si>
    <t>Top Performers - Selenium</t>
  </si>
  <si>
    <t>Avg GP</t>
  </si>
  <si>
    <t>Avg of KBA &amp; SBA</t>
  </si>
  <si>
    <t>SBA-1 Scores</t>
  </si>
  <si>
    <t>Average KBA &amp; SBA Scores</t>
  </si>
  <si>
    <t>KBA-1&gt;= 70</t>
  </si>
  <si>
    <t>KBA-2&gt;= 70</t>
  </si>
  <si>
    <t>SBA-1&gt;= 70</t>
  </si>
  <si>
    <t>count</t>
  </si>
  <si>
    <t>Weak Performers - Bangalore</t>
  </si>
  <si>
    <t>Weak Performers - Hyderabad</t>
  </si>
  <si>
    <t>Weak Performers - Pune</t>
  </si>
  <si>
    <t>Weak Performers -DotNet</t>
  </si>
  <si>
    <t>Weak Performers -Java</t>
  </si>
  <si>
    <t>Weak Performers - Selenium</t>
  </si>
  <si>
    <t xml:space="preserve">KBA-1 Retest </t>
  </si>
  <si>
    <t xml:space="preserve">KBA-2 Retest </t>
  </si>
  <si>
    <t>Best of KBA-1</t>
  </si>
  <si>
    <t>Best of KBA-2</t>
  </si>
  <si>
    <t>NA</t>
  </si>
  <si>
    <t>KBA-1 Retest GP</t>
  </si>
  <si>
    <t>KBA-2 Retest GP</t>
  </si>
  <si>
    <t>KBA-1 Retest Scores</t>
  </si>
  <si>
    <t>KBA-2 Retest Scores</t>
  </si>
  <si>
    <t>Pass % Comparison Attept-1</t>
  </si>
  <si>
    <t>Best of KBA-1 GP</t>
  </si>
  <si>
    <t>Best of KBA-2 GP</t>
  </si>
  <si>
    <t>Best of KBA-1 Scores</t>
  </si>
  <si>
    <t>Best of KBA-2 Scores</t>
  </si>
  <si>
    <t>Pass % Comparison Attept-1&amp;2</t>
  </si>
  <si>
    <t>Branch</t>
  </si>
  <si>
    <t>CSE</t>
  </si>
  <si>
    <t>ECE</t>
  </si>
  <si>
    <t>IT</t>
  </si>
  <si>
    <t>EEE</t>
  </si>
  <si>
    <t>MCA</t>
  </si>
  <si>
    <t>ECM</t>
  </si>
  <si>
    <t>Branch Group</t>
  </si>
  <si>
    <t>Technical</t>
  </si>
  <si>
    <t>Non-Technical</t>
  </si>
  <si>
    <t>Non-Technical Total</t>
  </si>
  <si>
    <t>Technical Total</t>
  </si>
  <si>
    <t>SBA-1</t>
  </si>
  <si>
    <t>Overall</t>
  </si>
  <si>
    <t>3rd Feb -8th Feb</t>
  </si>
  <si>
    <t xml:space="preserve">Location </t>
  </si>
  <si>
    <t xml:space="preserve">Batch </t>
  </si>
  <si>
    <t xml:space="preserve">current week </t>
  </si>
  <si>
    <t xml:space="preserve">Modules completed  </t>
  </si>
  <si>
    <t>Total modules</t>
  </si>
  <si>
    <t>percentage of topics covered</t>
  </si>
  <si>
    <t xml:space="preserve">Batch size </t>
  </si>
  <si>
    <t xml:space="preserve">Monday </t>
  </si>
  <si>
    <t>Tuesday</t>
  </si>
  <si>
    <t>Wednesday</t>
  </si>
  <si>
    <t>Thursday</t>
  </si>
  <si>
    <t>Friday</t>
  </si>
  <si>
    <t>Saturday</t>
  </si>
  <si>
    <t>BLR SEL 1</t>
  </si>
  <si>
    <t>PUNE SEL 1</t>
  </si>
  <si>
    <t>PUNE SEL 2</t>
  </si>
  <si>
    <t>PUNE JAVA 1</t>
  </si>
  <si>
    <t>HYD SEL 1</t>
  </si>
  <si>
    <t>PUNE DOTNET 1</t>
  </si>
  <si>
    <t>Hydrabad</t>
  </si>
  <si>
    <t>HYD JAVA1</t>
  </si>
  <si>
    <t>HYD DOTNET 1</t>
  </si>
  <si>
    <t xml:space="preserve">total </t>
  </si>
  <si>
    <t>27th Jan - 1st Feb</t>
  </si>
  <si>
    <t xml:space="preserve">Java </t>
  </si>
  <si>
    <t>Assessment date</t>
  </si>
  <si>
    <t xml:space="preserve">Re assessment Date </t>
  </si>
  <si>
    <t>Module 1</t>
  </si>
  <si>
    <t>SE+ HTML5+ CSS</t>
  </si>
  <si>
    <t>30th Jan</t>
  </si>
  <si>
    <t>8th feb</t>
  </si>
  <si>
    <t>Module 2</t>
  </si>
  <si>
    <t>Java script +SQL</t>
  </si>
  <si>
    <t>3rd Feb</t>
  </si>
  <si>
    <t>Module 3</t>
  </si>
  <si>
    <t>Java8</t>
  </si>
  <si>
    <t>15th Feb</t>
  </si>
  <si>
    <t>Module 4</t>
  </si>
  <si>
    <t>Behavioural</t>
  </si>
  <si>
    <t>Module 5</t>
  </si>
  <si>
    <t>Servelets+java server +JSTL</t>
  </si>
  <si>
    <t>13th Feb</t>
  </si>
  <si>
    <t>22nd Feb</t>
  </si>
  <si>
    <t>Module 6</t>
  </si>
  <si>
    <t xml:space="preserve">Spring core and spring boot </t>
  </si>
  <si>
    <t>21St feb</t>
  </si>
  <si>
    <t>29th feb</t>
  </si>
  <si>
    <t>Module 7</t>
  </si>
  <si>
    <t>Spring MVC+JAP/Hibernate</t>
  </si>
  <si>
    <t>5th March</t>
  </si>
  <si>
    <t xml:space="preserve">11th March </t>
  </si>
  <si>
    <t>Module 8</t>
  </si>
  <si>
    <t>Maven+GIT+Junit</t>
  </si>
  <si>
    <t>9th March</t>
  </si>
  <si>
    <t xml:space="preserve">14th March </t>
  </si>
  <si>
    <t>Module 9</t>
  </si>
  <si>
    <t>Agile+CI</t>
  </si>
  <si>
    <t>17th March</t>
  </si>
  <si>
    <t xml:space="preserve">21st March </t>
  </si>
  <si>
    <t xml:space="preserve">Module 10 </t>
  </si>
  <si>
    <t>Project</t>
  </si>
  <si>
    <t xml:space="preserve">Dotnet </t>
  </si>
  <si>
    <t>HTML CSS, Javascript</t>
  </si>
  <si>
    <t>8th Jan</t>
  </si>
  <si>
    <t>C#</t>
  </si>
  <si>
    <t>SQL+ADO.net</t>
  </si>
  <si>
    <t>GIT+TSQL Server</t>
  </si>
  <si>
    <t>13th feb</t>
  </si>
  <si>
    <t xml:space="preserve">Agile methodology +MS test </t>
  </si>
  <si>
    <t>28th Feb</t>
  </si>
  <si>
    <t xml:space="preserve">7th March </t>
  </si>
  <si>
    <t>Entity framework</t>
  </si>
  <si>
    <t>6th March</t>
  </si>
  <si>
    <t xml:space="preserve">ASP.net MVS+ Agile workshop </t>
  </si>
  <si>
    <t>23th March</t>
  </si>
  <si>
    <t xml:space="preserve">26th March </t>
  </si>
  <si>
    <t>STLC+ Agile</t>
  </si>
  <si>
    <t>HTML CSS DOM</t>
  </si>
  <si>
    <t>JAVA Script</t>
  </si>
  <si>
    <t>Java programming</t>
  </si>
  <si>
    <t>17th Feb</t>
  </si>
  <si>
    <t>22th Feb</t>
  </si>
  <si>
    <t xml:space="preserve">TestNG Junit automation testing </t>
  </si>
  <si>
    <t>2nd March</t>
  </si>
  <si>
    <t>SQL+XML+JSON</t>
  </si>
  <si>
    <t xml:space="preserve">9th March </t>
  </si>
  <si>
    <t>10th Feb</t>
  </si>
  <si>
    <t>11feb-15th Feb</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</si>
</sst>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 #,##0.00_ ;_ * \-#,##0.00_ ;_ * &quot;-&quot;??_ ;_ @_ "/>
    <numFmt numFmtId="165" formatCode="0.0%"/>
    <numFmt numFmtId="166" formatCode="0.0"/>
  </numFmts>
  <fonts count="36" x14ac:knownFonts="1">
    <font>
      <sz val="11"/>
      <color theme="1"/>
      <name val="Calibri"/>
      <family val="2"/>
      <scheme val="minor"/>
    </font>
    <font>
      <sz val="11"/>
      <color theme="1"/>
      <name val="Calibri"/>
      <family val="2"/>
      <scheme val="minor"/>
    </font>
    <font>
      <sz val="11"/>
      <color indexed="8"/>
      <name val="Calibri"/>
      <family val="2"/>
    </font>
    <font>
      <sz val="11"/>
      <color rgb="FF000000"/>
      <name val="Calibri"/>
      <family val="2"/>
      <scheme val="minor"/>
    </font>
    <font>
      <sz val="11"/>
      <color rgb="FF000000"/>
      <name val="Calibri"/>
      <family val="2"/>
      <charset val="1"/>
    </font>
    <font>
      <b/>
      <sz val="11"/>
      <color theme="1"/>
      <name val="Calibri"/>
      <family val="2"/>
      <scheme val="minor"/>
    </font>
    <font>
      <b/>
      <sz val="11"/>
      <color rgb="FFFFFFFF"/>
      <name val="Calibri"/>
      <family val="2"/>
      <scheme val="minor"/>
    </font>
    <font>
      <sz val="10"/>
      <color indexed="8"/>
      <name val="Calibri"/>
      <family val="2"/>
      <scheme val="minor"/>
    </font>
    <font>
      <sz val="11"/>
      <color rgb="FF000000"/>
      <name val="Calibri"/>
      <family val="2"/>
    </font>
    <font>
      <sz val="10"/>
      <color indexed="8"/>
      <name val="Calibri"/>
      <family val="2"/>
    </font>
    <font>
      <sz val="11"/>
      <name val="Calibri"/>
      <family val="2"/>
      <scheme val="minor"/>
    </font>
    <font>
      <sz val="10"/>
      <color theme="1"/>
      <name val="Arial"/>
      <family val="2"/>
    </font>
    <font>
      <sz val="11"/>
      <color rgb="FFFF0000"/>
      <name val="Calibri"/>
      <family val="2"/>
    </font>
    <font>
      <sz val="8"/>
      <name val="Calibri"/>
      <family val="2"/>
      <scheme val="minor"/>
    </font>
    <font>
      <sz val="11"/>
      <color theme="0"/>
      <name val="Calibri"/>
      <family val="2"/>
      <scheme val="minor"/>
    </font>
    <font>
      <u/>
      <sz val="11"/>
      <color theme="10"/>
      <name val="Calibri"/>
      <family val="2"/>
      <scheme val="minor"/>
    </font>
    <font>
      <sz val="11"/>
      <color rgb="FF000000"/>
      <name val="Calibri"/>
      <family val="2"/>
    </font>
    <font>
      <sz val="9"/>
      <color theme="1"/>
      <name val="Calibri"/>
      <family val="2"/>
      <scheme val="minor"/>
    </font>
    <font>
      <b/>
      <sz val="10"/>
      <color rgb="FFFFFFFF"/>
      <name val="Calibri"/>
      <family val="2"/>
      <scheme val="minor"/>
    </font>
    <font>
      <b/>
      <sz val="10"/>
      <color theme="1"/>
      <name val="Calibri"/>
      <family val="2"/>
      <scheme val="minor"/>
    </font>
    <font>
      <u/>
      <sz val="9"/>
      <color theme="1"/>
      <name val="Calibri"/>
      <family val="2"/>
      <scheme val="minor"/>
    </font>
    <font>
      <sz val="11"/>
      <color theme="1"/>
      <name val="Tw Cen MT"/>
      <family val="2"/>
    </font>
    <font>
      <b/>
      <sz val="11"/>
      <color theme="0"/>
      <name val="Calibri"/>
      <family val="2"/>
      <scheme val="minor"/>
    </font>
    <font>
      <sz val="11"/>
      <name val="Tw Cen MT"/>
      <family val="2"/>
    </font>
    <font>
      <b/>
      <sz val="14"/>
      <color theme="1"/>
      <name val="Calibri"/>
      <family val="2"/>
      <scheme val="minor"/>
    </font>
    <font>
      <b/>
      <sz val="12"/>
      <color theme="1"/>
      <name val="Calibri"/>
      <family val="2"/>
      <scheme val="minor"/>
    </font>
    <font>
      <sz val="12"/>
      <color theme="1"/>
      <name val="Calibri"/>
      <family val="2"/>
      <scheme val="minor"/>
    </font>
    <font>
      <sz val="11"/>
      <color rgb="FFFF0000"/>
      <name val="Calibri"/>
      <family val="2"/>
      <scheme val="minor"/>
    </font>
    <font>
      <b/>
      <sz val="11"/>
      <color rgb="FFFF0000"/>
      <name val="Calibri"/>
      <family val="2"/>
      <scheme val="minor"/>
    </font>
    <font>
      <b/>
      <sz val="10"/>
      <name val="Calibri"/>
      <family val="2"/>
      <scheme val="minor"/>
    </font>
    <font>
      <b/>
      <sz val="12"/>
      <color theme="0"/>
      <name val="Calibri"/>
      <family val="2"/>
      <scheme val="minor"/>
    </font>
    <font>
      <sz val="10"/>
      <color theme="1"/>
      <name val="Calibri"/>
      <family val="2"/>
      <scheme val="minor"/>
    </font>
    <font>
      <sz val="10"/>
      <color theme="1"/>
      <name val="Times New Roman"/>
      <family val="1"/>
    </font>
    <font>
      <b/>
      <sz val="11"/>
      <name val="Calibri"/>
      <family val="2"/>
      <scheme val="minor"/>
    </font>
    <font>
      <sz val="11"/>
      <color rgb="FFFF3300"/>
      <name val="Calibri"/>
      <family val="2"/>
      <scheme val="minor"/>
    </font>
    <font>
      <b/>
      <sz val="11"/>
      <color rgb="FFFF3300"/>
      <name val="Calibri"/>
      <family val="2"/>
      <scheme val="minor"/>
    </font>
  </fonts>
  <fills count="28">
    <fill>
      <patternFill patternType="none"/>
    </fill>
    <fill>
      <patternFill patternType="gray125"/>
    </fill>
    <fill>
      <patternFill patternType="solid">
        <fgColor rgb="FFED7D31"/>
        <bgColor rgb="FFED7D31"/>
      </patternFill>
    </fill>
    <fill>
      <patternFill patternType="solid">
        <fgColor rgb="FFFF0000"/>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9"/>
      </patternFill>
    </fill>
    <fill>
      <patternFill patternType="solid">
        <fgColor theme="3" tint="-0.499984740745262"/>
        <bgColor indexed="64"/>
      </patternFill>
    </fill>
    <fill>
      <patternFill patternType="solid">
        <fgColor rgb="FFFFFF00"/>
        <bgColor indexed="64"/>
      </patternFill>
    </fill>
    <fill>
      <patternFill patternType="solid">
        <fgColor rgb="FF66FF99"/>
        <bgColor indexed="64"/>
      </patternFill>
    </fill>
    <fill>
      <patternFill patternType="solid">
        <fgColor theme="0" tint="-4.9989318521683403E-2"/>
        <bgColor indexed="64"/>
      </patternFill>
    </fill>
    <fill>
      <patternFill patternType="solid">
        <fgColor theme="4"/>
        <bgColor theme="4"/>
      </patternFill>
    </fill>
    <fill>
      <patternFill patternType="solid">
        <fgColor rgb="FF9999FF"/>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5"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rgb="FF92D050"/>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tint="-0.249977111117893"/>
        <bgColor indexed="64"/>
      </patternFill>
    </fill>
    <fill>
      <patternFill patternType="solid">
        <fgColor theme="7"/>
        <bgColor indexed="64"/>
      </patternFill>
    </fill>
  </fills>
  <borders count="69">
    <border>
      <left/>
      <right/>
      <top/>
      <bottom/>
      <diagonal/>
    </border>
    <border>
      <left style="thin">
        <color auto="1"/>
      </left>
      <right style="thin">
        <color auto="1"/>
      </right>
      <top style="thin">
        <color auto="1"/>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right/>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style="thin">
        <color auto="1"/>
      </top>
      <bottom style="thin">
        <color auto="1"/>
      </bottom>
      <diagonal/>
    </border>
    <border>
      <left style="thin">
        <color auto="1"/>
      </left>
      <right style="thin">
        <color theme="4" tint="0.39997558519241921"/>
      </right>
      <top style="thin">
        <color auto="1"/>
      </top>
      <bottom style="thin">
        <color auto="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auto="1"/>
      </left>
      <right/>
      <top style="thin">
        <color auto="1"/>
      </top>
      <bottom/>
      <diagonal/>
    </border>
    <border>
      <left style="thin">
        <color auto="1"/>
      </left>
      <right style="thin">
        <color theme="4" tint="0.39997558519241921"/>
      </right>
      <top style="thin">
        <color auto="1"/>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style="medium">
        <color theme="1" tint="0.249977111117893"/>
      </left>
      <right style="thin">
        <color theme="1" tint="0.499984740745262"/>
      </right>
      <top style="medium">
        <color theme="1" tint="0.249977111117893"/>
      </top>
      <bottom style="thin">
        <color theme="1" tint="0.499984740745262"/>
      </bottom>
      <diagonal/>
    </border>
    <border>
      <left style="thin">
        <color theme="1" tint="0.499984740745262"/>
      </left>
      <right style="thin">
        <color theme="1" tint="0.499984740745262"/>
      </right>
      <top style="medium">
        <color theme="1" tint="0.249977111117893"/>
      </top>
      <bottom style="thin">
        <color theme="1" tint="0.499984740745262"/>
      </bottom>
      <diagonal/>
    </border>
    <border>
      <left style="thin">
        <color theme="1" tint="0.499984740745262"/>
      </left>
      <right style="medium">
        <color theme="1" tint="0.249977111117893"/>
      </right>
      <top style="medium">
        <color theme="1" tint="0.249977111117893"/>
      </top>
      <bottom style="thin">
        <color theme="1" tint="0.499984740745262"/>
      </bottom>
      <diagonal/>
    </border>
    <border>
      <left style="medium">
        <color theme="1" tint="0.249977111117893"/>
      </left>
      <right style="thin">
        <color theme="1" tint="0.499984740745262"/>
      </right>
      <top style="thin">
        <color theme="1" tint="0.499984740745262"/>
      </top>
      <bottom style="thin">
        <color theme="1" tint="0.499984740745262"/>
      </bottom>
      <diagonal/>
    </border>
    <border>
      <left style="thin">
        <color theme="1" tint="0.499984740745262"/>
      </left>
      <right style="medium">
        <color theme="1" tint="0.249977111117893"/>
      </right>
      <top style="thin">
        <color theme="1" tint="0.499984740745262"/>
      </top>
      <bottom style="thin">
        <color theme="1" tint="0.499984740745262"/>
      </bottom>
      <diagonal/>
    </border>
    <border>
      <left style="medium">
        <color theme="1" tint="0.249977111117893"/>
      </left>
      <right style="thin">
        <color theme="1" tint="0.499984740745262"/>
      </right>
      <top style="thin">
        <color theme="1" tint="0.499984740745262"/>
      </top>
      <bottom style="medium">
        <color theme="1" tint="0.249977111117893"/>
      </bottom>
      <diagonal/>
    </border>
    <border>
      <left style="thin">
        <color theme="1" tint="0.499984740745262"/>
      </left>
      <right style="thin">
        <color theme="1" tint="0.499984740745262"/>
      </right>
      <top style="thin">
        <color theme="1" tint="0.499984740745262"/>
      </top>
      <bottom style="medium">
        <color theme="1" tint="0.249977111117893"/>
      </bottom>
      <diagonal/>
    </border>
    <border>
      <left style="thin">
        <color theme="1" tint="0.499984740745262"/>
      </left>
      <right style="medium">
        <color theme="1" tint="0.249977111117893"/>
      </right>
      <top style="thin">
        <color theme="1" tint="0.499984740745262"/>
      </top>
      <bottom style="medium">
        <color theme="1" tint="0.249977111117893"/>
      </bottom>
      <diagonal/>
    </border>
    <border>
      <left/>
      <right style="thin">
        <color theme="1" tint="0.499984740745262"/>
      </right>
      <top style="medium">
        <color theme="1" tint="0.249977111117893"/>
      </top>
      <bottom style="thin">
        <color theme="1" tint="0.499984740745262"/>
      </bottom>
      <diagonal/>
    </border>
    <border>
      <left/>
      <right style="thin">
        <color theme="1" tint="0.499984740745262"/>
      </right>
      <top style="thin">
        <color theme="1" tint="0.499984740745262"/>
      </top>
      <bottom style="medium">
        <color theme="1" tint="0.249977111117893"/>
      </bottom>
      <diagonal/>
    </border>
    <border>
      <left style="medium">
        <color theme="1" tint="0.249977111117893"/>
      </left>
      <right/>
      <top style="medium">
        <color theme="1" tint="0.249977111117893"/>
      </top>
      <bottom/>
      <diagonal/>
    </border>
    <border>
      <left/>
      <right/>
      <top style="medium">
        <color theme="1" tint="0.249977111117893"/>
      </top>
      <bottom/>
      <diagonal/>
    </border>
    <border>
      <left/>
      <right style="medium">
        <color theme="1" tint="0.249977111117893"/>
      </right>
      <top style="medium">
        <color theme="1" tint="0.249977111117893"/>
      </top>
      <bottom/>
      <diagonal/>
    </border>
    <border>
      <left style="medium">
        <color theme="1" tint="0.249977111117893"/>
      </left>
      <right/>
      <top/>
      <bottom/>
      <diagonal/>
    </border>
    <border>
      <left style="medium">
        <color theme="1" tint="0.249977111117893"/>
      </left>
      <right/>
      <top style="medium">
        <color theme="1" tint="0.249977111117893"/>
      </top>
      <bottom style="medium">
        <color theme="1" tint="0.249977111117893"/>
      </bottom>
      <diagonal/>
    </border>
    <border>
      <left style="medium">
        <color theme="1" tint="0.249977111117893"/>
      </left>
      <right style="thin">
        <color theme="1" tint="0.499984740745262"/>
      </right>
      <top style="medium">
        <color theme="1" tint="0.249977111117893"/>
      </top>
      <bottom style="medium">
        <color theme="1" tint="0.249977111117893"/>
      </bottom>
      <diagonal/>
    </border>
    <border>
      <left style="thin">
        <color theme="1" tint="0.499984740745262"/>
      </left>
      <right style="thin">
        <color theme="1" tint="0.499984740745262"/>
      </right>
      <top style="medium">
        <color theme="1" tint="0.249977111117893"/>
      </top>
      <bottom style="medium">
        <color theme="1" tint="0.249977111117893"/>
      </bottom>
      <diagonal/>
    </border>
    <border>
      <left style="thin">
        <color theme="1" tint="0.499984740745262"/>
      </left>
      <right style="medium">
        <color theme="1" tint="0.249977111117893"/>
      </right>
      <top style="medium">
        <color theme="1" tint="0.249977111117893"/>
      </top>
      <bottom style="medium">
        <color theme="1" tint="0.249977111117893"/>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499984740745262"/>
      </left>
      <right style="thin">
        <color theme="1" tint="0.499984740745262"/>
      </right>
      <top/>
      <bottom style="medium">
        <color theme="1" tint="0.249977111117893"/>
      </bottom>
      <diagonal/>
    </border>
    <border>
      <left style="thin">
        <color theme="1" tint="0.499984740745262"/>
      </left>
      <right style="medium">
        <color theme="1" tint="0.249977111117893"/>
      </right>
      <top/>
      <bottom style="medium">
        <color theme="1" tint="0.249977111117893"/>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right/>
      <top style="thin">
        <color theme="4" tint="0.39997558519241921"/>
      </top>
      <bottom style="thin">
        <color theme="4" tint="0.39997558519241921"/>
      </bottom>
      <diagonal/>
    </border>
    <border>
      <left style="medium">
        <color theme="1" tint="0.249977111117893"/>
      </left>
      <right style="medium">
        <color theme="1" tint="0.249977111117893"/>
      </right>
      <top style="medium">
        <color theme="1" tint="0.249977111117893"/>
      </top>
      <bottom style="medium">
        <color theme="1" tint="0.249977111117893"/>
      </bottom>
      <diagonal/>
    </border>
    <border>
      <left/>
      <right style="medium">
        <color theme="1" tint="0.249977111117893"/>
      </right>
      <top/>
      <bottom/>
      <diagonal/>
    </border>
    <border>
      <left style="medium">
        <color theme="1" tint="0.249977111117893"/>
      </left>
      <right style="medium">
        <color theme="1" tint="0.249977111117893"/>
      </right>
      <top style="medium">
        <color theme="1" tint="0.249977111117893"/>
      </top>
      <bottom/>
      <diagonal/>
    </border>
    <border>
      <left style="medium">
        <color theme="1" tint="0.249977111117893"/>
      </left>
      <right style="medium">
        <color theme="1" tint="0.249977111117893"/>
      </right>
      <top/>
      <bottom/>
      <diagonal/>
    </border>
    <border>
      <left style="medium">
        <color theme="1" tint="0.249977111117893"/>
      </left>
      <right style="medium">
        <color theme="1" tint="0.249977111117893"/>
      </right>
      <top/>
      <bottom style="medium">
        <color theme="1" tint="0.249977111117893"/>
      </bottom>
      <diagonal/>
    </border>
    <border>
      <left/>
      <right/>
      <top style="medium">
        <color theme="1" tint="0.249977111117893"/>
      </top>
      <bottom style="medium">
        <color theme="1" tint="0.249977111117893"/>
      </bottom>
      <diagonal/>
    </border>
    <border>
      <left/>
      <right style="medium">
        <color theme="1" tint="0.249977111117893"/>
      </right>
      <top style="medium">
        <color theme="1" tint="0.249977111117893"/>
      </top>
      <bottom style="medium">
        <color theme="1" tint="0.249977111117893"/>
      </bottom>
      <diagonal/>
    </border>
    <border>
      <left style="medium">
        <color theme="1" tint="0.249977111117893"/>
      </left>
      <right/>
      <top style="medium">
        <color theme="1" tint="0.249977111117893"/>
      </top>
      <bottom style="thin">
        <color theme="1" tint="0.499984740745262"/>
      </bottom>
      <diagonal/>
    </border>
    <border>
      <left/>
      <right/>
      <top style="medium">
        <color theme="1" tint="0.249977111117893"/>
      </top>
      <bottom style="thin">
        <color theme="1" tint="0.499984740745262"/>
      </bottom>
      <diagonal/>
    </border>
    <border>
      <left style="thin">
        <color auto="1"/>
      </left>
      <right/>
      <top style="thin">
        <color auto="1"/>
      </top>
      <bottom/>
      <diagonal/>
    </border>
    <border>
      <left/>
      <right/>
      <top/>
      <bottom style="medium">
        <color theme="1" tint="0.249977111117893"/>
      </bottom>
      <diagonal/>
    </border>
    <border>
      <left style="thin">
        <color theme="1" tint="0.499984740745262"/>
      </left>
      <right/>
      <top/>
      <bottom style="medium">
        <color theme="1" tint="0.249977111117893"/>
      </bottom>
      <diagonal/>
    </border>
  </borders>
  <cellStyleXfs count="10">
    <xf numFmtId="0" fontId="0" fillId="0" borderId="0"/>
    <xf numFmtId="43" fontId="1" fillId="0" borderId="0" applyFont="0" applyFill="0" applyBorder="0" applyAlignment="0" applyProtection="0"/>
    <xf numFmtId="0" fontId="2" fillId="0" borderId="0" applyNumberFormat="0" applyFill="0" applyBorder="0" applyProtection="0"/>
    <xf numFmtId="0" fontId="4" fillId="0" borderId="0"/>
    <xf numFmtId="0" fontId="4" fillId="0" borderId="0" applyBorder="0" applyProtection="0"/>
    <xf numFmtId="9" fontId="1" fillId="0" borderId="0" applyFont="0" applyFill="0" applyBorder="0" applyAlignment="0" applyProtection="0"/>
    <xf numFmtId="0" fontId="14" fillId="7" borderId="0" applyNumberFormat="0" applyBorder="0" applyAlignment="0" applyProtection="0"/>
    <xf numFmtId="0" fontId="15" fillId="0" borderId="0" applyNumberFormat="0" applyFill="0" applyBorder="0" applyAlignment="0" applyProtection="0"/>
    <xf numFmtId="164" fontId="1" fillId="0" borderId="0" applyFont="0" applyFill="0" applyBorder="0" applyAlignment="0" applyProtection="0"/>
    <xf numFmtId="0" fontId="16" fillId="0" borderId="0"/>
  </cellStyleXfs>
  <cellXfs count="315">
    <xf numFmtId="0" fontId="0" fillId="0" borderId="0" xfId="0"/>
    <xf numFmtId="0" fontId="0" fillId="0" borderId="0" xfId="0" applyAlignment="1">
      <alignment horizontal="left"/>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0" fillId="0" borderId="2" xfId="0" applyBorder="1" applyAlignment="1">
      <alignment horizontal="center" vertical="center"/>
    </xf>
    <xf numFmtId="0" fontId="3" fillId="0" borderId="2" xfId="0" applyFont="1" applyBorder="1" applyAlignment="1">
      <alignment horizontal="center" vertical="center"/>
    </xf>
    <xf numFmtId="0" fontId="6" fillId="2" borderId="2" xfId="2" applyFont="1" applyFill="1" applyBorder="1" applyAlignment="1">
      <alignment horizontal="center" vertical="center" wrapText="1"/>
    </xf>
    <xf numFmtId="0" fontId="6" fillId="2" borderId="2" xfId="2" applyFont="1" applyFill="1" applyBorder="1" applyAlignment="1">
      <alignment horizontal="left" vertical="center" wrapText="1"/>
    </xf>
    <xf numFmtId="0" fontId="5" fillId="0" borderId="0" xfId="0" applyFont="1" applyAlignment="1">
      <alignment wrapText="1"/>
    </xf>
    <xf numFmtId="0" fontId="0" fillId="0" borderId="0" xfId="0" applyAlignment="1">
      <alignment wrapText="1"/>
    </xf>
    <xf numFmtId="0" fontId="0" fillId="0" borderId="2" xfId="0" applyFont="1" applyBorder="1" applyAlignment="1">
      <alignment horizontal="left" vertical="center"/>
    </xf>
    <xf numFmtId="0" fontId="0" fillId="0" borderId="2" xfId="0" applyFont="1"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3" fillId="0" borderId="2" xfId="0" applyFont="1" applyBorder="1" applyAlignment="1">
      <alignment horizontal="left" vertical="center"/>
    </xf>
    <xf numFmtId="0" fontId="1" fillId="0" borderId="0" xfId="0" applyFont="1"/>
    <xf numFmtId="0" fontId="1" fillId="0" borderId="0" xfId="0" applyFont="1" applyAlignment="1">
      <alignment horizontal="left"/>
    </xf>
    <xf numFmtId="0" fontId="1" fillId="0" borderId="2" xfId="0" applyFont="1" applyBorder="1" applyAlignment="1">
      <alignment vertical="top"/>
    </xf>
    <xf numFmtId="0" fontId="1" fillId="0" borderId="2" xfId="0" applyFont="1" applyBorder="1" applyAlignment="1">
      <alignment horizontal="center" vertical="center"/>
    </xf>
    <xf numFmtId="0" fontId="7" fillId="0" borderId="2" xfId="0" applyFont="1" applyBorder="1" applyAlignment="1" applyProtection="1">
      <alignment vertical="top"/>
    </xf>
    <xf numFmtId="0" fontId="7" fillId="0" borderId="2" xfId="0" applyFont="1" applyBorder="1" applyAlignment="1" applyProtection="1">
      <alignment horizontal="left" vertical="center"/>
    </xf>
    <xf numFmtId="0" fontId="8" fillId="0" borderId="1" xfId="3" applyFont="1" applyBorder="1" applyAlignment="1">
      <alignment horizontal="center" vertical="center"/>
    </xf>
    <xf numFmtId="0" fontId="8" fillId="0" borderId="1" xfId="3" applyFont="1" applyBorder="1" applyAlignment="1">
      <alignment horizontal="left" vertical="center"/>
    </xf>
    <xf numFmtId="0" fontId="9" fillId="0" borderId="3" xfId="0" applyFont="1" applyBorder="1" applyAlignment="1" applyProtection="1">
      <alignment horizontal="left" vertical="center" wrapText="1"/>
    </xf>
    <xf numFmtId="0" fontId="1" fillId="0"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2" xfId="0" applyNumberFormat="1" applyFont="1" applyFill="1" applyBorder="1" applyAlignment="1">
      <alignment horizontal="center" vertical="center"/>
    </xf>
    <xf numFmtId="0" fontId="0" fillId="0" borderId="2" xfId="0" applyNumberFormat="1" applyFont="1" applyBorder="1" applyAlignment="1">
      <alignment horizontal="center" vertical="center"/>
    </xf>
    <xf numFmtId="0" fontId="0" fillId="0" borderId="0" xfId="0" applyAlignment="1">
      <alignment horizontal="center" vertical="center"/>
    </xf>
    <xf numFmtId="0" fontId="1" fillId="0" borderId="2" xfId="0" applyFont="1" applyBorder="1" applyAlignment="1">
      <alignment horizontal="center" vertical="center" wrapText="1"/>
    </xf>
    <xf numFmtId="0" fontId="0" fillId="0" borderId="0" xfId="0" applyAlignment="1">
      <alignment horizontal="center" vertical="center" wrapText="1"/>
    </xf>
    <xf numFmtId="0" fontId="1" fillId="0" borderId="2" xfId="0" applyFont="1" applyBorder="1" applyAlignment="1">
      <alignment horizontal="left" vertical="center" wrapText="1"/>
    </xf>
    <xf numFmtId="0" fontId="0" fillId="0" borderId="2" xfId="0" applyNumberFormat="1" applyBorder="1" applyAlignment="1">
      <alignment horizontal="center" vertical="center"/>
    </xf>
    <xf numFmtId="0" fontId="1" fillId="0" borderId="2" xfId="0" applyNumberFormat="1" applyFont="1" applyBorder="1" applyAlignment="1">
      <alignment horizontal="center" vertical="center"/>
    </xf>
    <xf numFmtId="0" fontId="10" fillId="0" borderId="2" xfId="1" applyNumberFormat="1"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horizontal="left" vertical="center"/>
    </xf>
    <xf numFmtId="0" fontId="8" fillId="0" borderId="1" xfId="3" applyNumberFormat="1" applyFont="1" applyBorder="1" applyAlignment="1">
      <alignment horizontal="center" vertical="center"/>
    </xf>
    <xf numFmtId="0" fontId="11" fillId="0" borderId="0" xfId="0" applyFont="1" applyAlignment="1"/>
    <xf numFmtId="0" fontId="12" fillId="0" borderId="1" xfId="3" applyFont="1" applyBorder="1" applyAlignment="1">
      <alignment horizontal="center" vertical="center"/>
    </xf>
    <xf numFmtId="0" fontId="1" fillId="3" borderId="2" xfId="0" applyFont="1" applyFill="1" applyBorder="1" applyAlignment="1">
      <alignment horizontal="left" vertical="center"/>
    </xf>
    <xf numFmtId="0" fontId="1" fillId="0" borderId="2" xfId="0" applyFont="1" applyBorder="1" applyAlignment="1">
      <alignment horizontal="center" vertical="center"/>
    </xf>
    <xf numFmtId="0" fontId="6" fillId="2" borderId="2" xfId="2"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left" vertical="center"/>
    </xf>
    <xf numFmtId="0" fontId="0" fillId="0" borderId="0" xfId="0" pivotButton="1"/>
    <xf numFmtId="1" fontId="0" fillId="0" borderId="0" xfId="0" applyNumberFormat="1"/>
    <xf numFmtId="0" fontId="6" fillId="2" borderId="2" xfId="2" applyFont="1" applyFill="1" applyBorder="1" applyAlignment="1">
      <alignment horizontal="center" vertical="center" wrapText="1"/>
    </xf>
    <xf numFmtId="0" fontId="6" fillId="2" borderId="2" xfId="2" applyFont="1" applyFill="1" applyBorder="1" applyAlignment="1">
      <alignment horizontal="center" vertical="center" wrapText="1"/>
    </xf>
    <xf numFmtId="0" fontId="0" fillId="0" borderId="0" xfId="0" applyFill="1"/>
    <xf numFmtId="1" fontId="0" fillId="0" borderId="0" xfId="0" applyNumberFormat="1" applyFill="1" applyBorder="1" applyAlignment="1">
      <alignment horizontal="center" vertical="center"/>
    </xf>
    <xf numFmtId="0" fontId="5" fillId="0" borderId="0" xfId="0" applyFont="1" applyFill="1" applyBorder="1" applyAlignment="1">
      <alignment horizontal="center" vertical="center"/>
    </xf>
    <xf numFmtId="1" fontId="5" fillId="0" borderId="0" xfId="0" applyNumberFormat="1" applyFont="1" applyFill="1" applyBorder="1" applyAlignment="1">
      <alignment horizontal="center" vertical="center"/>
    </xf>
    <xf numFmtId="0" fontId="5" fillId="4" borderId="2" xfId="0" applyFont="1" applyFill="1" applyBorder="1" applyAlignment="1">
      <alignment horizontal="center" vertical="center"/>
    </xf>
    <xf numFmtId="9" fontId="5" fillId="4" borderId="2" xfId="5" applyFont="1" applyFill="1" applyBorder="1" applyAlignment="1">
      <alignment horizontal="center"/>
    </xf>
    <xf numFmtId="0" fontId="17" fillId="0" borderId="1" xfId="0" applyFont="1" applyFill="1" applyBorder="1" applyAlignment="1">
      <alignment horizontal="center" vertical="center" wrapText="1"/>
    </xf>
    <xf numFmtId="0" fontId="18" fillId="8" borderId="0" xfId="2" applyFont="1" applyFill="1" applyBorder="1" applyAlignment="1">
      <alignment horizontal="center" vertical="center" wrapText="1"/>
    </xf>
    <xf numFmtId="1" fontId="18" fillId="8" borderId="0" xfId="2" applyNumberFormat="1" applyFont="1" applyFill="1" applyBorder="1" applyAlignment="1">
      <alignment horizontal="center" vertical="center" wrapText="1"/>
    </xf>
    <xf numFmtId="0" fontId="18" fillId="8" borderId="0" xfId="2" applyFont="1" applyFill="1" applyBorder="1" applyAlignment="1">
      <alignment horizontal="left" vertical="center" wrapText="1"/>
    </xf>
    <xf numFmtId="0" fontId="17" fillId="0" borderId="1" xfId="0" applyFont="1" applyFill="1" applyBorder="1" applyAlignment="1">
      <alignment horizontal="left" vertical="center" wrapText="1"/>
    </xf>
    <xf numFmtId="1" fontId="17" fillId="0" borderId="1" xfId="0" applyNumberFormat="1" applyFont="1" applyFill="1" applyBorder="1" applyAlignment="1">
      <alignment horizontal="center" vertical="center" wrapText="1"/>
    </xf>
    <xf numFmtId="0" fontId="17" fillId="0" borderId="1" xfId="0" applyFont="1" applyFill="1" applyBorder="1" applyAlignment="1">
      <alignment vertical="center" wrapText="1"/>
    </xf>
    <xf numFmtId="0" fontId="17" fillId="0" borderId="0" xfId="0" applyFont="1" applyAlignment="1">
      <alignment vertical="center" wrapText="1"/>
    </xf>
    <xf numFmtId="1" fontId="17" fillId="0" borderId="0" xfId="0" applyNumberFormat="1" applyFont="1" applyAlignment="1">
      <alignment vertical="center" wrapText="1"/>
    </xf>
    <xf numFmtId="0" fontId="17" fillId="0" borderId="0" xfId="0" applyFont="1" applyAlignment="1">
      <alignment horizontal="left" vertical="center" wrapText="1"/>
    </xf>
    <xf numFmtId="0" fontId="17" fillId="0" borderId="0" xfId="0" applyFont="1" applyAlignment="1">
      <alignment horizontal="center" vertical="center" wrapText="1"/>
    </xf>
    <xf numFmtId="0" fontId="19" fillId="9" borderId="0" xfId="0" applyFont="1" applyFill="1" applyBorder="1" applyAlignment="1">
      <alignment horizontal="center" vertical="center" wrapText="1"/>
    </xf>
    <xf numFmtId="0" fontId="19" fillId="0" borderId="0" xfId="0" applyFont="1" applyAlignment="1">
      <alignment horizontal="center" vertical="center" wrapText="1"/>
    </xf>
    <xf numFmtId="0" fontId="20" fillId="0" borderId="1" xfId="7" applyFont="1" applyFill="1" applyBorder="1" applyAlignment="1">
      <alignment horizontal="center" vertical="center" wrapText="1"/>
    </xf>
    <xf numFmtId="0" fontId="17" fillId="0" borderId="1" xfId="6" applyFont="1" applyFill="1" applyBorder="1" applyAlignment="1">
      <alignment horizontal="center" vertical="center" wrapText="1"/>
    </xf>
    <xf numFmtId="0" fontId="20" fillId="0" borderId="1" xfId="7" applyFont="1" applyFill="1" applyBorder="1" applyAlignment="1">
      <alignment horizontal="left" vertical="center" wrapText="1"/>
    </xf>
    <xf numFmtId="0" fontId="17" fillId="0" borderId="1" xfId="9" applyFont="1" applyFill="1" applyBorder="1" applyAlignment="1">
      <alignment horizontal="center" vertical="center" wrapText="1"/>
    </xf>
    <xf numFmtId="0" fontId="17" fillId="0" borderId="1" xfId="9" applyFont="1" applyFill="1" applyBorder="1" applyAlignment="1">
      <alignment horizontal="left" vertical="center" wrapText="1"/>
    </xf>
    <xf numFmtId="1" fontId="17" fillId="0" borderId="1" xfId="9" applyNumberFormat="1" applyFont="1" applyFill="1" applyBorder="1" applyAlignment="1">
      <alignment horizontal="center" vertical="center" wrapText="1"/>
    </xf>
    <xf numFmtId="0" fontId="17" fillId="0" borderId="4" xfId="0" applyFont="1" applyFill="1" applyBorder="1" applyAlignment="1">
      <alignment horizontal="center" vertical="center" wrapText="1"/>
    </xf>
    <xf numFmtId="0" fontId="17" fillId="0" borderId="4" xfId="0" applyFont="1" applyFill="1" applyBorder="1" applyAlignment="1">
      <alignment horizontal="left" vertical="center" wrapText="1"/>
    </xf>
    <xf numFmtId="0" fontId="17" fillId="0" borderId="4" xfId="0" applyFont="1" applyFill="1" applyBorder="1" applyAlignment="1">
      <alignment vertical="center" wrapText="1"/>
    </xf>
    <xf numFmtId="0" fontId="17" fillId="0" borderId="4" xfId="9" applyFont="1" applyFill="1" applyBorder="1" applyAlignment="1">
      <alignment horizontal="left" vertical="center" wrapText="1"/>
    </xf>
    <xf numFmtId="1" fontId="19" fillId="9" borderId="0" xfId="0" applyNumberFormat="1" applyFont="1" applyFill="1" applyBorder="1" applyAlignment="1">
      <alignment horizontal="center" vertical="center" wrapText="1"/>
    </xf>
    <xf numFmtId="1" fontId="17" fillId="0" borderId="0" xfId="0" applyNumberFormat="1" applyFont="1" applyAlignment="1">
      <alignment horizontal="center" vertical="center" wrapText="1"/>
    </xf>
    <xf numFmtId="0" fontId="0" fillId="0" borderId="5" xfId="0" applyBorder="1"/>
    <xf numFmtId="0" fontId="21" fillId="0" borderId="0" xfId="0" applyFont="1"/>
    <xf numFmtId="0" fontId="0" fillId="0" borderId="6" xfId="0" applyBorder="1"/>
    <xf numFmtId="0" fontId="0" fillId="0" borderId="0" xfId="0" applyBorder="1"/>
    <xf numFmtId="0" fontId="0" fillId="0" borderId="0" xfId="0" applyAlignment="1">
      <alignment horizontal="center"/>
    </xf>
    <xf numFmtId="0" fontId="0" fillId="0" borderId="8" xfId="0" applyBorder="1"/>
    <xf numFmtId="0" fontId="5" fillId="13" borderId="0" xfId="0" applyFont="1" applyFill="1"/>
    <xf numFmtId="0" fontId="5" fillId="10" borderId="0" xfId="0" applyFont="1" applyFill="1"/>
    <xf numFmtId="0" fontId="0" fillId="0" borderId="0" xfId="0" applyNumberFormat="1" applyBorder="1" applyAlignment="1">
      <alignment horizontal="center"/>
    </xf>
    <xf numFmtId="0" fontId="0" fillId="0" borderId="7" xfId="0" applyNumberFormat="1" applyBorder="1" applyAlignment="1">
      <alignment horizontal="center"/>
    </xf>
    <xf numFmtId="0" fontId="0" fillId="0" borderId="5" xfId="0" applyNumberFormat="1" applyBorder="1" applyAlignment="1">
      <alignment horizontal="center"/>
    </xf>
    <xf numFmtId="0" fontId="0" fillId="0" borderId="9" xfId="0" applyNumberFormat="1" applyBorder="1" applyAlignment="1">
      <alignment horizontal="center"/>
    </xf>
    <xf numFmtId="0" fontId="0" fillId="0" borderId="0" xfId="0" applyFont="1" applyBorder="1"/>
    <xf numFmtId="0" fontId="0" fillId="0" borderId="5" xfId="0" applyFont="1" applyBorder="1"/>
    <xf numFmtId="0" fontId="22" fillId="12" borderId="17" xfId="0" applyFont="1" applyFill="1" applyBorder="1" applyAlignment="1">
      <alignment horizontal="center"/>
    </xf>
    <xf numFmtId="0" fontId="0" fillId="0" borderId="19" xfId="0" applyBorder="1"/>
    <xf numFmtId="0" fontId="0" fillId="0" borderId="13" xfId="0" applyBorder="1"/>
    <xf numFmtId="0" fontId="0" fillId="0" borderId="14" xfId="0" applyBorder="1"/>
    <xf numFmtId="0" fontId="5" fillId="6" borderId="2" xfId="0" applyFont="1" applyFill="1" applyBorder="1" applyAlignment="1">
      <alignment horizontal="center" vertical="center"/>
    </xf>
    <xf numFmtId="0" fontId="5" fillId="5" borderId="2" xfId="0" applyFont="1" applyFill="1" applyBorder="1" applyAlignment="1">
      <alignment horizontal="center" vertical="center"/>
    </xf>
    <xf numFmtId="0" fontId="5" fillId="0" borderId="2" xfId="0" applyFont="1" applyBorder="1" applyAlignment="1">
      <alignment horizontal="center" vertical="center"/>
    </xf>
    <xf numFmtId="0" fontId="5" fillId="14" borderId="2" xfId="0" applyFont="1" applyFill="1" applyBorder="1" applyAlignment="1">
      <alignment horizontal="center" vertical="center"/>
    </xf>
    <xf numFmtId="165" fontId="5" fillId="4" borderId="2" xfId="5" applyNumberFormat="1" applyFont="1" applyFill="1" applyBorder="1" applyAlignment="1">
      <alignment horizontal="center" vertical="center" wrapText="1"/>
    </xf>
    <xf numFmtId="0" fontId="23" fillId="9" borderId="18" xfId="0" applyFont="1" applyFill="1" applyBorder="1"/>
    <xf numFmtId="0" fontId="23" fillId="10" borderId="18" xfId="0" applyFont="1" applyFill="1" applyBorder="1"/>
    <xf numFmtId="0" fontId="23" fillId="10" borderId="10" xfId="0" applyFont="1" applyFill="1" applyBorder="1"/>
    <xf numFmtId="0" fontId="23" fillId="10" borderId="11" xfId="0" applyFont="1" applyFill="1" applyBorder="1"/>
    <xf numFmtId="0" fontId="23" fillId="10" borderId="12" xfId="0" applyFont="1" applyFill="1" applyBorder="1"/>
    <xf numFmtId="0" fontId="21" fillId="0" borderId="18" xfId="0" pivotButton="1" applyFont="1" applyBorder="1"/>
    <xf numFmtId="0" fontId="21" fillId="0" borderId="0" xfId="0" applyFont="1" applyBorder="1"/>
    <xf numFmtId="0" fontId="21" fillId="0" borderId="18" xfId="0" applyFont="1" applyBorder="1"/>
    <xf numFmtId="0" fontId="21" fillId="11" borderId="19" xfId="0" applyFont="1" applyFill="1" applyBorder="1" applyAlignment="1">
      <alignment horizontal="left"/>
    </xf>
    <xf numFmtId="0" fontId="21" fillId="0" borderId="15" xfId="0" applyNumberFormat="1" applyFont="1" applyBorder="1"/>
    <xf numFmtId="0" fontId="21" fillId="0" borderId="16" xfId="0" applyNumberFormat="1" applyFont="1" applyBorder="1"/>
    <xf numFmtId="0" fontId="21" fillId="0" borderId="17" xfId="0" applyNumberFormat="1" applyFont="1" applyBorder="1"/>
    <xf numFmtId="0" fontId="21" fillId="11" borderId="13" xfId="0" applyFont="1" applyFill="1" applyBorder="1" applyAlignment="1">
      <alignment horizontal="left"/>
    </xf>
    <xf numFmtId="0" fontId="21" fillId="0" borderId="6" xfId="0" applyNumberFormat="1" applyFont="1" applyBorder="1"/>
    <xf numFmtId="0" fontId="21" fillId="0" borderId="0" xfId="0" applyNumberFormat="1" applyFont="1" applyBorder="1"/>
    <xf numFmtId="0" fontId="21" fillId="0" borderId="7" xfId="0" applyNumberFormat="1" applyFont="1" applyBorder="1"/>
    <xf numFmtId="0" fontId="21" fillId="11" borderId="14" xfId="0" applyFont="1" applyFill="1" applyBorder="1" applyAlignment="1">
      <alignment horizontal="left"/>
    </xf>
    <xf numFmtId="0" fontId="21" fillId="0" borderId="18" xfId="0" applyFont="1" applyBorder="1" applyAlignment="1">
      <alignment horizontal="left"/>
    </xf>
    <xf numFmtId="0" fontId="21" fillId="0" borderId="8" xfId="0" applyNumberFormat="1" applyFont="1" applyBorder="1"/>
    <xf numFmtId="0" fontId="21" fillId="0" borderId="5" xfId="0" applyNumberFormat="1" applyFont="1" applyBorder="1"/>
    <xf numFmtId="0" fontId="21" fillId="0" borderId="9" xfId="0" applyNumberFormat="1" applyFont="1" applyBorder="1"/>
    <xf numFmtId="0" fontId="23" fillId="9" borderId="0" xfId="0" applyFont="1" applyFill="1" applyBorder="1"/>
    <xf numFmtId="0" fontId="23" fillId="9" borderId="19" xfId="0" applyFont="1" applyFill="1" applyBorder="1" applyAlignment="1">
      <alignment horizontal="left"/>
    </xf>
    <xf numFmtId="0" fontId="23" fillId="9" borderId="15" xfId="0" applyNumberFormat="1" applyFont="1" applyFill="1" applyBorder="1"/>
    <xf numFmtId="0" fontId="23" fillId="9" borderId="17" xfId="0" applyNumberFormat="1" applyFont="1" applyFill="1" applyBorder="1"/>
    <xf numFmtId="0" fontId="23" fillId="9" borderId="13" xfId="0" applyFont="1" applyFill="1" applyBorder="1" applyAlignment="1">
      <alignment horizontal="left"/>
    </xf>
    <xf numFmtId="0" fontId="23" fillId="9" borderId="6" xfId="0" applyNumberFormat="1" applyFont="1" applyFill="1" applyBorder="1"/>
    <xf numFmtId="0" fontId="23" fillId="9" borderId="7" xfId="0" applyNumberFormat="1" applyFont="1" applyFill="1" applyBorder="1"/>
    <xf numFmtId="0" fontId="23" fillId="9" borderId="14" xfId="0" applyFont="1" applyFill="1" applyBorder="1" applyAlignment="1">
      <alignment horizontal="left"/>
    </xf>
    <xf numFmtId="0" fontId="23" fillId="9" borderId="18" xfId="0" applyFont="1" applyFill="1" applyBorder="1" applyAlignment="1">
      <alignment horizontal="left"/>
    </xf>
    <xf numFmtId="0" fontId="23" fillId="9" borderId="8" xfId="0" applyNumberFormat="1" applyFont="1" applyFill="1" applyBorder="1"/>
    <xf numFmtId="0" fontId="23" fillId="9" borderId="9" xfId="0" applyNumberFormat="1" applyFont="1" applyFill="1" applyBorder="1"/>
    <xf numFmtId="0" fontId="0" fillId="0" borderId="0" xfId="0" applyNumberFormat="1"/>
    <xf numFmtId="1" fontId="0" fillId="0" borderId="2" xfId="0" applyNumberFormat="1" applyFont="1" applyBorder="1" applyAlignment="1">
      <alignment horizontal="center" vertical="center"/>
    </xf>
    <xf numFmtId="1" fontId="5" fillId="0" borderId="2" xfId="0" applyNumberFormat="1" applyFont="1" applyBorder="1" applyAlignment="1">
      <alignment horizontal="center" vertical="center"/>
    </xf>
    <xf numFmtId="0" fontId="21" fillId="0" borderId="0" xfId="0" applyFont="1" applyFill="1"/>
    <xf numFmtId="9" fontId="5" fillId="0" borderId="0" xfId="5" applyFont="1" applyFill="1" applyBorder="1" applyAlignment="1">
      <alignment horizontal="center"/>
    </xf>
    <xf numFmtId="0" fontId="0" fillId="0" borderId="20" xfId="0" pivotButton="1" applyBorder="1"/>
    <xf numFmtId="0" fontId="0" fillId="0" borderId="21" xfId="0" pivotButton="1" applyBorder="1"/>
    <xf numFmtId="0" fontId="0" fillId="0" borderId="21" xfId="0" applyBorder="1" applyAlignment="1">
      <alignment horizontal="center"/>
    </xf>
    <xf numFmtId="0" fontId="0" fillId="0" borderId="22" xfId="0" applyBorder="1" applyAlignment="1">
      <alignment horizontal="center"/>
    </xf>
    <xf numFmtId="0" fontId="17" fillId="0" borderId="24" xfId="9" applyNumberFormat="1" applyFont="1" applyBorder="1" applyAlignment="1">
      <alignment horizontal="left" vertical="center" wrapText="1"/>
    </xf>
    <xf numFmtId="0" fontId="0" fillId="0" borderId="25" xfId="0" applyBorder="1" applyAlignment="1">
      <alignment horizontal="center" vertical="center"/>
    </xf>
    <xf numFmtId="1" fontId="17" fillId="0" borderId="25" xfId="0" applyNumberFormat="1" applyFont="1" applyFill="1" applyBorder="1" applyAlignment="1">
      <alignment horizontal="center" vertical="center" wrapText="1"/>
    </xf>
    <xf numFmtId="0" fontId="18" fillId="8" borderId="26" xfId="2" applyFont="1" applyFill="1" applyBorder="1" applyAlignment="1">
      <alignment horizontal="center" vertical="center" wrapText="1"/>
    </xf>
    <xf numFmtId="0" fontId="18" fillId="8" borderId="27" xfId="2" applyFont="1" applyFill="1" applyBorder="1" applyAlignment="1">
      <alignment horizontal="center" vertical="center" wrapText="1"/>
    </xf>
    <xf numFmtId="1" fontId="18" fillId="8" borderId="27" xfId="2" applyNumberFormat="1" applyFont="1" applyFill="1" applyBorder="1" applyAlignment="1">
      <alignment horizontal="center" vertical="center" wrapText="1"/>
    </xf>
    <xf numFmtId="0" fontId="17" fillId="15" borderId="29" xfId="0" applyFont="1" applyFill="1" applyBorder="1" applyAlignment="1">
      <alignment horizontal="center" vertical="center" wrapText="1"/>
    </xf>
    <xf numFmtId="0" fontId="17" fillId="15" borderId="29" xfId="0" applyFont="1" applyFill="1" applyBorder="1" applyAlignment="1">
      <alignment horizontal="left" vertical="center" wrapText="1"/>
    </xf>
    <xf numFmtId="0" fontId="20" fillId="15" borderId="29" xfId="7" applyFont="1" applyFill="1" applyBorder="1" applyAlignment="1">
      <alignment horizontal="center" vertical="center" wrapText="1"/>
    </xf>
    <xf numFmtId="0" fontId="17" fillId="15" borderId="29" xfId="0" applyFont="1" applyFill="1" applyBorder="1" applyAlignment="1">
      <alignment vertical="center" wrapText="1"/>
    </xf>
    <xf numFmtId="0" fontId="17" fillId="15" borderId="30" xfId="0" applyFont="1" applyFill="1" applyBorder="1" applyAlignment="1">
      <alignment horizontal="left" vertical="center" wrapText="1"/>
    </xf>
    <xf numFmtId="0" fontId="17" fillId="0" borderId="29" xfId="0" applyFont="1" applyBorder="1" applyAlignment="1">
      <alignment horizontal="center" vertical="center" wrapText="1"/>
    </xf>
    <xf numFmtId="0" fontId="17" fillId="0" borderId="29" xfId="0" applyFont="1" applyBorder="1" applyAlignment="1">
      <alignment horizontal="left" vertical="center" wrapText="1"/>
    </xf>
    <xf numFmtId="0" fontId="20" fillId="0" borderId="29" xfId="7" applyFont="1" applyBorder="1" applyAlignment="1">
      <alignment horizontal="center" vertical="center" wrapText="1"/>
    </xf>
    <xf numFmtId="0" fontId="17" fillId="0" borderId="29" xfId="0" applyFont="1" applyBorder="1" applyAlignment="1">
      <alignment vertical="center" wrapText="1"/>
    </xf>
    <xf numFmtId="0" fontId="17" fillId="0" borderId="30" xfId="0" applyFont="1" applyBorder="1" applyAlignment="1">
      <alignment horizontal="left" vertical="center" wrapText="1"/>
    </xf>
    <xf numFmtId="0" fontId="17" fillId="15" borderId="29" xfId="6" applyFont="1" applyFill="1" applyBorder="1" applyAlignment="1">
      <alignment horizontal="center" vertical="center" wrapText="1"/>
    </xf>
    <xf numFmtId="0" fontId="20" fillId="0" borderId="29" xfId="7" applyFont="1" applyBorder="1" applyAlignment="1">
      <alignment horizontal="left" vertical="center" wrapText="1"/>
    </xf>
    <xf numFmtId="0" fontId="17" fillId="15" borderId="29" xfId="9" applyNumberFormat="1" applyFont="1" applyFill="1" applyBorder="1" applyAlignment="1">
      <alignment horizontal="center" vertical="center" wrapText="1"/>
    </xf>
    <xf numFmtId="0" fontId="17" fillId="15" borderId="29" xfId="9" applyNumberFormat="1" applyFont="1" applyFill="1" applyBorder="1" applyAlignment="1">
      <alignment horizontal="left" vertical="center" wrapText="1"/>
    </xf>
    <xf numFmtId="0" fontId="17" fillId="15" borderId="30" xfId="9" applyNumberFormat="1" applyFont="1" applyFill="1" applyBorder="1" applyAlignment="1">
      <alignment horizontal="left" vertical="center" wrapText="1"/>
    </xf>
    <xf numFmtId="0" fontId="17" fillId="0" borderId="29" xfId="9" applyNumberFormat="1" applyFont="1" applyBorder="1" applyAlignment="1">
      <alignment horizontal="center" vertical="center" wrapText="1"/>
    </xf>
    <xf numFmtId="0" fontId="17" fillId="0" borderId="29" xfId="9" applyNumberFormat="1" applyFont="1" applyBorder="1" applyAlignment="1">
      <alignment horizontal="left" vertical="center" wrapText="1"/>
    </xf>
    <xf numFmtId="0" fontId="17" fillId="0" borderId="30" xfId="9" applyNumberFormat="1" applyFont="1" applyBorder="1" applyAlignment="1">
      <alignment horizontal="left" vertical="center" wrapText="1"/>
    </xf>
    <xf numFmtId="0" fontId="17" fillId="0" borderId="23" xfId="0" applyFont="1" applyBorder="1" applyAlignment="1">
      <alignment horizontal="center" vertical="center" wrapText="1"/>
    </xf>
    <xf numFmtId="0" fontId="17" fillId="0" borderId="23" xfId="0" applyFont="1" applyBorder="1" applyAlignment="1">
      <alignment horizontal="left" vertical="center" wrapText="1"/>
    </xf>
    <xf numFmtId="0" fontId="17" fillId="0" borderId="23" xfId="0" applyFont="1" applyBorder="1" applyAlignment="1">
      <alignment vertical="center" wrapText="1"/>
    </xf>
    <xf numFmtId="0" fontId="0" fillId="0" borderId="25" xfId="0" pivotButton="1" applyBorder="1"/>
    <xf numFmtId="0" fontId="0" fillId="0" borderId="25" xfId="0" applyBorder="1"/>
    <xf numFmtId="1" fontId="0" fillId="0" borderId="25" xfId="0" applyNumberFormat="1" applyBorder="1" applyAlignment="1">
      <alignment horizontal="center" vertical="center"/>
    </xf>
    <xf numFmtId="0" fontId="0" fillId="0" borderId="25" xfId="0" applyBorder="1" applyAlignment="1">
      <alignment vertical="center"/>
    </xf>
    <xf numFmtId="0" fontId="0" fillId="0" borderId="25" xfId="0" pivotButton="1" applyBorder="1" applyAlignment="1">
      <alignment horizontal="center" vertical="center"/>
    </xf>
    <xf numFmtId="0" fontId="0" fillId="0" borderId="25" xfId="0" applyBorder="1" applyAlignment="1">
      <alignment horizontal="left" vertical="center"/>
    </xf>
    <xf numFmtId="0" fontId="5" fillId="0" borderId="25" xfId="0" applyFont="1" applyBorder="1" applyAlignment="1">
      <alignment horizontal="center" vertical="center"/>
    </xf>
    <xf numFmtId="0" fontId="25" fillId="0" borderId="0" xfId="0" applyFont="1" applyAlignment="1">
      <alignment horizontal="center" vertical="center"/>
    </xf>
    <xf numFmtId="0" fontId="0" fillId="0" borderId="0" xfId="0" applyFont="1"/>
    <xf numFmtId="165" fontId="5" fillId="0" borderId="0" xfId="5" applyNumberFormat="1" applyFont="1" applyBorder="1" applyAlignment="1">
      <alignment horizontal="center" vertical="center"/>
    </xf>
    <xf numFmtId="9" fontId="5" fillId="4" borderId="2" xfId="5" applyFont="1" applyFill="1" applyBorder="1" applyAlignment="1">
      <alignment horizontal="center" vertical="center"/>
    </xf>
    <xf numFmtId="0" fontId="5" fillId="16" borderId="2" xfId="0" applyFont="1" applyFill="1" applyBorder="1" applyAlignment="1">
      <alignment horizontal="center" vertical="center"/>
    </xf>
    <xf numFmtId="0" fontId="0" fillId="16" borderId="25" xfId="0" applyNumberFormat="1" applyFont="1" applyFill="1" applyBorder="1" applyAlignment="1">
      <alignment horizontal="center" vertical="center"/>
    </xf>
    <xf numFmtId="0" fontId="5" fillId="21" borderId="2" xfId="0" applyFont="1" applyFill="1" applyBorder="1" applyAlignment="1">
      <alignment horizontal="center" vertical="center"/>
    </xf>
    <xf numFmtId="0" fontId="0" fillId="21" borderId="25" xfId="0" applyNumberFormat="1" applyFont="1" applyFill="1" applyBorder="1" applyAlignment="1">
      <alignment horizontal="center" vertical="center"/>
    </xf>
    <xf numFmtId="0" fontId="5" fillId="18" borderId="2" xfId="0" applyFont="1" applyFill="1" applyBorder="1" applyAlignment="1">
      <alignment horizontal="center" vertical="center"/>
    </xf>
    <xf numFmtId="0" fontId="0" fillId="18" borderId="25" xfId="0" applyNumberFormat="1" applyFont="1" applyFill="1" applyBorder="1" applyAlignment="1">
      <alignment horizontal="center" vertical="center"/>
    </xf>
    <xf numFmtId="0" fontId="18" fillId="8" borderId="28" xfId="2" applyFont="1" applyFill="1" applyBorder="1" applyAlignment="1">
      <alignment horizontal="center" vertical="center" wrapText="1"/>
    </xf>
    <xf numFmtId="1" fontId="17" fillId="0" borderId="25" xfId="0" applyNumberFormat="1" applyFont="1" applyBorder="1" applyAlignment="1">
      <alignment horizontal="center" vertical="center" wrapText="1"/>
    </xf>
    <xf numFmtId="0" fontId="0" fillId="0" borderId="2" xfId="0" pivotButton="1" applyBorder="1" applyAlignment="1">
      <alignment horizontal="center" vertical="center"/>
    </xf>
    <xf numFmtId="0" fontId="26" fillId="0" borderId="31" xfId="0" applyFont="1" applyBorder="1" applyAlignment="1">
      <alignment horizontal="center" vertical="center"/>
    </xf>
    <xf numFmtId="0" fontId="25" fillId="0" borderId="32" xfId="0" applyFont="1" applyBorder="1" applyAlignment="1">
      <alignment horizontal="center" vertical="center"/>
    </xf>
    <xf numFmtId="0" fontId="0" fillId="0" borderId="37" xfId="0" applyNumberFormat="1" applyBorder="1" applyAlignment="1">
      <alignment horizontal="center" vertical="center"/>
    </xf>
    <xf numFmtId="0" fontId="25" fillId="0" borderId="41" xfId="0" applyFont="1" applyBorder="1" applyAlignment="1">
      <alignment horizontal="center" vertical="center"/>
    </xf>
    <xf numFmtId="0" fontId="27" fillId="0" borderId="36" xfId="0" applyNumberFormat="1" applyFont="1" applyBorder="1" applyAlignment="1">
      <alignment horizontal="center" vertical="center"/>
    </xf>
    <xf numFmtId="165" fontId="28" fillId="24" borderId="38" xfId="5" applyNumberFormat="1" applyFont="1" applyFill="1" applyBorder="1" applyAlignment="1">
      <alignment horizontal="center" vertical="center"/>
    </xf>
    <xf numFmtId="165" fontId="5" fillId="24" borderId="39" xfId="5" applyNumberFormat="1" applyFont="1" applyFill="1" applyBorder="1" applyAlignment="1">
      <alignment horizontal="center" vertical="center"/>
    </xf>
    <xf numFmtId="165" fontId="5" fillId="24" borderId="40" xfId="5" applyNumberFormat="1" applyFont="1" applyFill="1" applyBorder="1" applyAlignment="1">
      <alignment horizontal="center" vertical="center"/>
    </xf>
    <xf numFmtId="165" fontId="5" fillId="24" borderId="42" xfId="5" applyNumberFormat="1" applyFont="1" applyFill="1" applyBorder="1" applyAlignment="1">
      <alignment horizontal="center" vertical="center"/>
    </xf>
    <xf numFmtId="165" fontId="5" fillId="24" borderId="32" xfId="5" applyNumberFormat="1" applyFont="1" applyFill="1" applyBorder="1" applyAlignment="1">
      <alignment horizontal="center" vertical="center"/>
    </xf>
    <xf numFmtId="165" fontId="5" fillId="24" borderId="31" xfId="5" applyNumberFormat="1" applyFont="1" applyFill="1" applyBorder="1" applyAlignment="1">
      <alignment horizontal="center" vertical="center"/>
    </xf>
    <xf numFmtId="0" fontId="5" fillId="23" borderId="2" xfId="0" applyFont="1" applyFill="1" applyBorder="1" applyAlignment="1">
      <alignment horizontal="center" vertical="center"/>
    </xf>
    <xf numFmtId="1" fontId="5" fillId="23" borderId="2" xfId="0" applyNumberFormat="1" applyFont="1" applyFill="1" applyBorder="1" applyAlignment="1">
      <alignment horizontal="center" vertical="center"/>
    </xf>
    <xf numFmtId="0" fontId="0" fillId="0" borderId="43" xfId="0" pivotButton="1" applyBorder="1" applyAlignment="1">
      <alignment horizontal="center" vertical="center"/>
    </xf>
    <xf numFmtId="0" fontId="0" fillId="0" borderId="44" xfId="0" pivotButton="1"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6" xfId="0" pivotButton="1" applyBorder="1" applyAlignment="1">
      <alignment horizontal="center" vertical="center"/>
    </xf>
    <xf numFmtId="0" fontId="0" fillId="0" borderId="34" xfId="0" applyNumberFormat="1" applyBorder="1" applyAlignment="1">
      <alignment horizontal="center" vertical="center"/>
    </xf>
    <xf numFmtId="0" fontId="0" fillId="0" borderId="35" xfId="0" applyNumberFormat="1"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27" fillId="0" borderId="33" xfId="0" applyNumberFormat="1" applyFont="1" applyBorder="1" applyAlignment="1">
      <alignment horizontal="center" vertical="center"/>
    </xf>
    <xf numFmtId="0" fontId="27" fillId="23" borderId="38" xfId="0" applyNumberFormat="1" applyFont="1" applyFill="1" applyBorder="1" applyAlignment="1">
      <alignment horizontal="center" vertical="center"/>
    </xf>
    <xf numFmtId="0" fontId="0" fillId="23" borderId="39" xfId="0" applyNumberFormat="1" applyFill="1" applyBorder="1" applyAlignment="1">
      <alignment horizontal="center" vertical="center"/>
    </xf>
    <xf numFmtId="0" fontId="0" fillId="23" borderId="40" xfId="0" applyNumberFormat="1" applyFill="1" applyBorder="1" applyAlignment="1">
      <alignment horizontal="center" vertical="center"/>
    </xf>
    <xf numFmtId="0" fontId="0" fillId="23" borderId="2" xfId="0" applyFont="1" applyFill="1" applyBorder="1" applyAlignment="1">
      <alignment horizontal="center" vertical="center"/>
    </xf>
    <xf numFmtId="0" fontId="0" fillId="23" borderId="2" xfId="0" applyFill="1" applyBorder="1" applyAlignment="1">
      <alignment horizontal="center" vertical="center"/>
    </xf>
    <xf numFmtId="165" fontId="28" fillId="24" borderId="52" xfId="5" applyNumberFormat="1" applyFont="1" applyFill="1" applyBorder="1" applyAlignment="1">
      <alignment horizontal="center" vertical="center"/>
    </xf>
    <xf numFmtId="165" fontId="5" fillId="24" borderId="52" xfId="5" applyNumberFormat="1" applyFont="1" applyFill="1" applyBorder="1" applyAlignment="1">
      <alignment horizontal="center" vertical="center"/>
    </xf>
    <xf numFmtId="165" fontId="5" fillId="24" borderId="53" xfId="5" applyNumberFormat="1" applyFont="1" applyFill="1" applyBorder="1" applyAlignment="1">
      <alignment horizontal="center" vertical="center"/>
    </xf>
    <xf numFmtId="0" fontId="27" fillId="0" borderId="51" xfId="0" applyNumberFormat="1" applyFont="1" applyBorder="1" applyAlignment="1">
      <alignment horizontal="center" vertical="center"/>
    </xf>
    <xf numFmtId="0" fontId="0" fillId="0" borderId="51" xfId="0" applyNumberFormat="1" applyBorder="1" applyAlignment="1">
      <alignment horizontal="center" vertical="center"/>
    </xf>
    <xf numFmtId="0" fontId="27" fillId="23" borderId="51" xfId="0" applyNumberFormat="1" applyFont="1" applyFill="1" applyBorder="1" applyAlignment="1">
      <alignment horizontal="center" vertical="center"/>
    </xf>
    <xf numFmtId="0" fontId="0" fillId="23" borderId="51" xfId="0" applyNumberFormat="1" applyFill="1" applyBorder="1" applyAlignment="1">
      <alignment horizontal="center" vertical="center"/>
    </xf>
    <xf numFmtId="0" fontId="5" fillId="0" borderId="0" xfId="0" applyFont="1" applyAlignment="1">
      <alignment horizontal="center" vertical="center"/>
    </xf>
    <xf numFmtId="0" fontId="29" fillId="25" borderId="28" xfId="2" applyFont="1" applyFill="1" applyBorder="1" applyAlignment="1">
      <alignment horizontal="center" vertical="center" wrapText="1"/>
    </xf>
    <xf numFmtId="0" fontId="19" fillId="25" borderId="25" xfId="0" applyFont="1" applyFill="1" applyBorder="1" applyAlignment="1">
      <alignment horizontal="center" vertical="center" wrapText="1"/>
    </xf>
    <xf numFmtId="0" fontId="19" fillId="25" borderId="0" xfId="0" applyFont="1" applyFill="1" applyBorder="1" applyAlignment="1">
      <alignment horizontal="center" vertical="center" wrapText="1"/>
    </xf>
    <xf numFmtId="0" fontId="29" fillId="6" borderId="28" xfId="2" applyFont="1" applyFill="1" applyBorder="1" applyAlignment="1">
      <alignment horizontal="center" vertical="center" wrapText="1"/>
    </xf>
    <xf numFmtId="0" fontId="19" fillId="6" borderId="25"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29" fillId="18" borderId="28" xfId="2" applyFont="1" applyFill="1" applyBorder="1" applyAlignment="1">
      <alignment horizontal="center" vertical="center" wrapText="1"/>
    </xf>
    <xf numFmtId="0" fontId="19" fillId="18" borderId="25" xfId="0" applyFont="1" applyFill="1" applyBorder="1" applyAlignment="1">
      <alignment horizontal="center" vertical="center" wrapText="1"/>
    </xf>
    <xf numFmtId="0" fontId="19" fillId="26" borderId="25" xfId="0" applyFont="1" applyFill="1" applyBorder="1" applyAlignment="1">
      <alignment horizontal="center" vertical="center" wrapText="1"/>
    </xf>
    <xf numFmtId="0" fontId="29" fillId="26" borderId="28" xfId="2" applyFont="1" applyFill="1" applyBorder="1" applyAlignment="1">
      <alignment horizontal="center" vertical="center" wrapText="1"/>
    </xf>
    <xf numFmtId="1" fontId="17" fillId="0" borderId="0" xfId="0" applyNumberFormat="1" applyFont="1" applyFill="1" applyBorder="1" applyAlignment="1">
      <alignment horizontal="center" vertical="center" wrapText="1"/>
    </xf>
    <xf numFmtId="0" fontId="0" fillId="0" borderId="33" xfId="0" applyNumberFormat="1" applyBorder="1" applyAlignment="1">
      <alignment horizontal="center" vertical="center"/>
    </xf>
    <xf numFmtId="0" fontId="0" fillId="0" borderId="36" xfId="0" applyNumberFormat="1" applyBorder="1" applyAlignment="1">
      <alignment horizontal="center" vertical="center"/>
    </xf>
    <xf numFmtId="0" fontId="0" fillId="0" borderId="0" xfId="0" applyBorder="1" applyAlignment="1">
      <alignment horizontal="center"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47"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0" fillId="23" borderId="57" xfId="0" applyFill="1" applyBorder="1" applyAlignment="1">
      <alignment horizontal="center" vertical="center"/>
    </xf>
    <xf numFmtId="0" fontId="0" fillId="23" borderId="38" xfId="0" applyNumberFormat="1" applyFill="1" applyBorder="1" applyAlignment="1">
      <alignment horizontal="center" vertical="center"/>
    </xf>
    <xf numFmtId="0" fontId="18" fillId="8" borderId="56" xfId="2" applyFont="1" applyFill="1" applyBorder="1" applyAlignment="1">
      <alignment horizontal="center" vertical="center" wrapText="1"/>
    </xf>
    <xf numFmtId="0" fontId="17" fillId="15" borderId="66" xfId="0" applyFont="1" applyFill="1" applyBorder="1" applyAlignment="1">
      <alignment horizontal="center" vertical="center" wrapText="1"/>
    </xf>
    <xf numFmtId="0" fontId="27" fillId="0" borderId="34" xfId="0" applyNumberFormat="1" applyFont="1" applyBorder="1" applyAlignment="1">
      <alignment horizontal="center" vertical="center"/>
    </xf>
    <xf numFmtId="0" fontId="27" fillId="0" borderId="2" xfId="0" applyNumberFormat="1" applyFont="1" applyBorder="1" applyAlignment="1">
      <alignment horizontal="center" vertical="center"/>
    </xf>
    <xf numFmtId="0" fontId="27" fillId="23" borderId="39" xfId="0" applyNumberFormat="1" applyFont="1" applyFill="1" applyBorder="1" applyAlignment="1">
      <alignment horizontal="center" vertical="center"/>
    </xf>
    <xf numFmtId="165" fontId="28" fillId="24" borderId="39" xfId="5" applyNumberFormat="1" applyFont="1" applyFill="1" applyBorder="1" applyAlignment="1">
      <alignment horizontal="center" vertical="center"/>
    </xf>
    <xf numFmtId="0" fontId="27" fillId="0" borderId="62" xfId="0" applyFont="1" applyBorder="1" applyAlignment="1">
      <alignment horizontal="center" vertical="center"/>
    </xf>
    <xf numFmtId="0" fontId="31" fillId="0" borderId="44" xfId="0" pivotButton="1" applyFont="1" applyBorder="1" applyAlignment="1">
      <alignment horizontal="center" vertical="center"/>
    </xf>
    <xf numFmtId="0" fontId="31" fillId="0" borderId="2" xfId="0" pivotButton="1" applyFont="1" applyBorder="1" applyAlignment="1">
      <alignment horizontal="center" vertical="center"/>
    </xf>
    <xf numFmtId="0" fontId="0" fillId="0" borderId="2" xfId="0" pivotButton="1" applyBorder="1" applyAlignment="1">
      <alignment horizontal="center" vertical="center" wrapText="1"/>
    </xf>
    <xf numFmtId="0" fontId="0" fillId="0" borderId="2" xfId="0" applyBorder="1" applyAlignment="1">
      <alignment horizontal="center" vertical="center" wrapText="1"/>
    </xf>
    <xf numFmtId="0" fontId="25" fillId="0" borderId="0" xfId="0" applyFont="1"/>
    <xf numFmtId="0" fontId="25" fillId="0" borderId="2" xfId="0" applyFont="1" applyBorder="1"/>
    <xf numFmtId="0" fontId="27" fillId="0" borderId="0" xfId="0" applyFont="1"/>
    <xf numFmtId="0" fontId="0" fillId="0" borderId="18" xfId="0" applyBorder="1"/>
    <xf numFmtId="0" fontId="3" fillId="0" borderId="18" xfId="0" applyFont="1" applyBorder="1" applyAlignment="1">
      <alignment vertical="center"/>
    </xf>
    <xf numFmtId="166" fontId="0" fillId="0" borderId="18" xfId="0" applyNumberFormat="1" applyBorder="1"/>
    <xf numFmtId="0" fontId="32" fillId="0" borderId="18" xfId="0" applyFont="1" applyBorder="1" applyAlignment="1">
      <alignment vertical="center"/>
    </xf>
    <xf numFmtId="16" fontId="0" fillId="0" borderId="18" xfId="0" applyNumberFormat="1" applyBorder="1"/>
    <xf numFmtId="0" fontId="0" fillId="0" borderId="18" xfId="0" applyFill="1" applyBorder="1"/>
    <xf numFmtId="0" fontId="3" fillId="0" borderId="13" xfId="0" applyFont="1" applyFill="1" applyBorder="1" applyAlignment="1">
      <alignment vertical="center"/>
    </xf>
    <xf numFmtId="1" fontId="19" fillId="9" borderId="25" xfId="0" applyNumberFormat="1" applyFont="1" applyFill="1" applyBorder="1" applyAlignment="1">
      <alignment horizontal="center" vertical="center" wrapText="1"/>
    </xf>
    <xf numFmtId="165" fontId="33" fillId="24" borderId="38" xfId="5" applyNumberFormat="1" applyFont="1" applyFill="1" applyBorder="1" applyAlignment="1">
      <alignment horizontal="center" vertical="center"/>
    </xf>
    <xf numFmtId="165" fontId="33" fillId="24" borderId="52" xfId="5" applyNumberFormat="1" applyFont="1" applyFill="1" applyBorder="1" applyAlignment="1">
      <alignment horizontal="center" vertical="center"/>
    </xf>
    <xf numFmtId="0" fontId="34" fillId="0" borderId="34" xfId="0" applyNumberFormat="1" applyFont="1" applyBorder="1" applyAlignment="1">
      <alignment horizontal="center" vertical="center"/>
    </xf>
    <xf numFmtId="0" fontId="34" fillId="0" borderId="2" xfId="0" applyNumberFormat="1" applyFont="1" applyBorder="1" applyAlignment="1">
      <alignment horizontal="center" vertical="center"/>
    </xf>
    <xf numFmtId="0" fontId="34" fillId="23" borderId="39" xfId="0" applyNumberFormat="1" applyFont="1" applyFill="1" applyBorder="1" applyAlignment="1">
      <alignment horizontal="center" vertical="center"/>
    </xf>
    <xf numFmtId="165" fontId="35" fillId="24" borderId="39" xfId="5" applyNumberFormat="1" applyFont="1" applyFill="1" applyBorder="1" applyAlignment="1">
      <alignment horizontal="center" vertical="center"/>
    </xf>
    <xf numFmtId="0" fontId="0" fillId="0" borderId="13" xfId="0" applyFill="1" applyBorder="1"/>
    <xf numFmtId="0" fontId="0" fillId="0" borderId="7" xfId="0" applyFill="1" applyBorder="1"/>
    <xf numFmtId="0" fontId="5" fillId="16" borderId="25" xfId="0" applyFont="1" applyFill="1" applyBorder="1" applyAlignment="1">
      <alignment horizontal="center"/>
    </xf>
    <xf numFmtId="0" fontId="5" fillId="17" borderId="25" xfId="0" applyFont="1" applyFill="1" applyBorder="1" applyAlignment="1">
      <alignment horizontal="center"/>
    </xf>
    <xf numFmtId="0" fontId="5" fillId="6" borderId="25" xfId="0" applyFont="1" applyFill="1" applyBorder="1" applyAlignment="1">
      <alignment horizontal="center" vertical="center"/>
    </xf>
    <xf numFmtId="0" fontId="5" fillId="18" borderId="25" xfId="0" applyFont="1" applyFill="1" applyBorder="1" applyAlignment="1">
      <alignment horizontal="center"/>
    </xf>
    <xf numFmtId="0" fontId="5" fillId="19" borderId="25" xfId="0" applyFont="1" applyFill="1" applyBorder="1" applyAlignment="1">
      <alignment horizontal="center"/>
    </xf>
    <xf numFmtId="0" fontId="5" fillId="6" borderId="25" xfId="0" applyFont="1" applyFill="1" applyBorder="1" applyAlignment="1">
      <alignment horizontal="center"/>
    </xf>
    <xf numFmtId="0" fontId="25" fillId="20" borderId="33" xfId="0" applyFont="1" applyFill="1" applyBorder="1" applyAlignment="1">
      <alignment horizontal="center" vertical="center"/>
    </xf>
    <xf numFmtId="0" fontId="25" fillId="20" borderId="34" xfId="0" applyFont="1" applyFill="1" applyBorder="1" applyAlignment="1">
      <alignment horizontal="center" vertical="center"/>
    </xf>
    <xf numFmtId="0" fontId="25" fillId="20" borderId="35" xfId="0" applyFont="1" applyFill="1" applyBorder="1" applyAlignment="1">
      <alignment horizontal="center" vertical="center"/>
    </xf>
    <xf numFmtId="0" fontId="25" fillId="6" borderId="34" xfId="0" applyFont="1" applyFill="1" applyBorder="1" applyAlignment="1">
      <alignment horizontal="center" vertical="center"/>
    </xf>
    <xf numFmtId="0" fontId="25" fillId="6" borderId="35" xfId="0" applyFont="1" applyFill="1" applyBorder="1" applyAlignment="1">
      <alignment horizontal="center" vertical="center"/>
    </xf>
    <xf numFmtId="0" fontId="25" fillId="22" borderId="33" xfId="0" applyFont="1" applyFill="1" applyBorder="1" applyAlignment="1">
      <alignment horizontal="center" vertical="center"/>
    </xf>
    <xf numFmtId="0" fontId="25" fillId="22" borderId="34" xfId="0" applyFont="1" applyFill="1" applyBorder="1" applyAlignment="1">
      <alignment horizontal="center" vertical="center"/>
    </xf>
    <xf numFmtId="0" fontId="25" fillId="22" borderId="35" xfId="0" applyFont="1" applyFill="1" applyBorder="1" applyAlignment="1">
      <alignment horizontal="center" vertical="center"/>
    </xf>
    <xf numFmtId="0" fontId="25" fillId="19" borderId="33" xfId="0" applyFont="1" applyFill="1" applyBorder="1" applyAlignment="1">
      <alignment horizontal="center" vertical="center"/>
    </xf>
    <xf numFmtId="0" fontId="25" fillId="19" borderId="34" xfId="0" applyFont="1" applyFill="1" applyBorder="1" applyAlignment="1">
      <alignment horizontal="center" vertical="center"/>
    </xf>
    <xf numFmtId="0" fontId="25" fillId="19" borderId="35" xfId="0" applyFont="1" applyFill="1" applyBorder="1" applyAlignment="1">
      <alignment horizontal="center" vertical="center"/>
    </xf>
    <xf numFmtId="0" fontId="24" fillId="4" borderId="2" xfId="0" applyFont="1" applyFill="1" applyBorder="1" applyAlignment="1">
      <alignment horizontal="center" vertical="center" wrapText="1"/>
    </xf>
    <xf numFmtId="0" fontId="24" fillId="4" borderId="2" xfId="0" applyFont="1" applyFill="1" applyBorder="1" applyAlignment="1">
      <alignment horizontal="center" vertical="center"/>
    </xf>
    <xf numFmtId="0" fontId="25" fillId="20" borderId="2" xfId="0" applyFont="1" applyFill="1" applyBorder="1" applyAlignment="1">
      <alignment horizontal="center" vertical="center"/>
    </xf>
    <xf numFmtId="0" fontId="5" fillId="6" borderId="2" xfId="0" applyFont="1" applyFill="1" applyBorder="1" applyAlignment="1">
      <alignment horizontal="center" vertical="center"/>
    </xf>
    <xf numFmtId="0" fontId="30" fillId="22" borderId="64" xfId="0" applyFont="1" applyFill="1" applyBorder="1" applyAlignment="1">
      <alignment horizontal="center" vertical="center"/>
    </xf>
    <xf numFmtId="0" fontId="30" fillId="22" borderId="65" xfId="0" applyFont="1" applyFill="1" applyBorder="1" applyAlignment="1">
      <alignment horizontal="center" vertical="center"/>
    </xf>
    <xf numFmtId="0" fontId="30" fillId="22" borderId="41" xfId="0" applyFont="1" applyFill="1" applyBorder="1" applyAlignment="1">
      <alignment horizontal="center" vertical="center"/>
    </xf>
    <xf numFmtId="0" fontId="30" fillId="27" borderId="68" xfId="0" applyFont="1" applyFill="1" applyBorder="1" applyAlignment="1">
      <alignment horizontal="center" vertical="center"/>
    </xf>
    <xf numFmtId="0" fontId="30" fillId="27" borderId="67" xfId="0" applyFont="1" applyFill="1" applyBorder="1" applyAlignment="1">
      <alignment horizontal="center" vertical="center"/>
    </xf>
    <xf numFmtId="0" fontId="25" fillId="0" borderId="2" xfId="0" applyFont="1" applyBorder="1" applyAlignment="1">
      <alignment horizontal="center"/>
    </xf>
    <xf numFmtId="0" fontId="5" fillId="17" borderId="54" xfId="0" applyFont="1" applyFill="1" applyBorder="1" applyAlignment="1">
      <alignment horizontal="center"/>
    </xf>
    <xf numFmtId="0" fontId="5" fillId="17" borderId="55" xfId="0" applyFont="1" applyFill="1" applyBorder="1" applyAlignment="1">
      <alignment horizontal="center"/>
    </xf>
    <xf numFmtId="0" fontId="5" fillId="14" borderId="2" xfId="0" applyFont="1" applyFill="1" applyBorder="1" applyAlignment="1">
      <alignment horizontal="center" vertical="center"/>
    </xf>
    <xf numFmtId="0" fontId="5" fillId="5" borderId="2" xfId="0" applyFont="1" applyFill="1" applyBorder="1" applyAlignment="1">
      <alignment horizontal="center" vertical="center"/>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6" fillId="2" borderId="2" xfId="2" applyFont="1" applyFill="1" applyBorder="1" applyAlignment="1">
      <alignment horizontal="center" vertical="center" wrapText="1"/>
    </xf>
  </cellXfs>
  <cellStyles count="10">
    <cellStyle name="Accent6" xfId="6" builtinId="49"/>
    <cellStyle name="Comma" xfId="1" builtinId="3"/>
    <cellStyle name="Comma 2" xfId="8"/>
    <cellStyle name="Hyperlink" xfId="7" builtinId="8"/>
    <cellStyle name="Normal" xfId="0" builtinId="0"/>
    <cellStyle name="Normal 2" xfId="3"/>
    <cellStyle name="Normal 3" xfId="2"/>
    <cellStyle name="Normal 3 2" xfId="4"/>
    <cellStyle name="Normal 4" xfId="9"/>
    <cellStyle name="Percent" xfId="5" builtinId="5"/>
  </cellStyles>
  <dxfs count="677">
    <dxf>
      <font>
        <sz val="11"/>
      </font>
    </dxf>
    <dxf>
      <font>
        <sz val="11"/>
      </font>
    </dxf>
    <dxf>
      <font>
        <sz val="11"/>
      </font>
    </dxf>
    <dxf>
      <font>
        <sz val="11"/>
      </font>
    </dxf>
    <dxf>
      <font>
        <sz val="11"/>
      </font>
    </dxf>
    <dxf>
      <font>
        <sz val="11"/>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lor auto="1"/>
      </font>
    </dxf>
    <dxf>
      <font>
        <color auto="1"/>
      </font>
    </dxf>
    <dxf>
      <fill>
        <patternFill patternType="solid">
          <bgColor rgb="FF66FF99"/>
        </patternFill>
      </fill>
    </dxf>
    <dxf>
      <fill>
        <patternFill patternType="solid">
          <bgColor rgb="FF66FF99"/>
        </patternFill>
      </fill>
    </dxf>
    <dxf>
      <font>
        <sz val="16"/>
        <color auto="1"/>
        <name val="Tw Cen MT"/>
        <scheme val="none"/>
      </font>
      <fill>
        <patternFill patternType="solid">
          <fgColor indexed="64"/>
          <bgColor rgb="FFFFFF00"/>
        </patternFill>
      </fill>
    </dxf>
    <dxf>
      <font>
        <sz val="16"/>
        <color auto="1"/>
        <name val="Tw Cen MT"/>
        <scheme val="none"/>
      </font>
      <fill>
        <patternFill patternType="solid">
          <fgColor indexed="64"/>
          <bgColor rgb="FFFFFF00"/>
        </patternFill>
      </fill>
    </dxf>
    <dxf>
      <font>
        <sz val="16"/>
        <color auto="1"/>
        <name val="Tw Cen MT"/>
        <scheme val="none"/>
      </font>
      <fill>
        <patternFill patternType="solid">
          <fgColor indexed="64"/>
          <bgColor rgb="FFFFFF00"/>
        </patternFill>
      </fill>
    </dxf>
    <dxf>
      <font>
        <sz val="16"/>
        <color auto="1"/>
        <name val="Tw Cen MT"/>
        <scheme val="none"/>
      </font>
      <fill>
        <patternFill patternType="solid">
          <fgColor indexed="64"/>
          <bgColor rgb="FFFFFF00"/>
        </patternFill>
      </fill>
    </dxf>
    <dxf>
      <font>
        <sz val="16"/>
        <color auto="1"/>
        <name val="Tw Cen MT"/>
        <scheme val="none"/>
      </font>
      <fill>
        <patternFill patternType="solid">
          <fgColor indexed="64"/>
          <bgColor rgb="FFFFFF00"/>
        </patternFill>
      </fill>
    </dxf>
    <dxf>
      <font>
        <sz val="16"/>
        <color auto="1"/>
        <name val="Tw Cen MT"/>
        <scheme val="none"/>
      </font>
      <fill>
        <patternFill patternType="solid">
          <fgColor indexed="64"/>
          <bgColor rgb="FFFFFF00"/>
        </patternFill>
      </fill>
    </dxf>
    <dxf>
      <font>
        <sz val="16"/>
        <color auto="1"/>
        <name val="Tw Cen MT"/>
        <scheme val="none"/>
      </font>
      <fill>
        <patternFill patternType="solid">
          <fgColor indexed="64"/>
          <bgColor rgb="FFFFFF00"/>
        </patternFill>
      </fill>
    </dxf>
    <dxf>
      <font>
        <sz val="16"/>
        <color auto="1"/>
        <name val="Tw Cen MT"/>
        <scheme val="none"/>
      </font>
      <fill>
        <patternFill patternType="solid">
          <fgColor indexed="64"/>
          <bgColor rgb="FFFFFF00"/>
        </patternFill>
      </fill>
    </dxf>
    <dxf>
      <font>
        <sz val="16"/>
        <color auto="1"/>
        <name val="Tw Cen MT"/>
        <scheme val="none"/>
      </font>
      <fill>
        <patternFill patternType="solid">
          <fgColor indexed="64"/>
          <bgColor rgb="FFFFFF00"/>
        </patternFill>
      </fill>
    </dxf>
    <dxf>
      <font>
        <sz val="11"/>
      </font>
    </dxf>
    <dxf>
      <font>
        <sz val="11"/>
      </font>
    </dxf>
    <dxf>
      <font>
        <sz val="11"/>
      </font>
    </dxf>
    <dxf>
      <font>
        <sz val="11"/>
      </font>
    </dxf>
    <dxf>
      <font>
        <sz val="11"/>
      </font>
    </dxf>
    <dxf>
      <font>
        <sz val="11"/>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lor auto="1"/>
      </font>
    </dxf>
    <dxf>
      <font>
        <color auto="1"/>
      </font>
    </dxf>
    <dxf>
      <fill>
        <patternFill patternType="solid">
          <bgColor rgb="FF66FF99"/>
        </patternFill>
      </fill>
    </dxf>
    <dxf>
      <fill>
        <patternFill patternType="solid">
          <bgColor rgb="FF66FF99"/>
        </patternFill>
      </fill>
    </dxf>
    <dxf>
      <fill>
        <patternFill patternType="solid">
          <bgColor theme="0" tint="-4.9989318521683403E-2"/>
        </patternFill>
      </fill>
    </dxf>
    <dxf>
      <font>
        <sz val="12"/>
      </font>
    </dxf>
    <dxf>
      <font>
        <name val="Tw Cen MT"/>
        <scheme val="none"/>
      </font>
    </dxf>
    <dxf>
      <font>
        <name val="Tw Cen MT"/>
        <scheme val="none"/>
      </font>
    </dxf>
    <dxf>
      <font>
        <name val="Tw Cen MT"/>
        <scheme val="none"/>
      </font>
    </dxf>
    <dxf>
      <font>
        <name val="Tw Cen MT"/>
        <scheme val="none"/>
      </font>
    </dxf>
    <dxf>
      <font>
        <name val="Tw Cen MT"/>
        <scheme val="none"/>
      </font>
    </dxf>
    <dxf>
      <font>
        <name val="Tw Cen MT"/>
        <scheme val="none"/>
      </font>
    </dxf>
    <dxf>
      <font>
        <name val="Tw Cen MT"/>
        <scheme val="none"/>
      </font>
    </dxf>
    <dxf>
      <font>
        <name val="Tw Cen MT"/>
        <scheme val="none"/>
      </font>
    </dxf>
    <dxf>
      <font>
        <name val="Tw Cen MT"/>
        <scheme val="none"/>
      </font>
    </dxf>
    <dxf>
      <font>
        <color auto="1"/>
      </font>
    </dxf>
    <dxf>
      <fill>
        <patternFill patternType="solid">
          <bgColor rgb="FFFFFF00"/>
        </patternFill>
      </fill>
    </dxf>
    <dxf>
      <font>
        <sz val="16"/>
      </font>
    </dxf>
    <dxf>
      <font>
        <sz val="16"/>
      </font>
    </dxf>
    <dxf>
      <font>
        <sz val="16"/>
      </font>
    </dxf>
    <dxf>
      <font>
        <sz val="16"/>
      </font>
    </dxf>
    <dxf>
      <font>
        <sz val="16"/>
      </font>
    </dxf>
    <dxf>
      <font>
        <sz val="16"/>
      </font>
    </dxf>
    <dxf>
      <font>
        <sz val="16"/>
      </font>
    </dxf>
    <dxf>
      <font>
        <sz val="16"/>
      </font>
    </dxf>
    <dxf>
      <alignment horizontal="center"/>
    </dxf>
    <dxf>
      <alignment horizontal="center"/>
    </dxf>
    <dxf>
      <border>
        <left style="thin">
          <color indexed="64"/>
        </left>
        <right style="thin">
          <color indexed="64"/>
        </right>
        <top style="thin">
          <color indexed="64"/>
        </top>
        <bottom style="thin">
          <color indexed="64"/>
        </bottom>
      </border>
    </dxf>
    <dxf>
      <font>
        <b val="0"/>
      </font>
    </dxf>
    <dxf>
      <font>
        <b val="0"/>
      </font>
    </dxf>
    <dxf>
      <font>
        <b val="0"/>
      </font>
    </dxf>
    <dxf>
      <font>
        <b val="0"/>
      </font>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rgb="FFFFFFFF"/>
        <name val="Calibri"/>
        <scheme val="minor"/>
      </font>
      <fill>
        <patternFill patternType="solid">
          <fgColor indexed="64"/>
          <bgColor theme="3" tint="-0.499984740745262"/>
        </patternFill>
      </fill>
      <alignment horizontal="center" vertical="center"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66FF99"/>
        </patternFill>
      </fill>
    </dxf>
    <dxf>
      <fill>
        <patternFill>
          <bgColor rgb="FFFFFF99"/>
        </patternFill>
      </fill>
    </dxf>
    <dxf>
      <fill>
        <patternFill>
          <bgColor rgb="FF9999FF"/>
        </patternFill>
      </fill>
    </dxf>
    <dxf>
      <fill>
        <patternFill>
          <bgColor rgb="FFFF0000"/>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rgb="FFFFFFFF"/>
        <name val="Calibri"/>
        <scheme val="minor"/>
      </font>
      <fill>
        <patternFill patternType="solid">
          <fgColor indexed="64"/>
          <bgColor theme="3" tint="-0.499984740745262"/>
        </patternFill>
      </fill>
      <alignment horizontal="center" vertical="center" textRotation="0" wrapText="1" indent="0" justifyLastLine="0" shrinkToFit="0" readingOrder="0"/>
    </dxf>
    <dxf>
      <fill>
        <patternFill>
          <bgColor rgb="FF66FF99"/>
        </patternFill>
      </fill>
    </dxf>
    <dxf>
      <fill>
        <patternFill>
          <bgColor rgb="FFFFFF99"/>
        </patternFill>
      </fill>
    </dxf>
    <dxf>
      <fill>
        <patternFill>
          <bgColor rgb="FF9999FF"/>
        </patternFill>
      </fill>
    </dxf>
    <dxf>
      <fill>
        <patternFill>
          <bgColor rgb="FFFF0000"/>
        </patternFill>
      </fill>
    </dxf>
    <dxf>
      <fill>
        <patternFill>
          <bgColor rgb="FFFF3300"/>
        </patternFill>
      </fill>
    </dxf>
    <dxf>
      <fill>
        <patternFill>
          <bgColor rgb="FF66FF99"/>
        </patternFill>
      </fill>
    </dxf>
    <dxf>
      <fill>
        <patternFill>
          <bgColor rgb="FFFFFF99"/>
        </patternFill>
      </fill>
    </dxf>
    <dxf>
      <fill>
        <patternFill>
          <bgColor rgb="FF9999FF"/>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indexed="57"/>
          <bgColor indexed="19"/>
        </patternFill>
      </fill>
    </dxf>
    <dxf>
      <fill>
        <patternFill patternType="solid">
          <fgColor indexed="52"/>
          <bgColor indexed="51"/>
        </patternFill>
      </fill>
    </dxf>
    <dxf>
      <fill>
        <patternFill patternType="solid">
          <fgColor indexed="10"/>
          <bgColor indexed="16"/>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alignment horizontal="left" readingOrder="0"/>
    </dxf>
    <dxf>
      <alignment horizontal="center" readingOrder="0"/>
    </dxf>
    <dxf>
      <alignment horizontal="center" readingOrder="0"/>
    </dxf>
    <dxf>
      <alignment vertical="center" readingOrder="0"/>
    </dxf>
    <dxf>
      <alignment vertical="center" readingOrder="0"/>
    </dxf>
    <dxf>
      <alignment horizontal="center" readingOrder="0"/>
    </dxf>
    <dxf>
      <alignment horizontal="center" readingOrder="0"/>
    </dxf>
    <dxf>
      <alignment vertic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fill>
        <patternFill>
          <bgColor rgb="FFFF0000"/>
        </patternFill>
      </fill>
    </dxf>
    <dxf>
      <fill>
        <patternFill>
          <bgColor theme="3" tint="0.59996337778862885"/>
        </patternFill>
      </fill>
    </dxf>
    <dxf>
      <fill>
        <patternFill>
          <bgColor rgb="FF92D050"/>
        </patternFill>
      </fill>
    </dxf>
    <dxf>
      <fill>
        <patternFill>
          <bgColor rgb="FFFF0000"/>
        </patternFill>
      </fill>
    </dxf>
    <dxf>
      <fill>
        <patternFill>
          <bgColor theme="3" tint="0.59996337778862885"/>
        </patternFill>
      </fill>
    </dxf>
    <dxf>
      <fill>
        <patternFill>
          <bgColor rgb="FF92D050"/>
        </patternFill>
      </fill>
    </dxf>
    <dxf>
      <fill>
        <patternFill>
          <bgColor rgb="FFFF0000"/>
        </patternFill>
      </fill>
    </dxf>
    <dxf>
      <fill>
        <patternFill>
          <bgColor theme="3" tint="0.59996337778862885"/>
        </patternFill>
      </fill>
    </dxf>
    <dxf>
      <fill>
        <patternFill>
          <bgColor rgb="FF92D050"/>
        </patternFill>
      </fill>
    </dxf>
    <dxf>
      <fill>
        <patternFill>
          <bgColor rgb="FFFF0000"/>
        </patternFill>
      </fill>
    </dxf>
    <dxf>
      <fill>
        <patternFill>
          <bgColor theme="3" tint="0.59996337778862885"/>
        </patternFill>
      </fill>
    </dxf>
    <dxf>
      <fill>
        <patternFill>
          <bgColor rgb="FF92D050"/>
        </patternFill>
      </fill>
    </dxf>
    <dxf>
      <fill>
        <patternFill>
          <bgColor rgb="FFFF0000"/>
        </patternFill>
      </fill>
    </dxf>
    <dxf>
      <fill>
        <patternFill>
          <bgColor theme="3" tint="0.59996337778862885"/>
        </patternFill>
      </fill>
    </dxf>
    <dxf>
      <fill>
        <patternFill>
          <bgColor rgb="FF92D050"/>
        </patternFill>
      </fill>
    </dxf>
    <dxf>
      <fill>
        <patternFill>
          <bgColor rgb="FFFF0000"/>
        </patternFill>
      </fill>
    </dxf>
    <dxf>
      <fill>
        <patternFill>
          <bgColor theme="3" tint="0.59996337778862885"/>
        </patternFill>
      </fill>
    </dxf>
    <dxf>
      <fill>
        <patternFill>
          <bgColor rgb="FF92D050"/>
        </patternFill>
      </fill>
    </dxf>
    <dxf>
      <fill>
        <patternFill>
          <bgColor rgb="FFFF0000"/>
        </patternFill>
      </fill>
    </dxf>
    <dxf>
      <fill>
        <patternFill>
          <bgColor rgb="FFFF0000"/>
        </patternFill>
      </fill>
    </dxf>
    <dxf>
      <fill>
        <patternFill>
          <bgColor theme="3" tint="0.59996337778862885"/>
        </patternFill>
      </fill>
    </dxf>
    <dxf>
      <fill>
        <patternFill>
          <bgColor rgb="FF92D050"/>
        </patternFill>
      </fill>
    </dxf>
    <dxf>
      <fill>
        <patternFill>
          <bgColor rgb="FFFF0000"/>
        </patternFill>
      </fill>
    </dxf>
    <dxf>
      <fill>
        <patternFill>
          <bgColor theme="3" tint="0.59996337778862885"/>
        </patternFill>
      </fill>
    </dxf>
    <dxf>
      <fill>
        <patternFill>
          <bgColor rgb="FF92D050"/>
        </patternFill>
      </fill>
    </dxf>
    <dxf>
      <fill>
        <patternFill>
          <bgColor rgb="FF66FF99"/>
        </patternFill>
      </fill>
    </dxf>
    <dxf>
      <fill>
        <patternFill>
          <bgColor rgb="FFFFFF99"/>
        </patternFill>
      </fill>
    </dxf>
    <dxf>
      <fill>
        <patternFill>
          <bgColor rgb="FF9999FF"/>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indexed="57"/>
          <bgColor indexed="19"/>
        </patternFill>
      </fill>
    </dxf>
    <dxf>
      <fill>
        <patternFill patternType="solid">
          <fgColor indexed="52"/>
          <bgColor indexed="51"/>
        </patternFill>
      </fill>
    </dxf>
    <dxf>
      <fill>
        <patternFill patternType="solid">
          <fgColor indexed="10"/>
          <bgColor indexed="16"/>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wrapText="1" readingOrder="0"/>
    </dxf>
    <dxf>
      <alignment horizontal="center" readingOrder="0"/>
    </dxf>
    <dxf>
      <alignment vertical="center" readingOrder="0"/>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alignment wrapText="1" readingOrder="0"/>
    </dxf>
    <dxf>
      <alignment horizontal="center" readingOrder="0"/>
    </dxf>
    <dxf>
      <alignment vertical="center" readingOrder="0"/>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alignment wrapText="1" readingOrder="0"/>
    </dxf>
    <dxf>
      <alignment horizontal="center" readingOrder="0"/>
    </dxf>
    <dxf>
      <alignment vertical="center" readingOrder="0"/>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alignment wrapText="1" readingOrder="0"/>
    </dxf>
    <dxf>
      <alignment horizontal="center" readingOrder="0"/>
    </dxf>
    <dxf>
      <alignment vertical="center" readingOrder="0"/>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color rgb="FFFF3300"/>
      </font>
    </dxf>
    <dxf>
      <fill>
        <patternFill patternType="solid">
          <bgColor theme="4" tint="0.79998168889431442"/>
        </patternFill>
      </fill>
    </dxf>
    <dxf>
      <fill>
        <patternFill patternType="solid">
          <bgColor theme="4" tint="0.79998168889431442"/>
        </patternFill>
      </fill>
    </dxf>
    <dxf>
      <font>
        <color rgb="FFFF0000"/>
      </font>
    </dxf>
    <dxf>
      <border>
        <left style="medium">
          <color theme="1" tint="0.249977111117893"/>
        </left>
        <right style="medium">
          <color theme="1" tint="0.249977111117893"/>
        </right>
        <top style="medium">
          <color theme="1" tint="0.249977111117893"/>
        </top>
        <bottom style="medium">
          <color theme="1" tint="0.249977111117893"/>
        </bottom>
      </border>
    </dxf>
    <dxf>
      <border>
        <left style="medium">
          <color theme="1" tint="0.249977111117893"/>
        </left>
        <right style="medium">
          <color theme="1" tint="0.249977111117893"/>
        </right>
        <top style="medium">
          <color theme="1" tint="0.249977111117893"/>
        </top>
        <bottom style="medium">
          <color theme="1" tint="0.249977111117893"/>
        </bottom>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alignment horizontal="center" readingOrder="0"/>
    </dxf>
    <dxf>
      <alignment vertical="center" readingOrder="0"/>
    </dxf>
    <dxf>
      <font>
        <sz val="10"/>
      </font>
    </dxf>
    <dxf>
      <border>
        <left style="thin">
          <color theme="1" tint="0.249977111117893"/>
        </left>
        <right style="thin">
          <color theme="1" tint="0.249977111117893"/>
        </right>
        <top style="thin">
          <color theme="1" tint="0.249977111117893"/>
        </top>
        <bottom style="thin">
          <color theme="1" tint="0.249977111117893"/>
        </bottom>
        <vertical style="thin">
          <color theme="1" tint="0.249977111117893"/>
        </vertical>
        <horizontal style="thin">
          <color theme="1" tint="0.249977111117893"/>
        </horizontal>
      </border>
    </dxf>
    <dxf>
      <fill>
        <patternFill patternType="solid">
          <bgColor theme="4" tint="0.79998168889431442"/>
        </patternFill>
      </fill>
    </dxf>
    <dxf>
      <fill>
        <patternFill patternType="solid">
          <bgColor theme="4" tint="0.79998168889431442"/>
        </patternFill>
      </fill>
    </dxf>
    <dxf>
      <border>
        <left style="medium">
          <color theme="1" tint="0.249977111117893"/>
        </left>
        <right style="medium">
          <color theme="1" tint="0.249977111117893"/>
        </right>
        <top style="medium">
          <color theme="1" tint="0.249977111117893"/>
        </top>
        <bottom style="medium">
          <color theme="1" tint="0.249977111117893"/>
        </bottom>
      </border>
    </dxf>
    <dxf>
      <border>
        <left style="medium">
          <color theme="1" tint="0.249977111117893"/>
        </left>
        <right style="medium">
          <color theme="1" tint="0.249977111117893"/>
        </right>
        <top style="medium">
          <color theme="1" tint="0.249977111117893"/>
        </top>
        <bottom style="medium">
          <color theme="1" tint="0.249977111117893"/>
        </bottom>
      </border>
    </dxf>
    <dxf>
      <border>
        <left style="medium">
          <color theme="1" tint="0.249977111117893"/>
        </left>
        <right style="medium">
          <color theme="1" tint="0.249977111117893"/>
        </right>
        <top style="medium">
          <color theme="1" tint="0.249977111117893"/>
        </top>
        <bottom style="medium">
          <color theme="1" tint="0.249977111117893"/>
        </bottom>
      </border>
    </dxf>
    <dxf>
      <alignment horizontal="center" readingOrder="0"/>
    </dxf>
    <dxf>
      <alignment vertical="center" readingOrder="0"/>
    </dxf>
    <dxf>
      <font>
        <sz val="10"/>
      </font>
    </dxf>
    <dxf>
      <fill>
        <patternFill patternType="solid">
          <bgColor theme="4" tint="0.79998168889431442"/>
        </patternFill>
      </fill>
    </dxf>
    <dxf>
      <fill>
        <patternFill patternType="solid">
          <bgColor theme="4" tint="0.79998168889431442"/>
        </patternFill>
      </fill>
    </dxf>
    <dxf>
      <border>
        <right style="medium">
          <color theme="1" tint="0.249977111117893"/>
        </right>
      </border>
    </dxf>
    <dxf>
      <border>
        <left style="medium">
          <color theme="1" tint="0.249977111117893"/>
        </left>
        <right style="medium">
          <color theme="1" tint="0.249977111117893"/>
        </right>
        <top style="medium">
          <color theme="1" tint="0.249977111117893"/>
        </top>
        <bottom style="medium">
          <color theme="1" tint="0.249977111117893"/>
        </bottom>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font>
    </dxf>
    <dxf>
      <font>
        <b val="0"/>
      </font>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font>
        <color rgb="FFFF0000"/>
      </font>
    </dxf>
    <dxf>
      <font>
        <color rgb="FFFF0000"/>
      </font>
    </dxf>
    <dxf>
      <border>
        <left style="thin">
          <color theme="1" tint="0.249977111117893"/>
        </left>
        <right style="thin">
          <color theme="1" tint="0.249977111117893"/>
        </right>
        <top style="thin">
          <color theme="1" tint="0.249977111117893"/>
        </top>
        <bottom style="thin">
          <color theme="1" tint="0.249977111117893"/>
        </bottom>
        <vertical style="thin">
          <color theme="1" tint="0.249977111117893"/>
        </vertical>
        <horizontal style="thin">
          <color theme="1" tint="0.249977111117893"/>
        </horizontal>
      </border>
    </dxf>
    <dxf>
      <fill>
        <patternFill patternType="solid">
          <bgColor theme="4" tint="0.79998168889431442"/>
        </patternFill>
      </fill>
    </dxf>
    <dxf>
      <fill>
        <patternFill patternType="solid">
          <bgColor theme="4" tint="0.79998168889431442"/>
        </patternFill>
      </fill>
    </dxf>
    <dxf>
      <font>
        <color rgb="FFFF0000"/>
      </font>
    </dxf>
    <dxf>
      <border>
        <left style="medium">
          <color theme="1" tint="0.249977111117893"/>
        </left>
        <right style="medium">
          <color theme="1" tint="0.249977111117893"/>
        </right>
        <top style="medium">
          <color theme="1" tint="0.249977111117893"/>
        </top>
        <bottom style="medium">
          <color theme="1" tint="0.249977111117893"/>
        </bottom>
      </border>
    </dxf>
    <dxf>
      <border>
        <left style="medium">
          <color theme="1" tint="0.249977111117893"/>
        </left>
        <right style="medium">
          <color theme="1" tint="0.249977111117893"/>
        </right>
        <top style="medium">
          <color theme="1" tint="0.249977111117893"/>
        </top>
        <bottom style="medium">
          <color theme="1" tint="0.249977111117893"/>
        </bottom>
      </border>
    </dxf>
    <dxf>
      <border>
        <left style="medium">
          <color theme="1" tint="0.249977111117893"/>
        </left>
        <right style="medium">
          <color theme="1" tint="0.249977111117893"/>
        </right>
        <top style="medium">
          <color theme="1" tint="0.249977111117893"/>
        </top>
        <bottom style="medium">
          <color theme="1" tint="0.249977111117893"/>
        </bottom>
      </border>
    </dxf>
    <dxf>
      <border>
        <left style="medium">
          <color theme="1" tint="0.249977111117893"/>
        </left>
        <right style="medium">
          <color theme="1" tint="0.249977111117893"/>
        </right>
        <top style="medium">
          <color theme="1" tint="0.249977111117893"/>
        </top>
        <bottom style="medium">
          <color theme="1" tint="0.249977111117893"/>
        </bottom>
      </border>
    </dxf>
    <dxf>
      <alignment horizont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color rgb="FFFF3300"/>
      </font>
    </dxf>
    <dxf>
      <font>
        <color rgb="FFFF3300"/>
      </font>
    </dxf>
    <dxf>
      <fill>
        <patternFill patternType="solid">
          <bgColor theme="4" tint="0.79998168889431442"/>
        </patternFill>
      </fill>
    </dxf>
    <dxf>
      <fill>
        <patternFill patternType="solid">
          <bgColor theme="4" tint="0.79998168889431442"/>
        </patternFill>
      </fill>
    </dxf>
    <dxf>
      <font>
        <color rgb="FFFF0000"/>
      </font>
    </dxf>
    <dxf>
      <border>
        <left style="medium">
          <color theme="1" tint="0.249977111117893"/>
        </left>
        <right style="medium">
          <color theme="1" tint="0.249977111117893"/>
        </right>
        <top style="medium">
          <color theme="1" tint="0.249977111117893"/>
        </top>
        <bottom style="medium">
          <color theme="1" tint="0.249977111117893"/>
        </bottom>
      </border>
    </dxf>
    <dxf>
      <border>
        <left style="medium">
          <color theme="1" tint="0.249977111117893"/>
        </left>
        <right style="medium">
          <color theme="1" tint="0.249977111117893"/>
        </right>
        <top style="medium">
          <color theme="1" tint="0.249977111117893"/>
        </top>
        <bottom style="medium">
          <color theme="1" tint="0.249977111117893"/>
        </bottom>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alignment horizont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color rgb="FFFF0000"/>
      </font>
    </dxf>
    <dxf>
      <fill>
        <patternFill patternType="solid">
          <bgColor theme="4" tint="0.79998168889431442"/>
        </patternFill>
      </fill>
    </dxf>
    <dxf>
      <fill>
        <patternFill patternType="solid">
          <bgColor theme="4" tint="0.79998168889431442"/>
        </patternFill>
      </fill>
    </dxf>
    <dxf>
      <font>
        <color rgb="FFFF0000"/>
      </font>
    </dxf>
    <dxf>
      <border>
        <right style="medium">
          <color theme="1" tint="0.249977111117893"/>
        </right>
      </border>
    </dxf>
    <dxf>
      <border>
        <right style="medium">
          <color theme="1" tint="0.249977111117893"/>
        </right>
      </border>
    </dxf>
    <dxf>
      <border>
        <left style="medium">
          <color theme="1" tint="0.249977111117893"/>
        </left>
        <right style="medium">
          <color theme="1" tint="0.249977111117893"/>
        </right>
        <top style="medium">
          <color theme="1" tint="0.249977111117893"/>
        </top>
        <bottom style="medium">
          <color theme="1" tint="0.249977111117893"/>
        </bottom>
      </border>
    </dxf>
    <dxf>
      <border>
        <left style="medium">
          <color theme="1" tint="0.249977111117893"/>
        </left>
        <right style="medium">
          <color theme="1" tint="0.249977111117893"/>
        </right>
        <top style="medium">
          <color theme="1" tint="0.249977111117893"/>
        </top>
        <bottom style="medium">
          <color theme="1" tint="0.249977111117893"/>
        </bottom>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font>
    </dxf>
    <dxf>
      <font>
        <b val="0"/>
      </font>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font>
        <color rgb="FFFF0000"/>
      </font>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alignment horizontal="left" readingOrder="0"/>
    </dxf>
    <dxf>
      <alignment horizontal="center" readingOrder="0"/>
    </dxf>
    <dxf>
      <alignment horizontal="center" readingOrder="0"/>
    </dxf>
    <dxf>
      <alignment vertic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alignment horizontal="center" readingOrder="0"/>
    </dxf>
    <dxf>
      <alignment horizontal="center" readingOrder="0"/>
    </dxf>
    <dxf>
      <alignment vertical="center" readingOrder="0"/>
    </dxf>
    <dxf>
      <alignment vertical="center" readingOrder="0"/>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
      <alignment horizontal="center" readingOrder="0"/>
    </dxf>
    <dxf>
      <alignment vertical="center" readingOrder="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color theme="1"/>
      </font>
      <border>
        <bottom style="thin">
          <color theme="7"/>
        </bottom>
        <vertical/>
        <horizontal/>
      </border>
    </dxf>
    <dxf>
      <font>
        <b/>
        <i val="0"/>
        <color theme="1"/>
      </font>
      <border>
        <left style="thin">
          <color theme="7"/>
        </left>
        <right style="thin">
          <color theme="7"/>
        </right>
        <top style="thin">
          <color theme="7"/>
        </top>
        <bottom style="thin">
          <color theme="7"/>
        </bottom>
        <vertical/>
        <horizontal/>
      </border>
    </dxf>
    <dxf>
      <font>
        <b/>
        <i val="0"/>
      </font>
      <fill>
        <patternFill>
          <bgColor rgb="FFD7D7D7"/>
        </patternFill>
      </fill>
    </dxf>
    <dxf>
      <font>
        <b val="0"/>
        <i val="0"/>
      </font>
      <fill>
        <patternFill patternType="none">
          <bgColor indexed="65"/>
        </patternFill>
      </fill>
    </dxf>
  </dxfs>
  <tableStyles count="2" defaultTableStyle="TableStyleMedium2" defaultPivotStyle="PivotStyleMedium9">
    <tableStyle name="MySqlDefault" pivot="0" table="0" count="2">
      <tableStyleElement type="wholeTable" dxfId="676"/>
      <tableStyleElement type="headerRow" dxfId="675"/>
    </tableStyle>
    <tableStyle name="SlicerStyleLight4 2" pivot="0" table="0" count="10">
      <tableStyleElement type="wholeTable" dxfId="674"/>
      <tableStyleElement type="headerRow" dxfId="673"/>
    </tableStyle>
  </tableStyles>
  <colors>
    <mruColors>
      <color rgb="FFFF3300"/>
      <color rgb="FFFFFF66"/>
      <color rgb="FFFFFF99"/>
      <color rgb="FF66FF33"/>
      <color rgb="FF9999FF"/>
      <color rgb="FFFFFF00"/>
      <color rgb="FF66FF99"/>
      <color rgb="FFCCCCFF"/>
      <color rgb="FFFFFF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2.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07/relationships/slicerCache" Target="slicerCaches/slicerCache1.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3.xml"/><Relationship Id="rId35" Type="http://schemas.microsoft.com/office/2007/relationships/slicerCache" Target="slicerCaches/slicerCache4.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microsoft.com/office/2011/relationships/chartStyle" Target="style4.xml"/><Relationship Id="rId2" Type="http://schemas.microsoft.com/office/2011/relationships/chartColorStyle" Target="colors4.xml"/><Relationship Id="rId1" Type="http://schemas.openxmlformats.org/officeDocument/2006/relationships/chartUserShapes" Target="../drawings/drawing2.xml"/></Relationships>
</file>

<file path=xl/charts/_rels/chart5.xml.rels><?xml version="1.0" encoding="UTF-8" standalone="yes"?>
<Relationships xmlns="http://schemas.openxmlformats.org/package/2006/relationships"><Relationship Id="rId3" Type="http://schemas.microsoft.com/office/2011/relationships/chartStyle" Target="style5.xml"/><Relationship Id="rId2" Type="http://schemas.microsoft.com/office/2011/relationships/chartColorStyle" Target="colors5.xml"/><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KBA &amp; SBA Pass % (Attempt 1&amp;2) </a:t>
            </a:r>
          </a:p>
        </c:rich>
      </c:tx>
      <c:overlay val="0"/>
      <c:spPr>
        <a:noFill/>
        <a:ln>
          <a:noFill/>
        </a:ln>
        <a:effectLst/>
      </c:sp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'Batch wise Analysis'!$W$16</c:f>
              <c:strCache>
                <c:ptCount val="1"/>
                <c:pt idx="0">
                  <c:v>KBA-1&gt;= 70</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'Batch wise Analysis'!$V$17:$V$24</c:f>
              <c:strCache>
                <c:ptCount val="8"/>
                <c:pt idx="0">
                  <c:v>BLR-SEL1</c:v>
                </c:pt>
                <c:pt idx="1">
                  <c:v>HYD - NET1</c:v>
                </c:pt>
                <c:pt idx="2">
                  <c:v>HYD-JAV1</c:v>
                </c:pt>
                <c:pt idx="3">
                  <c:v>HYD-SEL1</c:v>
                </c:pt>
                <c:pt idx="4">
                  <c:v>PUN-JAV1</c:v>
                </c:pt>
                <c:pt idx="5">
                  <c:v>PUN-NET1</c:v>
                </c:pt>
                <c:pt idx="6">
                  <c:v>PUN-SEL1</c:v>
                </c:pt>
                <c:pt idx="7">
                  <c:v>PUN-SEL2</c:v>
                </c:pt>
              </c:strCache>
            </c:strRef>
          </c:cat>
          <c:val>
            <c:numRef>
              <c:f>'Batch wise Analysis'!$W$17:$W$24</c:f>
              <c:numCache>
                <c:formatCode>General</c:formatCode>
                <c:ptCount val="8"/>
                <c:pt idx="0">
                  <c:v>20</c:v>
                </c:pt>
                <c:pt idx="1">
                  <c:v>27</c:v>
                </c:pt>
                <c:pt idx="2">
                  <c:v>26</c:v>
                </c:pt>
                <c:pt idx="3">
                  <c:v>25</c:v>
                </c:pt>
                <c:pt idx="4">
                  <c:v>19</c:v>
                </c:pt>
                <c:pt idx="5">
                  <c:v>25</c:v>
                </c:pt>
                <c:pt idx="6">
                  <c:v>23</c:v>
                </c:pt>
                <c:pt idx="7">
                  <c:v>18</c:v>
                </c:pt>
              </c:numCache>
            </c:numRef>
          </c:val>
        </c:ser>
        <c:ser>
          <c:idx val="1"/>
          <c:order val="1"/>
          <c:tx>
            <c:strRef>
              <c:f>'Batch wise Analysis'!$X$16</c:f>
              <c:strCache>
                <c:ptCount val="1"/>
                <c:pt idx="0">
                  <c:v>KBA-2&gt;= 70</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'Batch wise Analysis'!$V$17:$V$24</c:f>
              <c:strCache>
                <c:ptCount val="8"/>
                <c:pt idx="0">
                  <c:v>BLR-SEL1</c:v>
                </c:pt>
                <c:pt idx="1">
                  <c:v>HYD - NET1</c:v>
                </c:pt>
                <c:pt idx="2">
                  <c:v>HYD-JAV1</c:v>
                </c:pt>
                <c:pt idx="3">
                  <c:v>HYD-SEL1</c:v>
                </c:pt>
                <c:pt idx="4">
                  <c:v>PUN-JAV1</c:v>
                </c:pt>
                <c:pt idx="5">
                  <c:v>PUN-NET1</c:v>
                </c:pt>
                <c:pt idx="6">
                  <c:v>PUN-SEL1</c:v>
                </c:pt>
                <c:pt idx="7">
                  <c:v>PUN-SEL2</c:v>
                </c:pt>
              </c:strCache>
            </c:strRef>
          </c:cat>
          <c:val>
            <c:numRef>
              <c:f>'Batch wise Analysis'!$X$17:$X$24</c:f>
              <c:numCache>
                <c:formatCode>General</c:formatCode>
                <c:ptCount val="8"/>
                <c:pt idx="0">
                  <c:v>20</c:v>
                </c:pt>
                <c:pt idx="1">
                  <c:v>14</c:v>
                </c:pt>
                <c:pt idx="2">
                  <c:v>26</c:v>
                </c:pt>
                <c:pt idx="3">
                  <c:v>25</c:v>
                </c:pt>
                <c:pt idx="4">
                  <c:v>14</c:v>
                </c:pt>
                <c:pt idx="5">
                  <c:v>25</c:v>
                </c:pt>
                <c:pt idx="6">
                  <c:v>24</c:v>
                </c:pt>
                <c:pt idx="7">
                  <c:v>19</c:v>
                </c:pt>
              </c:numCache>
            </c:numRef>
          </c:val>
        </c:ser>
        <c:ser>
          <c:idx val="2"/>
          <c:order val="2"/>
          <c:tx>
            <c:strRef>
              <c:f>'Batch wise Analysis'!$Y$16</c:f>
              <c:strCache>
                <c:ptCount val="1"/>
                <c:pt idx="0">
                  <c:v>SBA-1&gt;= 70</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'Batch wise Analysis'!$V$17:$V$24</c:f>
              <c:strCache>
                <c:ptCount val="8"/>
                <c:pt idx="0">
                  <c:v>BLR-SEL1</c:v>
                </c:pt>
                <c:pt idx="1">
                  <c:v>HYD - NET1</c:v>
                </c:pt>
                <c:pt idx="2">
                  <c:v>HYD-JAV1</c:v>
                </c:pt>
                <c:pt idx="3">
                  <c:v>HYD-SEL1</c:v>
                </c:pt>
                <c:pt idx="4">
                  <c:v>PUN-JAV1</c:v>
                </c:pt>
                <c:pt idx="5">
                  <c:v>PUN-NET1</c:v>
                </c:pt>
                <c:pt idx="6">
                  <c:v>PUN-SEL1</c:v>
                </c:pt>
                <c:pt idx="7">
                  <c:v>PUN-SEL2</c:v>
                </c:pt>
              </c:strCache>
            </c:strRef>
          </c:cat>
          <c:val>
            <c:numRef>
              <c:f>'Batch wise Analysis'!$Y$17:$Y$24</c:f>
              <c:numCache>
                <c:formatCode>General</c:formatCode>
                <c:ptCount val="8"/>
                <c:pt idx="0">
                  <c:v>20</c:v>
                </c:pt>
                <c:pt idx="1">
                  <c:v>10</c:v>
                </c:pt>
                <c:pt idx="2">
                  <c:v>22</c:v>
                </c:pt>
                <c:pt idx="3">
                  <c:v>22</c:v>
                </c:pt>
                <c:pt idx="4">
                  <c:v>21</c:v>
                </c:pt>
                <c:pt idx="5">
                  <c:v>26</c:v>
                </c:pt>
                <c:pt idx="6">
                  <c:v>24</c:v>
                </c:pt>
                <c:pt idx="7">
                  <c:v>18</c:v>
                </c:pt>
              </c:numCache>
            </c:numRef>
          </c:val>
        </c:ser>
        <c:dLbls>
          <c:showLegendKey val="0"/>
          <c:showVal val="1"/>
          <c:showCatName val="0"/>
          <c:showSerName val="0"/>
          <c:showPercent val="0"/>
          <c:showBubbleSize val="0"/>
        </c:dLbls>
        <c:gapWidth val="150"/>
        <c:shape val="box"/>
        <c:axId val="621720064"/>
        <c:axId val="139792320"/>
        <c:axId val="0"/>
      </c:bar3DChart>
      <c:catAx>
        <c:axId val="6217200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9792320"/>
        <c:crosses val="autoZero"/>
        <c:auto val="1"/>
        <c:lblAlgn val="ctr"/>
        <c:lblOffset val="100"/>
        <c:noMultiLvlLbl val="0"/>
      </c:catAx>
      <c:valAx>
        <c:axId val="1397923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1720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report 1.xlsx]Batch wise Analysis!PivotTable1</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OVERALL KBA</a:t>
            </a:r>
            <a:r>
              <a:rPr lang="en-IN" baseline="0"/>
              <a:t> &amp; SBA PERFORMANCE</a:t>
            </a:r>
            <a:endParaRPr lang="en-IN"/>
          </a:p>
        </c:rich>
      </c:tx>
      <c:overlay val="0"/>
      <c:spPr>
        <a:noFill/>
        <a:ln>
          <a:noFill/>
        </a:ln>
        <a:effectLst/>
      </c:sp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33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rgbClr val="92D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'Batch wise Analysis'!$Q$2:$Q$3</c:f>
              <c:strCache>
                <c:ptCount val="1"/>
                <c:pt idx="0">
                  <c:v>&lt;50</c:v>
                </c:pt>
              </c:strCache>
            </c:strRef>
          </c:tx>
          <c:spPr>
            <a:solidFill>
              <a:srgbClr val="FF33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'Batch wise Analysis'!$P$4:$P$12</c:f>
              <c:strCache>
                <c:ptCount val="8"/>
                <c:pt idx="0">
                  <c:v>BLR-SEL1</c:v>
                </c:pt>
                <c:pt idx="1">
                  <c:v>HYD-JAV1</c:v>
                </c:pt>
                <c:pt idx="2">
                  <c:v>HYD-NET1</c:v>
                </c:pt>
                <c:pt idx="3">
                  <c:v>HYD-SEL1</c:v>
                </c:pt>
                <c:pt idx="4">
                  <c:v>PUN-JAV1</c:v>
                </c:pt>
                <c:pt idx="5">
                  <c:v>PUN-NET1</c:v>
                </c:pt>
                <c:pt idx="6">
                  <c:v>PUN-SEL1</c:v>
                </c:pt>
                <c:pt idx="7">
                  <c:v>PUN-SEL2</c:v>
                </c:pt>
              </c:strCache>
            </c:strRef>
          </c:cat>
          <c:val>
            <c:numRef>
              <c:f>'Batch wise Analysis'!$Q$4:$Q$12</c:f>
              <c:numCache>
                <c:formatCode>General</c:formatCode>
                <c:ptCount val="8"/>
                <c:pt idx="4">
                  <c:v>2</c:v>
                </c:pt>
                <c:pt idx="5">
                  <c:v>1</c:v>
                </c:pt>
              </c:numCache>
            </c:numRef>
          </c:val>
        </c:ser>
        <c:ser>
          <c:idx val="1"/>
          <c:order val="1"/>
          <c:tx>
            <c:strRef>
              <c:f>'Batch wise Analysis'!$R$2:$R$3</c:f>
              <c:strCache>
                <c:ptCount val="1"/>
                <c:pt idx="0">
                  <c:v>&gt;= 70</c:v>
                </c:pt>
              </c:strCache>
            </c:strRef>
          </c:tx>
          <c:spPr>
            <a:solidFill>
              <a:srgbClr val="92D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'Batch wise Analysis'!$P$4:$P$12</c:f>
              <c:strCache>
                <c:ptCount val="8"/>
                <c:pt idx="0">
                  <c:v>BLR-SEL1</c:v>
                </c:pt>
                <c:pt idx="1">
                  <c:v>HYD-JAV1</c:v>
                </c:pt>
                <c:pt idx="2">
                  <c:v>HYD-NET1</c:v>
                </c:pt>
                <c:pt idx="3">
                  <c:v>HYD-SEL1</c:v>
                </c:pt>
                <c:pt idx="4">
                  <c:v>PUN-JAV1</c:v>
                </c:pt>
                <c:pt idx="5">
                  <c:v>PUN-NET1</c:v>
                </c:pt>
                <c:pt idx="6">
                  <c:v>PUN-SEL1</c:v>
                </c:pt>
                <c:pt idx="7">
                  <c:v>PUN-SEL2</c:v>
                </c:pt>
              </c:strCache>
            </c:strRef>
          </c:cat>
          <c:val>
            <c:numRef>
              <c:f>'Batch wise Analysis'!$R$4:$R$12</c:f>
              <c:numCache>
                <c:formatCode>General</c:formatCode>
                <c:ptCount val="8"/>
                <c:pt idx="0">
                  <c:v>20</c:v>
                </c:pt>
                <c:pt idx="1">
                  <c:v>17</c:v>
                </c:pt>
                <c:pt idx="2">
                  <c:v>26</c:v>
                </c:pt>
                <c:pt idx="3">
                  <c:v>25</c:v>
                </c:pt>
                <c:pt idx="4">
                  <c:v>19</c:v>
                </c:pt>
                <c:pt idx="5">
                  <c:v>25</c:v>
                </c:pt>
                <c:pt idx="6">
                  <c:v>24</c:v>
                </c:pt>
                <c:pt idx="7">
                  <c:v>18</c:v>
                </c:pt>
              </c:numCache>
            </c:numRef>
          </c:val>
        </c:ser>
        <c:ser>
          <c:idx val="2"/>
          <c:order val="2"/>
          <c:tx>
            <c:strRef>
              <c:f>'Batch wise Analysis'!$S$2:$S$3</c:f>
              <c:strCache>
                <c:ptCount val="1"/>
                <c:pt idx="0">
                  <c:v>50 - 69</c:v>
                </c:pt>
              </c:strCache>
            </c:strRef>
          </c:tx>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'Batch wise Analysis'!$P$4:$P$12</c:f>
              <c:strCache>
                <c:ptCount val="8"/>
                <c:pt idx="0">
                  <c:v>BLR-SEL1</c:v>
                </c:pt>
                <c:pt idx="1">
                  <c:v>HYD-JAV1</c:v>
                </c:pt>
                <c:pt idx="2">
                  <c:v>HYD-NET1</c:v>
                </c:pt>
                <c:pt idx="3">
                  <c:v>HYD-SEL1</c:v>
                </c:pt>
                <c:pt idx="4">
                  <c:v>PUN-JAV1</c:v>
                </c:pt>
                <c:pt idx="5">
                  <c:v>PUN-NET1</c:v>
                </c:pt>
                <c:pt idx="6">
                  <c:v>PUN-SEL1</c:v>
                </c:pt>
                <c:pt idx="7">
                  <c:v>PUN-SEL2</c:v>
                </c:pt>
              </c:strCache>
            </c:strRef>
          </c:cat>
          <c:val>
            <c:numRef>
              <c:f>'Batch wise Analysis'!$S$4:$S$12</c:f>
              <c:numCache>
                <c:formatCode>General</c:formatCode>
                <c:ptCount val="8"/>
                <c:pt idx="1">
                  <c:v>11</c:v>
                </c:pt>
                <c:pt idx="7">
                  <c:v>1</c:v>
                </c:pt>
              </c:numCache>
            </c:numRef>
          </c:val>
        </c:ser>
        <c:ser>
          <c:idx val="3"/>
          <c:order val="3"/>
          <c:tx>
            <c:strRef>
              <c:f>'Batch wise Analysis'!$T$2:$T$3</c:f>
              <c:strCache>
                <c:ptCount val="1"/>
                <c:pt idx="0">
                  <c:v>A</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'Batch wise Analysis'!$P$4:$P$12</c:f>
              <c:strCache>
                <c:ptCount val="8"/>
                <c:pt idx="0">
                  <c:v>BLR-SEL1</c:v>
                </c:pt>
                <c:pt idx="1">
                  <c:v>HYD-JAV1</c:v>
                </c:pt>
                <c:pt idx="2">
                  <c:v>HYD-NET1</c:v>
                </c:pt>
                <c:pt idx="3">
                  <c:v>HYD-SEL1</c:v>
                </c:pt>
                <c:pt idx="4">
                  <c:v>PUN-JAV1</c:v>
                </c:pt>
                <c:pt idx="5">
                  <c:v>PUN-NET1</c:v>
                </c:pt>
                <c:pt idx="6">
                  <c:v>PUN-SEL1</c:v>
                </c:pt>
                <c:pt idx="7">
                  <c:v>PUN-SEL2</c:v>
                </c:pt>
              </c:strCache>
            </c:strRef>
          </c:cat>
          <c:val>
            <c:numRef>
              <c:f>'Batch wise Analysis'!$T$4:$T$12</c:f>
              <c:numCache>
                <c:formatCode>General</c:formatCode>
                <c:ptCount val="8"/>
                <c:pt idx="0">
                  <c:v>1</c:v>
                </c:pt>
                <c:pt idx="6">
                  <c:v>1</c:v>
                </c:pt>
                <c:pt idx="7">
                  <c:v>1</c:v>
                </c:pt>
              </c:numCache>
            </c:numRef>
          </c:val>
        </c:ser>
        <c:dLbls>
          <c:dLblPos val="outEnd"/>
          <c:showLegendKey val="0"/>
          <c:showVal val="1"/>
          <c:showCatName val="0"/>
          <c:showSerName val="0"/>
          <c:showPercent val="0"/>
          <c:showBubbleSize val="0"/>
        </c:dLbls>
        <c:gapWidth val="100"/>
        <c:overlap val="-24"/>
        <c:axId val="621722624"/>
        <c:axId val="139794624"/>
      </c:barChart>
      <c:catAx>
        <c:axId val="621722624"/>
        <c:scaling>
          <c:orientation val="minMax"/>
        </c:scaling>
        <c:delete val="0"/>
        <c:axPos val="b"/>
        <c:numFmt formatCode="General" sourceLinked="1"/>
        <c:majorTickMark val="none"/>
        <c:minorTickMark val="none"/>
        <c:tickLblPos val="nextTo"/>
        <c:spPr>
          <a:solidFill>
            <a:srgbClr val="66FF33">
              <a:alpha val="93000"/>
            </a:srgbClr>
          </a:solid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9794624"/>
        <c:crosses val="autoZero"/>
        <c:auto val="1"/>
        <c:lblAlgn val="ctr"/>
        <c:lblOffset val="100"/>
        <c:noMultiLvlLbl val="0"/>
      </c:catAx>
      <c:valAx>
        <c:axId val="139794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722624"/>
        <c:crosses val="autoZero"/>
        <c:crossBetween val="between"/>
      </c:valAx>
      <c:spPr>
        <a:noFill/>
        <a:ln>
          <a:noFill/>
        </a:ln>
        <a:effectLst/>
      </c:spPr>
    </c:plotArea>
    <c:legend>
      <c:legendPos val="r"/>
      <c:layout>
        <c:manualLayout>
          <c:xMode val="edge"/>
          <c:yMode val="edge"/>
          <c:x val="0.90047394449292839"/>
          <c:y val="0.3298600174978128"/>
          <c:w val="8.7072755382538572E-2"/>
          <c:h val="0.543983668708078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60000"/>
        <a:lumOff val="40000"/>
        <a:alpha val="36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report 1.xlsx]Top Performers-Batch wise!PivotTable9</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Batch Size</a:t>
            </a:r>
          </a:p>
        </c:rich>
      </c:tx>
      <c:overlay val="0"/>
      <c:spPr>
        <a:noFill/>
        <a:ln>
          <a:noFill/>
        </a:ln>
        <a:effectLst/>
      </c:sp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 Performers-Batch wise'!$Z$4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rgbClr val="FFFF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dLbls>
          <c:cat>
            <c:strRef>
              <c:f>'Top Performers-Batch wise'!$Y$5:$Y$12</c:f>
              <c:strCache>
                <c:ptCount val="8"/>
                <c:pt idx="0">
                  <c:v>BLR-SEL1</c:v>
                </c:pt>
                <c:pt idx="1">
                  <c:v>HYD-JAV1</c:v>
                </c:pt>
                <c:pt idx="2">
                  <c:v>HYD-NET1</c:v>
                </c:pt>
                <c:pt idx="3">
                  <c:v>HYD-SEL1</c:v>
                </c:pt>
                <c:pt idx="4">
                  <c:v>PUN-JAV1</c:v>
                </c:pt>
                <c:pt idx="5">
                  <c:v>PUN-NET1</c:v>
                </c:pt>
                <c:pt idx="6">
                  <c:v>PUN-SEL1</c:v>
                </c:pt>
                <c:pt idx="7">
                  <c:v>PUN-SEL2</c:v>
                </c:pt>
              </c:strCache>
            </c:strRef>
          </c:cat>
          <c:val>
            <c:numRef>
              <c:f>'Top Performers-Batch wise'!$Z$5:$Z$12</c:f>
              <c:numCache>
                <c:formatCode>0</c:formatCode>
                <c:ptCount val="8"/>
                <c:pt idx="0">
                  <c:v>21</c:v>
                </c:pt>
                <c:pt idx="1">
                  <c:v>28</c:v>
                </c:pt>
                <c:pt idx="2">
                  <c:v>26</c:v>
                </c:pt>
                <c:pt idx="3">
                  <c:v>25</c:v>
                </c:pt>
                <c:pt idx="4">
                  <c:v>21</c:v>
                </c:pt>
                <c:pt idx="5">
                  <c:v>26</c:v>
                </c:pt>
                <c:pt idx="6">
                  <c:v>25</c:v>
                </c:pt>
                <c:pt idx="7">
                  <c:v>20</c:v>
                </c:pt>
              </c:numCache>
            </c:numRef>
          </c:val>
        </c:ser>
        <c:dLbls>
          <c:dLblPos val="inEnd"/>
          <c:showLegendKey val="0"/>
          <c:showVal val="1"/>
          <c:showCatName val="0"/>
          <c:showSerName val="0"/>
          <c:showPercent val="0"/>
          <c:showBubbleSize val="0"/>
        </c:dLbls>
        <c:gapWidth val="65"/>
        <c:axId val="621721600"/>
        <c:axId val="620740608"/>
      </c:barChart>
      <c:catAx>
        <c:axId val="621721600"/>
        <c:scaling>
          <c:orientation val="minMax"/>
        </c:scaling>
        <c:delete val="0"/>
        <c:axPos val="l"/>
        <c:numFmt formatCode="General" sourceLinked="1"/>
        <c:majorTickMark val="none"/>
        <c:minorTickMark val="none"/>
        <c:tickLblPos val="nextTo"/>
        <c:spPr>
          <a:solidFill>
            <a:srgbClr val="66FF33">
              <a:alpha val="71000"/>
            </a:srgbClr>
          </a:solid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620740608"/>
        <c:crosses val="autoZero"/>
        <c:auto val="1"/>
        <c:lblAlgn val="ctr"/>
        <c:lblOffset val="100"/>
        <c:noMultiLvlLbl val="0"/>
      </c:catAx>
      <c:valAx>
        <c:axId val="62074060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2172160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report 1.xlsx]Batch wise Analysis!PivotTable3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KBA-1 RETEST</a:t>
            </a:r>
          </a:p>
        </c:rich>
      </c:tx>
      <c:overlay val="0"/>
      <c:spPr>
        <a:noFill/>
        <a:ln>
          <a:noFill/>
        </a:ln>
        <a:effectLst/>
      </c:spPr>
    </c:title>
    <c:autoTitleDeleted val="0"/>
    <c:pivotFmts>
      <c:pivotFmt>
        <c:idx val="0"/>
      </c:pivotFmt>
      <c:pivotFmt>
        <c:idx val="1"/>
        <c:spPr>
          <a:ln w="31750" cap="rnd">
            <a:solidFill>
              <a:schemeClr val="accent2"/>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'Batch wise Analysis'!$B$16:$B$17</c:f>
              <c:strCache>
                <c:ptCount val="1"/>
                <c:pt idx="0">
                  <c:v>&gt;= 70</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dLbls>
          <c:cat>
            <c:strRef>
              <c:f>'Batch wise Analysis'!$A$18:$A$23</c:f>
              <c:strCache>
                <c:ptCount val="5"/>
                <c:pt idx="0">
                  <c:v>BLR-SEL1</c:v>
                </c:pt>
                <c:pt idx="1">
                  <c:v>HYD-SEL1</c:v>
                </c:pt>
                <c:pt idx="2">
                  <c:v>PUN-NET1</c:v>
                </c:pt>
                <c:pt idx="3">
                  <c:v>PUN-SEL1</c:v>
                </c:pt>
                <c:pt idx="4">
                  <c:v>PUN-SEL2</c:v>
                </c:pt>
              </c:strCache>
            </c:strRef>
          </c:cat>
          <c:val>
            <c:numRef>
              <c:f>'Batch wise Analysis'!$B$18:$B$23</c:f>
              <c:numCache>
                <c:formatCode>General</c:formatCode>
                <c:ptCount val="5"/>
                <c:pt idx="0">
                  <c:v>2</c:v>
                </c:pt>
                <c:pt idx="1">
                  <c:v>1</c:v>
                </c:pt>
                <c:pt idx="2">
                  <c:v>1</c:v>
                </c:pt>
                <c:pt idx="3">
                  <c:v>1</c:v>
                </c:pt>
                <c:pt idx="4">
                  <c:v>2</c:v>
                </c:pt>
              </c:numCache>
            </c:numRef>
          </c:val>
          <c:smooth val="0"/>
        </c:ser>
        <c:dLbls>
          <c:dLblPos val="ctr"/>
          <c:showLegendKey val="0"/>
          <c:showVal val="1"/>
          <c:showCatName val="0"/>
          <c:showSerName val="0"/>
          <c:showPercent val="0"/>
          <c:showBubbleSize val="0"/>
        </c:dLbls>
        <c:marker val="1"/>
        <c:smooth val="0"/>
        <c:axId val="621722112"/>
        <c:axId val="620742336"/>
      </c:lineChart>
      <c:catAx>
        <c:axId val="6217221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0742336"/>
        <c:crosses val="autoZero"/>
        <c:auto val="1"/>
        <c:lblAlgn val="ctr"/>
        <c:lblOffset val="100"/>
        <c:noMultiLvlLbl val="0"/>
      </c:catAx>
      <c:valAx>
        <c:axId val="62074233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21722112"/>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report 1.xlsx]Batch wise Analysis!PivotTable5</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KBA-2</a:t>
            </a:r>
            <a:r>
              <a:rPr lang="en-IN" baseline="0"/>
              <a:t> RETEST</a:t>
            </a:r>
            <a:endParaRPr lang="en-IN"/>
          </a:p>
        </c:rich>
      </c:tx>
      <c:overlay val="0"/>
      <c:spPr>
        <a:noFill/>
        <a:ln>
          <a:noFill/>
        </a:ln>
        <a:effectLst/>
      </c:sp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'Batch wise Analysis'!$H$16:$H$17</c:f>
              <c:strCache>
                <c:ptCount val="1"/>
                <c:pt idx="0">
                  <c:v>&gt;= 70</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dLbls>
          <c:cat>
            <c:strRef>
              <c:f>'Batch wise Analysis'!$G$18:$G$22</c:f>
              <c:strCache>
                <c:ptCount val="4"/>
                <c:pt idx="0">
                  <c:v>BLR-SEL1</c:v>
                </c:pt>
                <c:pt idx="1">
                  <c:v>HYD-JAV1</c:v>
                </c:pt>
                <c:pt idx="2">
                  <c:v>PUN-NET1</c:v>
                </c:pt>
                <c:pt idx="3">
                  <c:v>PUN-SEL1</c:v>
                </c:pt>
              </c:strCache>
            </c:strRef>
          </c:cat>
          <c:val>
            <c:numRef>
              <c:f>'Batch wise Analysis'!$H$18:$H$22</c:f>
              <c:numCache>
                <c:formatCode>General</c:formatCode>
                <c:ptCount val="4"/>
                <c:pt idx="0">
                  <c:v>2</c:v>
                </c:pt>
                <c:pt idx="1">
                  <c:v>6</c:v>
                </c:pt>
                <c:pt idx="2">
                  <c:v>2</c:v>
                </c:pt>
                <c:pt idx="3">
                  <c:v>1</c:v>
                </c:pt>
              </c:numCache>
            </c:numRef>
          </c:val>
        </c:ser>
        <c:ser>
          <c:idx val="1"/>
          <c:order val="1"/>
          <c:tx>
            <c:strRef>
              <c:f>'Batch wise Analysis'!$I$16:$I$17</c:f>
              <c:strCache>
                <c:ptCount val="1"/>
                <c:pt idx="0">
                  <c:v>50 - 69</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dLbls>
          <c:cat>
            <c:strRef>
              <c:f>'Batch wise Analysis'!$G$18:$G$22</c:f>
              <c:strCache>
                <c:ptCount val="4"/>
                <c:pt idx="0">
                  <c:v>BLR-SEL1</c:v>
                </c:pt>
                <c:pt idx="1">
                  <c:v>HYD-JAV1</c:v>
                </c:pt>
                <c:pt idx="2">
                  <c:v>PUN-NET1</c:v>
                </c:pt>
                <c:pt idx="3">
                  <c:v>PUN-SEL1</c:v>
                </c:pt>
              </c:strCache>
            </c:strRef>
          </c:cat>
          <c:val>
            <c:numRef>
              <c:f>'Batch wise Analysis'!$I$18:$I$22</c:f>
              <c:numCache>
                <c:formatCode>General</c:formatCode>
                <c:ptCount val="4"/>
                <c:pt idx="1">
                  <c:v>6</c:v>
                </c:pt>
              </c:numCache>
            </c:numRef>
          </c:val>
        </c:ser>
        <c:dLbls>
          <c:dLblPos val="inEnd"/>
          <c:showLegendKey val="0"/>
          <c:showVal val="1"/>
          <c:showCatName val="0"/>
          <c:showSerName val="0"/>
          <c:showPercent val="0"/>
          <c:showBubbleSize val="0"/>
        </c:dLbls>
        <c:gapWidth val="65"/>
        <c:axId val="621916160"/>
        <c:axId val="620744064"/>
      </c:barChart>
      <c:catAx>
        <c:axId val="6219161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0744064"/>
        <c:crosses val="autoZero"/>
        <c:auto val="1"/>
        <c:lblAlgn val="ctr"/>
        <c:lblOffset val="100"/>
        <c:noMultiLvlLbl val="0"/>
      </c:catAx>
      <c:valAx>
        <c:axId val="6207440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21916160"/>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137160</xdr:colOff>
      <xdr:row>15</xdr:row>
      <xdr:rowOff>22860</xdr:rowOff>
    </xdr:from>
    <xdr:to>
      <xdr:col>20</xdr:col>
      <xdr:colOff>434340</xdr:colOff>
      <xdr:row>28</xdr:row>
      <xdr:rowOff>99060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240876</xdr:colOff>
      <xdr:row>0</xdr:row>
      <xdr:rowOff>0</xdr:rowOff>
    </xdr:from>
    <xdr:to>
      <xdr:col>20</xdr:col>
      <xdr:colOff>423756</xdr:colOff>
      <xdr:row>15</xdr:row>
      <xdr:rowOff>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22860</xdr:colOff>
      <xdr:row>0</xdr:row>
      <xdr:rowOff>0</xdr:rowOff>
    </xdr:from>
    <xdr:to>
      <xdr:col>9</xdr:col>
      <xdr:colOff>211667</xdr:colOff>
      <xdr:row>15</xdr:row>
      <xdr:rowOff>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16933</xdr:colOff>
      <xdr:row>15</xdr:row>
      <xdr:rowOff>8467</xdr:rowOff>
    </xdr:from>
    <xdr:to>
      <xdr:col>6</xdr:col>
      <xdr:colOff>15240</xdr:colOff>
      <xdr:row>28</xdr:row>
      <xdr:rowOff>53340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24553</xdr:colOff>
      <xdr:row>15</xdr:row>
      <xdr:rowOff>847</xdr:rowOff>
    </xdr:from>
    <xdr:to>
      <xdr:col>11</xdr:col>
      <xdr:colOff>198120</xdr:colOff>
      <xdr:row>28</xdr:row>
      <xdr:rowOff>45720</xdr:rowOff>
    </xdr:to>
    <xdr:graphicFrame macro="">
      <xdr:nvGraphicFramePr>
        <xdr:cNvPr id="6"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0.03289</cdr:x>
      <cdr:y>0.24502</cdr:y>
    </cdr:from>
    <cdr:to>
      <cdr:x>0.20588</cdr:x>
      <cdr:y>0.55016</cdr:y>
    </cdr:to>
    <cdr:sp macro="" textlink="">
      <cdr:nvSpPr>
        <cdr:cNvPr id="2" name="TextBox 1"/>
        <cdr:cNvSpPr txBox="1"/>
      </cdr:nvSpPr>
      <cdr:spPr>
        <a:xfrm xmlns:a="http://schemas.openxmlformats.org/drawingml/2006/main">
          <a:off x="120227" y="593513"/>
          <a:ext cx="632460" cy="73914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IN" sz="900" b="1"/>
            <a:t>7 Attended</a:t>
          </a:r>
        </a:p>
      </cdr:txBody>
    </cdr:sp>
  </cdr:relSizeAnchor>
</c:userShapes>
</file>

<file path=xl/drawings/drawing3.xml><?xml version="1.0" encoding="utf-8"?>
<c:userShapes xmlns:c="http://schemas.openxmlformats.org/drawingml/2006/chart">
  <cdr:relSizeAnchor xmlns:cdr="http://schemas.openxmlformats.org/drawingml/2006/chartDrawing">
    <cdr:from>
      <cdr:x>0.02523</cdr:x>
      <cdr:y>0.2569</cdr:y>
    </cdr:from>
    <cdr:to>
      <cdr:x>0.22155</cdr:x>
      <cdr:y>0.56204</cdr:y>
    </cdr:to>
    <cdr:sp macro="" textlink="">
      <cdr:nvSpPr>
        <cdr:cNvPr id="2" name="TextBox 1"/>
        <cdr:cNvSpPr txBox="1"/>
      </cdr:nvSpPr>
      <cdr:spPr>
        <a:xfrm xmlns:a="http://schemas.openxmlformats.org/drawingml/2006/main">
          <a:off x="81280" y="622300"/>
          <a:ext cx="632460" cy="739140"/>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IN" sz="900" b="1"/>
            <a:t>17 Attended</a:t>
          </a:r>
        </a:p>
      </cdr:txBody>
    </cdr:sp>
  </cdr:relSizeAnchor>
</c:userShapes>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xdr:col>
      <xdr:colOff>338932</xdr:colOff>
      <xdr:row>2</xdr:row>
      <xdr:rowOff>87000</xdr:rowOff>
    </xdr:to>
    <mc:AlternateContent xmlns:mc="http://schemas.openxmlformats.org/markup-compatibility/2006" xmlns:a14="http://schemas.microsoft.com/office/drawing/2010/main">
      <mc:Choice Requires="a14">
        <xdr:graphicFrame macro="">
          <xdr:nvGraphicFramePr>
            <xdr:cNvPr id="2" name="Location">
              <a:extLst>
                <a:ext uri="{FF2B5EF4-FFF2-40B4-BE49-F238E27FC236}">
                  <a16:creationId xmlns:a16="http://schemas.microsoft.com/office/drawing/2014/main" xmlns="" id="{D3DCF841-AA78-477B-B09E-E0C680C86194}"/>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0" y="0"/>
              <a:ext cx="4406107" cy="46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295274</xdr:colOff>
      <xdr:row>0</xdr:row>
      <xdr:rowOff>1</xdr:rowOff>
    </xdr:from>
    <xdr:to>
      <xdr:col>7</xdr:col>
      <xdr:colOff>688639</xdr:colOff>
      <xdr:row>2</xdr:row>
      <xdr:rowOff>87001</xdr:rowOff>
    </xdr:to>
    <mc:AlternateContent xmlns:mc="http://schemas.openxmlformats.org/markup-compatibility/2006" xmlns:a14="http://schemas.microsoft.com/office/drawing/2010/main">
      <mc:Choice Requires="a14">
        <xdr:graphicFrame macro="">
          <xdr:nvGraphicFramePr>
            <xdr:cNvPr id="3" name="Track">
              <a:extLst>
                <a:ext uri="{FF2B5EF4-FFF2-40B4-BE49-F238E27FC236}">
                  <a16:creationId xmlns:a16="http://schemas.microsoft.com/office/drawing/2014/main" xmlns="" id="{CFFE3586-E903-4125-9B22-E79D05BFE0D4}"/>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Track"/>
            </a:graphicData>
          </a:graphic>
        </xdr:graphicFrame>
      </mc:Choice>
      <mc:Fallback xmlns="">
        <xdr:sp macro="" textlink="">
          <xdr:nvSpPr>
            <xdr:cNvPr id="0" name=""/>
            <xdr:cNvSpPr>
              <a:spLocks noTextEdit="1"/>
            </xdr:cNvSpPr>
          </xdr:nvSpPr>
          <xdr:spPr>
            <a:xfrm>
              <a:off x="4362449" y="1"/>
              <a:ext cx="4788200" cy="46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28573</xdr:colOff>
      <xdr:row>2</xdr:row>
      <xdr:rowOff>85726</xdr:rowOff>
    </xdr:from>
    <xdr:to>
      <xdr:col>3</xdr:col>
      <xdr:colOff>281398</xdr:colOff>
      <xdr:row>6</xdr:row>
      <xdr:rowOff>43726</xdr:rowOff>
    </xdr:to>
    <mc:AlternateContent xmlns:mc="http://schemas.openxmlformats.org/markup-compatibility/2006" xmlns:a14="http://schemas.microsoft.com/office/drawing/2010/main">
      <mc:Choice Requires="a14">
        <xdr:graphicFrame macro="">
          <xdr:nvGraphicFramePr>
            <xdr:cNvPr id="6" name="KBA-1 1">
              <a:extLst>
                <a:ext uri="{FF2B5EF4-FFF2-40B4-BE49-F238E27FC236}">
                  <a16:creationId xmlns:a16="http://schemas.microsoft.com/office/drawing/2014/main" xmlns="" id="{4C891C4B-82F3-4C9F-85F1-B63A206B95C2}"/>
                </a:ext>
              </a:extLst>
            </xdr:cNvPr>
            <xdr:cNvGraphicFramePr/>
          </xdr:nvGraphicFramePr>
          <xdr:xfrm>
            <a:off x="0" y="0"/>
            <a:ext cx="0" cy="0"/>
          </xdr:xfrm>
          <a:graphic>
            <a:graphicData uri="http://schemas.microsoft.com/office/drawing/2010/slicer">
              <sle:slicer xmlns:sle="http://schemas.microsoft.com/office/drawing/2010/slicer" name="KBA-1 1"/>
            </a:graphicData>
          </a:graphic>
        </xdr:graphicFrame>
      </mc:Choice>
      <mc:Fallback xmlns="">
        <xdr:sp macro="" textlink="">
          <xdr:nvSpPr>
            <xdr:cNvPr id="0" name=""/>
            <xdr:cNvSpPr>
              <a:spLocks noTextEdit="1"/>
            </xdr:cNvSpPr>
          </xdr:nvSpPr>
          <xdr:spPr>
            <a:xfrm>
              <a:off x="28573" y="466726"/>
              <a:ext cx="4320000" cy="72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304799</xdr:colOff>
      <xdr:row>2</xdr:row>
      <xdr:rowOff>85726</xdr:rowOff>
    </xdr:from>
    <xdr:to>
      <xdr:col>7</xdr:col>
      <xdr:colOff>681989</xdr:colOff>
      <xdr:row>6</xdr:row>
      <xdr:rowOff>43726</xdr:rowOff>
    </xdr:to>
    <mc:AlternateContent xmlns:mc="http://schemas.openxmlformats.org/markup-compatibility/2006" xmlns:a14="http://schemas.microsoft.com/office/drawing/2010/main">
      <mc:Choice Requires="a14">
        <xdr:graphicFrame macro="">
          <xdr:nvGraphicFramePr>
            <xdr:cNvPr id="8" name="KBA-2">
              <a:extLst>
                <a:ext uri="{FF2B5EF4-FFF2-40B4-BE49-F238E27FC236}">
                  <a16:creationId xmlns:a16="http://schemas.microsoft.com/office/drawing/2014/main" xmlns="" id="{C26D2B09-587F-4A34-B467-A668953CC3CD}"/>
                </a:ext>
              </a:extLst>
            </xdr:cNvPr>
            <xdr:cNvGraphicFramePr/>
          </xdr:nvGraphicFramePr>
          <xdr:xfrm>
            <a:off x="0" y="0"/>
            <a:ext cx="0" cy="0"/>
          </xdr:xfrm>
          <a:graphic>
            <a:graphicData uri="http://schemas.microsoft.com/office/drawing/2010/slicer">
              <sle:slicer xmlns:sle="http://schemas.microsoft.com/office/drawing/2010/slicer" name="KBA-2"/>
            </a:graphicData>
          </a:graphic>
        </xdr:graphicFrame>
      </mc:Choice>
      <mc:Fallback xmlns="">
        <xdr:sp macro="" textlink="">
          <xdr:nvSpPr>
            <xdr:cNvPr id="0" name=""/>
            <xdr:cNvSpPr>
              <a:spLocks noTextEdit="1"/>
            </xdr:cNvSpPr>
          </xdr:nvSpPr>
          <xdr:spPr>
            <a:xfrm>
              <a:off x="4371974" y="466726"/>
              <a:ext cx="4772025" cy="72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Individual%20Performance%20Report%20final.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SBA%20&amp;%20KBA.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file:///F:\2.%20Dashboard\ILT\New%20Batch\Individual%20Performance%20Report-2.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Author" refreshedDate="43858.696601851851" createdVersion="5" refreshedVersion="5" minRefreshableVersion="3" recordCount="241">
  <cacheSource type="worksheet">
    <worksheetSource ref="A1:O1" sheet="Data" r:id="rId2"/>
  </cacheSource>
  <cacheFields count="18">
    <cacheField name="Batch" numFmtId="0">
      <sharedItems count="9">
        <s v="BLR-J1"/>
        <s v="BLR-J2"/>
        <s v="BLR-J3"/>
        <s v="CHN-J1"/>
        <s v="CHN-J2"/>
        <s v="CHN-J3"/>
        <s v="CHN-J4"/>
        <s v="CHN-J5"/>
        <s v="CHN-DN1"/>
      </sharedItems>
    </cacheField>
    <cacheField name="Location" numFmtId="0">
      <sharedItems/>
    </cacheField>
    <cacheField name="Track" numFmtId="0">
      <sharedItems/>
    </cacheField>
    <cacheField name="Emp Id" numFmtId="0">
      <sharedItems containsSemiMixedTypes="0" containsString="0" containsNumber="1" containsInteger="1" minValue="844186" maxValue="845165"/>
    </cacheField>
    <cacheField name="Name" numFmtId="0">
      <sharedItems count="240">
        <s v="G MEENA"/>
        <s v="SOUMYA GADASHETTI"/>
        <s v="SRILEKHA DASAXI"/>
        <s v="POONAM M MERWADE"/>
        <s v="B JAGRUTHI SVP DURGAMANI"/>
        <s v="DNKS SINDHUPRIYA"/>
        <s v="TK YASWANTH REDDY"/>
        <s v="RA SAMA DARSHINI"/>
        <s v="SK ASMA BANU"/>
        <s v="RISHABH NAG"/>
        <s v="M LALATHI"/>
        <s v="M BALA DURGA"/>
        <s v="AYUSH PRATAP SINGH"/>
        <s v="GOLI APARNA"/>
        <s v="GV NAGABINDU"/>
        <s v="GUNTI YAMINI"/>
        <s v="VINUTA S"/>
        <s v="MEGHANA MS"/>
        <s v="B CHANDRAKALAVATHI"/>
        <s v="POOJA PATEL"/>
        <s v="E UDAYASREE"/>
        <s v="T SUCHARITHA"/>
        <s v="T VANDANA"/>
        <s v="B UMAMAHESWAR"/>
        <s v="G DIVYA"/>
        <s v="DIPESH HARIJAN"/>
        <s v="VCDKEERTHANA"/>
        <s v="D MEGHANA"/>
        <s v="T KUSUMA KUMARI"/>
        <s v="M PUSHPASREE"/>
        <s v="PRANJAL GUPTA"/>
        <s v="MOHAMMAD SAAD"/>
        <s v="HIMABINDU VANIMIREDDY"/>
        <s v="AMIR SUBHANI"/>
        <s v="AMIT KUMAR VERMA"/>
        <s v="BHAVANA AKKILI"/>
        <s v="VASANTHA SRISUSMITHA"/>
        <s v="DIVRIT SAINI"/>
        <s v="PRATYUSH SINGH"/>
        <s v="ANANYA SRIVASTAVA"/>
        <s v="JAYESH SHARMA"/>
        <s v="ABHUDAY PANDEY"/>
        <s v="SANCHIT SHUBHAM"/>
        <s v="SHIVAM BANSAL"/>
        <s v="MANSI"/>
        <s v="RAJNEESH YADAV"/>
        <s v="SHUBHAM KUMAR"/>
        <s v="PRASHANTHA R"/>
        <s v="AMAN JHA"/>
        <s v="YASHIN PRAKASH"/>
        <s v="KHUSHALI SAROLIA"/>
        <s v="JAREENA ELIZABETH DANIEL"/>
        <s v="SAKSHI SRIVASTAVA"/>
        <s v="DIKSHA NARANG"/>
        <s v="MANIPARTHU MANNE"/>
        <s v="K MATHESH"/>
        <s v="K LAKSHMI KOWSHIK GOWD"/>
        <s v="SWATHI"/>
        <s v="LAKSHMI PRASANNA VANTIGARI"/>
        <s v="AKSHAT VISHNOI"/>
        <s v="AKSHITA SAINI"/>
        <s v="ARUN VISHWAKARMA"/>
        <s v="DHIRAJ TIWARI"/>
        <s v="GANESH TALLAPANENI"/>
        <s v="KAMALAPURAM SUPRAJA"/>
        <s v="MANHI BUSHAN REDDY"/>
        <s v="MANU KHURANA"/>
        <s v="NAVITHA CHAPPIDI"/>
        <s v="RAHUL JINDAL"/>
        <s v="SAIFUL HAQUE"/>
        <s v="SAKSHI KHATRI"/>
        <s v="SAURAV SHARMA"/>
        <s v="SHIVANGI SHARMA"/>
        <s v="SHIVANI BHIMANI"/>
        <s v="SHORYA SINGH"/>
        <s v="SRAVAN KUMAR CHILUVERU"/>
        <s v="SRAVANI BUTARI"/>
        <s v="TANISHKA VIJAYVERGIYA"/>
        <s v="VARSHA RAJAWAT"/>
        <s v="VENKATA SAI NIRANJAN BANDI"/>
        <s v="ROMU TIWARI"/>
        <s v="BHARGAVI PATNANA"/>
        <s v="UMASANKAR M S"/>
        <s v="KALPANA PANATHULA"/>
        <s v="DAGGULA MAHESWARA REDDY"/>
        <s v="PAVAN KALYAN GANGISETTY"/>
        <s v="RITU BALA BALARAI"/>
        <s v="SRAVANI KOTIGARI"/>
        <s v="APARNA YERRAGUDI"/>
        <s v="SOWMITRA SUDHEER KUMAR"/>
        <s v="YAMRAJ CHAUDHARY"/>
        <s v="GAURAV BHARDWAJ"/>
        <s v="JANAM GUPTA"/>
        <s v="C HEMIKA"/>
        <s v="DINESH D"/>
        <s v="VILLA SIVA NAGA ANAND SANDEEP"/>
        <s v="REKHA"/>
        <s v="DRISHYA TM"/>
        <s v="SUJA S"/>
        <s v="MARUTHI MARRIPATI"/>
        <s v="DIVYA MURUGULLA"/>
        <s v="ANKEM VASANTHI"/>
        <s v="SARUMATHI N"/>
        <s v="SANIDHYA JAISWAL"/>
        <s v="CHANDRAKUMAR A T"/>
        <s v="DIVYA ANUSHA DUGGISETY"/>
        <s v="ROHIT SHARMA"/>
        <s v="JINKA DEVIPRIYA"/>
        <s v="VIVEK KUMAR"/>
        <s v="RAVURI SRINIVASA VIKAS"/>
        <s v="PRAVALIKA SANDHU"/>
        <s v="SUPRAJA BODICHARLA"/>
        <s v="MAHALAKSHMI JIRRA"/>
        <s v="HAREESH MANNEM"/>
        <s v="GREESHMA VAYUGUNDLA"/>
        <s v="AJAY KAMANI"/>
        <s v="LOHITH B"/>
        <s v="MAHA LAKSHMAIAH G"/>
        <s v="SANTHOSH KUMAR MANAPURAM"/>
        <s v="SUCHARITHA PUTTAPU"/>
        <s v="ANVESH BABU VERELLA"/>
        <s v="BHANU PRAKASH ALLAM"/>
        <s v="SUREKHA LETI"/>
        <s v="KONCHA SWATHI"/>
        <s v="MAMILLAPALLAI LAKSHMI SWETHA"/>
        <s v="SANDRA SAI KUMAR"/>
        <s v="NALLAPANENI KAVERI"/>
        <s v="PRASANTHI CHALLA"/>
        <s v="APARNA MACHAVOLU"/>
        <s v="VADLAMUDI BHARGAVI"/>
        <s v="SAMEER SHAIK"/>
        <s v="PRIYA DEVRAMCHOKHANDE"/>
        <s v="YOGITA SANJAY LANDGE"/>
        <s v="SAHIL SATISH TORKADI"/>
        <s v="ANIL KUMAR K"/>
        <s v="SWAPNA SREE KONGARA"/>
        <s v="SAHITHI YERASI"/>
        <s v="UDAY KUMAR KASAPOGU"/>
        <s v="NANDINI BODDU"/>
        <s v="APOORVA SUSWARAM"/>
        <s v="TABASSUM MIRZA SWALEHA"/>
        <s v="SUVARSHA KARREMOLLA"/>
        <s v="VENKAT KRISHNA REDDY CHILUKURI"/>
        <s v="SIVA REDDY"/>
        <s v="SHYAMALA KALVAKOLANU"/>
        <s v="DEVAKUMAR GUJJALA"/>
        <s v="AJAY KRISHNA MARAM"/>
        <s v="USHASWEE MARRI"/>
        <s v="VAISHNAVI MAMILLAPALLI"/>
        <s v="RAMYA GAJAWADA"/>
        <s v="GUNDA SAHITHI"/>
        <s v="SHIVA PRASAD BANDARUPALLY"/>
        <s v="ROHINI RACHAKONDA"/>
        <s v="ANUSHA SHILAMKOTI"/>
        <s v="HARSHINI VELMULA"/>
        <s v="POOJA CHILUKA"/>
        <s v="PRANITHA REDDY KOTHI"/>
        <s v="JAYANTH THOTA"/>
        <s v="BALAJI CHEVURU"/>
        <s v="SOWMYA SAMI"/>
        <s v="BHARGHAV KODAKANCHI"/>
        <s v="MALLESH LODANGI"/>
        <s v="DEEPTHI SRI SAI INGUVA"/>
        <s v="ABHIRAM REDDY KOTTAM"/>
        <s v="KALPANA TAKKELLAPATI"/>
        <s v="Prashanthi  Gaddam"/>
        <s v="SRAVANI K"/>
        <s v="MEGHANA CHALLA"/>
        <s v="MANISHA REDDY GANGIREDDY"/>
        <s v="SREE POOJA VENTRAPRAGADA"/>
        <s v="ROHIT TODUPUNOORI"/>
        <s v="ASHRITHA REDDY ADAVALLY"/>
        <s v="SINDHU REDDY SRIPATHI"/>
        <s v="PRUDHVI RAJ BETHANABOINA"/>
        <s v="SRAVYA BODDU"/>
        <s v="SINDHUJA PANGA"/>
        <s v="SNEHA MACHARLOJU"/>
        <s v="RAJESH KUMAR RACHARLA"/>
        <s v="AKSHARA MITTAKORI"/>
        <s v="GNANESHWAR MADUGUNDU"/>
        <s v="ASHWITHA EPURI"/>
        <s v="sana  afreen"/>
        <s v="GAYATHRI VANALA"/>
        <s v="RAVINDRA MANDAVA"/>
        <s v="SAIKRISHNAKUMARRAJU WUPENDRUM"/>
        <s v="AKHIL BHARADWAJ TALAMARLA"/>
        <s v="VAISHNAVI B"/>
        <s v="EHSAN ALI RAZVI SYED"/>
        <s v="ABDUS SABOOR GAFFARI MOHAMMED"/>
        <s v="SOWMYA KANIKAE"/>
        <s v="ABHIGNA LAHIRI JALLAPALLY"/>
        <s v="SADHIKA GSP"/>
        <s v="TANU SREE VIDYA R"/>
        <s v="HAMEEMSHA H"/>
        <s v="GURUDUTT S"/>
        <s v="MALAVIKA UNNI"/>
        <s v="ANEENA THOMAS"/>
        <s v="ABIN JOSHY"/>
        <s v="NAGASREE RANJANI UPPALA"/>
        <s v="YASMIN MOHAMMED"/>
        <s v="SRI HARSHITA TALLURU"/>
        <s v="SAIRAM VENKATA JAGADAM"/>
        <s v="ANUHYA LINGAMALLU"/>
        <s v="EETHAKOTA BABU PRUDHVI"/>
        <s v="LAKSHMI PRASANNA CHINNAPAREDDY"/>
        <s v="SINDHURA TALLAPANENI"/>
        <s v="DIVYA KOLLA"/>
        <s v="ANIKET RAVSAHEB ANDHALE"/>
        <s v="MANEESHA CHEBROLU"/>
        <s v="KATAKAMSETTY ANUSHA"/>
        <s v="DEVIKA GARLAPATI"/>
        <s v="JAYALAKSHMI NAGA PRANAVI KARPURAPU"/>
        <s v="JAGADESWARI SANGOJU"/>
        <s v="SUMA BADE"/>
        <s v="TEKI KALYANI"/>
        <s v="KATRAGADDA SUMANTHI DATH"/>
        <s v="SRIJA ARIGELA"/>
        <s v="CHALA JYOTHSNA"/>
        <s v="KORIPALLI RENUKA"/>
        <s v="SHAIK SALAUDDIN"/>
        <s v="VEMURI RAMYA POOJA"/>
        <s v="CHANDINI KONDAPAVULURI"/>
        <s v="DIVYA SREE KANCHARLA"/>
        <s v="MRUDHULA SRI KAMMA"/>
        <s v="SRAVANI DURGA MARAGANI"/>
        <s v="SANNIDHANAM SAI KARTHIK"/>
        <s v="SIDDARTHA NANDAN REPAKA"/>
        <s v="VENKATA NAGA NAVYA KALVA"/>
        <s v="KIRALA RISHIKA RANI"/>
        <s v="SAI GANESH KRISHNA GANCHEEROI"/>
        <s v="SANDHYA YENIKAPATI"/>
        <s v="NAKKALA DURGABHAVANI"/>
        <s v="PRUDHIVI SWATHI"/>
        <s v="NAGA SATISHMEDIBOINA"/>
        <s v="MEERAVALI SHAIK"/>
        <s v="SAI KRISHNA UDATHA"/>
        <s v="MADHUVANI BALANAGU"/>
        <s v="SUSMITHA MADALA"/>
        <s v="HAMSITHA NAMBURI"/>
        <s v="MAMATHA VEMPALLI"/>
      </sharedItems>
    </cacheField>
    <cacheField name="Cognizant Mail ID" numFmtId="0">
      <sharedItems containsBlank="1"/>
    </cacheField>
    <cacheField name="Pro-activeness in Sessions" numFmtId="0">
      <sharedItems containsSemiMixedTypes="0" containsString="0" containsNumber="1" containsInteger="1" minValue="55" maxValue="100"/>
    </cacheField>
    <cacheField name="Interest in learning New Concepts" numFmtId="0">
      <sharedItems containsSemiMixedTypes="0" containsString="0" containsNumber="1" containsInteger="1" minValue="50" maxValue="100"/>
    </cacheField>
    <cacheField name="Timely Completion on Given Task" numFmtId="0">
      <sharedItems containsSemiMixedTypes="0" containsString="0" containsNumber="1" containsInteger="1" minValue="40" maxValue="100"/>
    </cacheField>
    <cacheField name="Innovation Skills" numFmtId="0">
      <sharedItems containsSemiMixedTypes="0" containsString="0" containsNumber="1" containsInteger="1" minValue="40" maxValue="100"/>
    </cacheField>
    <cacheField name="Attendance &amp; Punctuality" numFmtId="0">
      <sharedItems containsSemiMixedTypes="0" containsString="0" containsNumber="1" containsInteger="1" minValue="70" maxValue="100"/>
    </cacheField>
    <cacheField name="Overall Rating" numFmtId="0">
      <sharedItems containsSemiMixedTypes="0" containsString="0" containsNumber="1" minValue="62" maxValue="99"/>
    </cacheField>
    <cacheField name="Trainer Comment/Remarks" numFmtId="0">
      <sharedItems/>
    </cacheField>
    <cacheField name="Mock KBA Grouping" numFmtId="0">
      <sharedItems count="3">
        <s v="&lt;50"/>
        <s v="50 - 69"/>
        <s v="&gt;= 70"/>
      </sharedItems>
    </cacheField>
    <cacheField name="Mock KBA-1 (Programming)_x000a_Java / C#" numFmtId="0">
      <sharedItems containsSemiMixedTypes="0" containsString="0" containsNumber="1" containsInteger="1" minValue="0" maxValue="90"/>
    </cacheField>
    <cacheField name="Programming Fundamentals" numFmtId="1">
      <sharedItems containsString="0" containsBlank="1" containsNumber="1" minValue="50" maxValue="90"/>
    </cacheField>
    <cacheField name="KBA Grouping" numFmtId="1">
      <sharedItems containsBlank="1" count="8">
        <s v="&gt;= 70"/>
        <s v="50 - 69"/>
        <s v="&lt;50"/>
        <s v="A"/>
        <m u="1"/>
        <s v="0 to 50" u="1"/>
        <s v="70+" u="1"/>
        <s v="51 to 70" u="1"/>
      </sharedItems>
    </cacheField>
    <cacheField name="KBA1 (Programming)_x000a_Java / C#" numFmtId="1">
      <sharedItems containsMixedTypes="1" containsNumber="1" minValue="20" maxValue="9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3866.584748379631" createdVersion="6" refreshedVersion="6" minRefreshableVersion="3" recordCount="192">
  <cacheSource type="worksheet">
    <worksheetSource ref="A1:O193" sheet="Data" r:id="rId2"/>
  </cacheSource>
  <cacheFields count="17">
    <cacheField name="Batch" numFmtId="0">
      <sharedItems count="9">
        <s v="BLR-SEL1"/>
        <s v="HYD-NET1"/>
        <s v="HYD-JAV1"/>
        <s v="HYD-SEL1"/>
        <s v="PUN-NET1"/>
        <s v="PUN-JAV1"/>
        <s v="PUN-SEL1"/>
        <s v="PUN-SEL2"/>
        <s v="HYD - NET1" u="1"/>
      </sharedItems>
    </cacheField>
    <cacheField name="Location" numFmtId="0">
      <sharedItems count="3">
        <s v="Bangalore"/>
        <s v="Hyderabad"/>
        <s v="Pune"/>
      </sharedItems>
    </cacheField>
    <cacheField name="Track" numFmtId="0">
      <sharedItems count="3">
        <s v="Selenium"/>
        <s v=".NET"/>
        <s v="Java"/>
      </sharedItems>
    </cacheField>
    <cacheField name="Emp Id" numFmtId="0">
      <sharedItems containsSemiMixedTypes="0" containsString="0" containsNumber="1" containsInteger="1" minValue="833826" maxValue="13532801" count="192">
        <n v="844205"/>
        <n v="844206"/>
        <n v="844207"/>
        <n v="844208"/>
        <n v="844209"/>
        <n v="844210"/>
        <n v="844153"/>
        <n v="844154"/>
        <n v="844155"/>
        <n v="844287"/>
        <n v="844288"/>
        <n v="844447"/>
        <n v="844289"/>
        <n v="844160"/>
        <n v="844161"/>
        <n v="833900"/>
        <n v="833901"/>
        <n v="833906"/>
        <n v="833826"/>
        <n v="833917"/>
        <n v="844162"/>
        <n v="844307"/>
        <n v="844308"/>
        <n v="844315"/>
        <n v="844316"/>
        <n v="844317"/>
        <n v="844320"/>
        <n v="844321"/>
        <n v="844322"/>
        <n v="844324"/>
        <n v="844325"/>
        <n v="844326"/>
        <n v="844327"/>
        <n v="844335"/>
        <n v="844336"/>
        <n v="844337"/>
        <n v="844338"/>
        <n v="844389"/>
        <n v="844401"/>
        <n v="844402"/>
        <n v="844411"/>
        <n v="844431"/>
        <n v="844433"/>
        <n v="844441"/>
        <n v="844442"/>
        <n v="844443"/>
        <n v="844454"/>
        <n v="844348"/>
        <n v="844347"/>
        <n v="844342"/>
        <n v="844343"/>
        <n v="844334"/>
        <n v="844341"/>
        <n v="844344"/>
        <n v="844345"/>
        <n v="844346"/>
        <n v="844358"/>
        <n v="844359"/>
        <n v="844360"/>
        <n v="844357"/>
        <n v="844371"/>
        <n v="844372"/>
        <n v="844373"/>
        <n v="844374"/>
        <n v="844386"/>
        <n v="844387"/>
        <n v="844388"/>
        <n v="844350"/>
        <n v="844351"/>
        <n v="844410"/>
        <n v="844434"/>
        <n v="844435"/>
        <n v="844436"/>
        <n v="844314"/>
        <n v="844319"/>
        <n v="844412"/>
        <n v="844413"/>
        <n v="836276"/>
        <n v="836280"/>
        <n v="836281"/>
        <n v="836282"/>
        <n v="836288"/>
        <n v="836289"/>
        <n v="836290"/>
        <n v="836291"/>
        <n v="836303"/>
        <n v="836304"/>
        <n v="836305"/>
        <n v="836743"/>
        <n v="836747"/>
        <n v="836755"/>
        <n v="836759"/>
        <n v="836760"/>
        <n v="836764"/>
        <n v="836765"/>
        <n v="836766"/>
        <n v="836767"/>
        <n v="836768"/>
        <n v="836769"/>
        <n v="836770"/>
        <n v="12625818"/>
        <n v="13055081"/>
        <n v="12916069"/>
        <n v="13467225"/>
        <n v="12916077"/>
        <n v="12875013"/>
        <n v="12916078"/>
        <n v="13433654"/>
        <n v="13406960"/>
        <n v="13009243"/>
        <n v="13532801"/>
        <n v="12990687"/>
        <n v="13397648"/>
        <n v="12916093"/>
        <n v="12915951"/>
        <n v="13046786"/>
        <n v="13508049"/>
        <n v="13508218"/>
        <n v="13046773"/>
        <n v="12915952"/>
        <n v="12915953"/>
        <n v="13397631"/>
        <n v="12915959"/>
        <n v="13063077"/>
        <n v="12995392"/>
        <n v="12915962"/>
        <n v="13055085"/>
        <n v="12990688"/>
        <n v="12915995"/>
        <n v="13238976"/>
        <n v="12916007"/>
        <n v="12916011"/>
        <n v="13467241"/>
        <n v="12916014"/>
        <n v="13479318"/>
        <n v="12916017"/>
        <n v="12432082"/>
        <n v="12916021"/>
        <n v="13467244"/>
        <n v="12916032"/>
        <n v="12916031"/>
        <n v="12916033"/>
        <n v="12916035"/>
        <n v="12889834"/>
        <n v="12916063"/>
        <n v="12886662"/>
        <n v="13055082"/>
        <n v="12431675"/>
        <n v="13467342"/>
        <n v="12916105"/>
        <n v="13467278"/>
        <n v="13524445"/>
        <n v="12916100"/>
        <n v="13433655"/>
        <n v="13446020"/>
        <n v="12997770"/>
        <n v="13508121"/>
        <n v="13467357"/>
        <n v="12991156"/>
        <n v="13467213"/>
        <n v="13524444"/>
        <n v="13467209"/>
        <n v="13046788"/>
        <n v="13467235"/>
        <n v="13140208"/>
        <n v="12889862"/>
        <n v="13046775"/>
        <n v="13055072"/>
        <n v="12366833"/>
        <n v="13467243"/>
        <n v="13030757"/>
        <n v="12995370"/>
        <n v="13467287"/>
        <n v="13467197"/>
        <n v="13467311"/>
        <n v="12423048"/>
        <n v="13467281"/>
        <n v="12916102"/>
        <n v="12916124"/>
        <n v="12971016"/>
        <n v="13445952"/>
        <n v="12916133"/>
        <n v="13467321"/>
        <n v="13406904"/>
        <n v="13433653"/>
        <n v="12991137"/>
        <n v="13467207"/>
        <n v="13467374"/>
        <n v="12875014"/>
        <n v="12990980"/>
        <n v="13433652"/>
        <n v="13446054"/>
      </sharedItems>
    </cacheField>
    <cacheField name="Name" numFmtId="0">
      <sharedItems count="192">
        <s v="Poreddy Harika"/>
        <s v="Pradeep Gupta"/>
        <s v="Pramod K S"/>
        <s v="Prashant Peeyush"/>
        <s v="Ranjan Kumar Mandal"/>
        <s v="S Sandeep Kumar"/>
        <s v="Sahithi Iruganti"/>
        <s v="Sharath L R"/>
        <s v="Shriraksha S"/>
        <s v="Shubhangini R"/>
        <s v="Silamala Surekha"/>
        <s v="Thondupalli Rupasri"/>
        <s v="Utti Gowthami"/>
        <s v="Viswanatha Sai Srinivas Swagath"/>
        <s v="Navya Srivastava"/>
        <s v="Tushar S"/>
        <s v="Anamitra Chowdhury"/>
        <s v="Rajesh Kumar Padhy"/>
        <s v="Koushik Dutta"/>
        <s v="Prateek Das"/>
        <s v="Vineeth Raj"/>
        <s v="Krishna Sree Vungarala"/>
        <s v="Priyanka Bammidi"/>
        <s v="Sai Krishna Jakkampudi"/>
        <s v="Sahithi Sunkaraneni"/>
        <s v="Gayathri Jonna"/>
        <s v="Sohila Bheemreddy"/>
        <s v="Sai Priya Anchuri"/>
        <s v="Vishal Reddy Pachika"/>
        <s v="Tejaswi Musthyala"/>
        <s v="Harishma Nallala"/>
        <s v="Pranitha Bajaj"/>
        <s v="Manichandana Arrolla"/>
        <s v="Santosh Manda"/>
        <s v="Harish Teegala"/>
        <s v="Majoju Pravalika"/>
        <s v="Naveena Reddy Muskula"/>
        <s v="Devana Revanth Reddy"/>
        <s v="Sai Sahithya Ponguru"/>
        <s v="Sai Pavani Nukala"/>
        <s v="Nidumukkula Harika Venkata Sri Kavya"/>
        <s v="Shyamala Tata"/>
        <s v="Rhea Trivedi"/>
        <s v="Abhishek Kumar Gautam"/>
        <s v="Anusha Reddy Guduru"/>
        <s v="Rachana Muskula"/>
        <s v="Shreyas Shanmukha Vedantam"/>
        <s v="Veena Ragini Sajja"/>
        <s v="Venkata Surya Ramesh Babu Kaja"/>
        <s v="Ganga Bhavani Kanda"/>
        <s v="Jahnavi Guruju"/>
        <s v="Anuja Dhanekula"/>
        <s v="Lakshminavya Tadikamalla"/>
        <s v="Monica Sruthi Avula"/>
        <s v="Omsaiswaroop Gundala"/>
        <s v="Vanya Methani"/>
        <s v="Santhoshi Rupa Bandaru"/>
        <s v="Aparna Devi Akula"/>
        <s v="Naga Sai Sravanthi Sanaka"/>
        <s v="Hari Kiran Moka"/>
        <s v="Krishna Priya Rayapudi"/>
        <s v="Kavya Pilli"/>
        <s v="Dinesh Koneru"/>
        <s v="Dheeraj Potluri"/>
        <s v="Sai Niharika Kosuru"/>
        <s v="Jerusha Nissi Mane"/>
        <s v="Sai Chandu Duggineni"/>
        <s v="Venkata Sai Ravi"/>
        <s v="Sai Aravind N"/>
        <s v="Gagandeep Paila"/>
        <s v="Vijeta Pandey"/>
        <s v="Hulash Kumar"/>
        <s v="Rani Gupta"/>
        <s v="Shivam pratap singh"/>
        <s v="Alekhya Nalla"/>
        <s v="Yandapally Koushik Reddy"/>
        <s v="Nekkalapu Abhilash"/>
        <s v="Usha Alekhya Patnaikuni"/>
        <s v="Seetaram Anjuru"/>
        <s v="Siva Gangadhara Rao Prattipati"/>
        <s v="Ganapathi Santosh Karthik Nemani"/>
        <s v="Venkata Madhu Ganta"/>
        <s v="Keerthi Kumar Reddy Kanchamreddy"/>
        <s v="Sandeep Yugandhar Guntreddi"/>
        <s v="Pavan Kumar Akkidasari"/>
        <s v="Sai Kumar Kondapalli"/>
        <s v="Sravya Sasanam"/>
        <s v="Lalitha Sarvani Cheendrim"/>
        <s v="Santhosh Mohan"/>
        <s v="Pachaiyyappan K"/>
        <s v="Dhivya N"/>
        <s v="Vinoshiya.V S"/>
        <s v="Priyanka S"/>
        <s v="Jeya Priya S"/>
        <s v="Karunakaran G"/>
        <s v="Shravan Kumar B"/>
        <s v="S.Sridharan S Selvarasu"/>
        <s v="Srinivasan N"/>
        <s v="Prashanth J"/>
        <s v="Subash Chandra Bose M"/>
        <s v="Bhaskar  Joshi"/>
        <s v="Biswajit Singh"/>
        <s v="Charu  Bansal"/>
        <s v="Deepa Verma"/>
        <s v="Deepanshi  Dubey"/>
        <s v="Deepti Kumari Singh"/>
        <s v="DEVANSHI  GUPTA"/>
        <s v="Dheeraj Rajendra Borse"/>
        <s v="Dinesh Singh Bisht"/>
        <s v="Doddala Sindhu"/>
        <s v="Gayathri Sowjanya Pothineni"/>
        <s v="Harsh  Aggarwal"/>
        <s v="Harshit Arora"/>
        <s v="Himani  Sirohi"/>
        <s v="Jasmine  Sharma"/>
        <s v="Kalpesh  Agarwal"/>
        <s v="Kapil Balasani"/>
        <s v="Kapil Yadav"/>
        <s v="Kartik  Gupta"/>
        <s v="Kartik  Tyagi"/>
        <s v="Kashika  Singhal"/>
        <s v="Kavita Choudhary"/>
        <s v="Kumari Swati Gupta"/>
        <s v="Libin V Alungal"/>
        <s v="Lipsa Kar"/>
        <s v="Lokesh  Adhikari"/>
        <s v="Aarti Kumari Shah"/>
        <s v="Abhishek  Chandel"/>
        <s v="Abhishek  Shrivastava"/>
        <s v="Aditya Johari"/>
        <s v="Akash  Bisht"/>
        <s v="Akshay  Chaudhary"/>
        <s v="Akshima Mahajan"/>
        <s v="Alok  Mishra"/>
        <s v="Alok Raj"/>
        <s v="Amar Nath Rawat"/>
        <s v="Ankit Singh Rawat"/>
        <s v="ankita  pandey"/>
        <s v="Ankita Rao"/>
        <s v="ANURAG  RAM PRAKASH DWIVEDI"/>
        <s v="Anurag  Singh"/>
        <s v="APOORV  MENDIRATTA"/>
        <s v="Archana  Sharma"/>
        <s v="AYUSH  GUPTA"/>
        <s v="Ayushi  Malik"/>
        <s v="Ayushmaan Shrivastava"/>
        <s v="Bayvao Verma"/>
        <s v="Lucky Khandelwal"/>
        <s v="Manu Yadav"/>
        <s v="Mayank  Kumar"/>
        <s v="Medha Shrivastava"/>
        <s v="More Ragini Sunil"/>
        <s v="Nikhil  Yadav"/>
        <s v="Nitin Dnyaneshwar Chavan"/>
        <s v="Pallavi Rani"/>
        <s v="Premsagar Parashuram D"/>
        <s v="Roshani Jaya"/>
        <s v="Sakshi Bhadoria"/>
        <s v="SANDHYA  YADAV"/>
        <s v="Shivani Joshi"/>
        <s v="Shivkumar Shantappa Hegonde"/>
        <s v="Shrishti Soni"/>
        <s v="Shubham  Sharma"/>
        <s v="Shubham Soni"/>
        <s v="Shubhangi Shrivastava"/>
        <s v="simran  pasrija"/>
        <s v="sourav  dixit"/>
        <s v="Sreyasi Gorain"/>
        <s v="Surbhi Kumari"/>
        <s v="Swati Chauhan"/>
        <s v="Swati Sandeep Patil"/>
        <s v="Tanay Kumar"/>
        <s v="Balwant Kumar Gupta"/>
        <s v="Maithili Mishra"/>
        <s v="Manika Dhingra"/>
        <s v="Mukul  Gupta"/>
        <s v="Nikita Gupta"/>
        <s v="Nikunj  Agrawal"/>
        <s v="NITYA  CHAUHAN"/>
        <s v="Paunami Bhattacharya"/>
        <s v="Pradip Kumar Jha"/>
        <s v="Prakhar  Saxena"/>
        <s v="Ravi Shankar"/>
        <s v="Reetek Verma"/>
        <s v="Saragadam Joshna Aparna"/>
        <s v="sarvottam  kumar"/>
        <s v="Saurabh Sharma"/>
        <s v="Shikha Rani"/>
        <s v="Sonali Paul"/>
        <s v="Sonika  Jha"/>
        <s v="Susmita Suhas Kunde"/>
        <s v="Swasti Shree"/>
      </sharedItems>
    </cacheField>
    <cacheField name="Cognizant Mail ID" numFmtId="0">
      <sharedItems containsBlank="1"/>
    </cacheField>
    <cacheField name="Email ID" numFmtId="0">
      <sharedItems containsBlank="1"/>
    </cacheField>
    <cacheField name="Pro-activeness_x000a_in Sessions" numFmtId="0">
      <sharedItems containsBlank="1" containsMixedTypes="1" containsNumber="1" containsInteger="1" minValue="40" maxValue="100"/>
    </cacheField>
    <cacheField name="Interest in learning_x000a_New Concepts" numFmtId="0">
      <sharedItems containsBlank="1" containsMixedTypes="1" containsNumber="1" containsInteger="1" minValue="40" maxValue="700"/>
    </cacheField>
    <cacheField name="Timely Completion_x000a_on Given Task" numFmtId="0">
      <sharedItems containsBlank="1" containsMixedTypes="1" containsNumber="1" containsInteger="1" minValue="10" maxValue="100"/>
    </cacheField>
    <cacheField name="Innovation_x000a_Skills" numFmtId="0">
      <sharedItems containsBlank="1" containsMixedTypes="1" containsNumber="1" containsInteger="1" minValue="40" maxValue="100"/>
    </cacheField>
    <cacheField name="Attendance &amp;_x000a_Punctuality" numFmtId="0">
      <sharedItems containsBlank="1" containsMixedTypes="1" containsNumber="1" containsInteger="1" minValue="70" maxValue="100"/>
    </cacheField>
    <cacheField name="Trainer Comment/Remarks" numFmtId="0">
      <sharedItems containsBlank="1"/>
    </cacheField>
    <cacheField name="Mock KBA Grouping" numFmtId="0">
      <sharedItems containsBlank="1"/>
    </cacheField>
    <cacheField name="Mock KBA" numFmtId="1">
      <sharedItems containsSemiMixedTypes="0" containsString="0" containsNumber="1" minValue="0" maxValue="100"/>
    </cacheField>
    <cacheField name="KBA-1" numFmtId="0">
      <sharedItems containsSemiMixedTypes="0" containsString="0" containsNumber="1" containsInteger="1" minValue="0" maxValue="90" count="16">
        <n v="84"/>
        <n v="86"/>
        <n v="0"/>
        <n v="40"/>
        <n v="80"/>
        <n v="82"/>
        <n v="76"/>
        <n v="88"/>
        <n v="68"/>
        <n v="72"/>
        <n v="70"/>
        <n v="74"/>
        <n v="78"/>
        <n v="90"/>
        <n v="58"/>
        <n v="66"/>
      </sharedItems>
      <fieldGroup base="15">
        <rangePr autoStart="0" autoEnd="0" startNum="40" endNum="100" groupInterval="20"/>
        <groupItems count="5">
          <s v="&lt;40"/>
          <s v="40-59"/>
          <s v="60-79"/>
          <s v="80-100"/>
          <s v="&gt;100"/>
        </groupItems>
      </fieldGroup>
    </cacheField>
    <cacheField name="KBA-2" numFmtId="0">
      <sharedItems containsSemiMixedTypes="0" containsString="0" containsNumber="1" containsInteger="1" minValue="0" maxValue="90" count="18">
        <n v="88"/>
        <n v="0"/>
        <n v="74"/>
        <n v="80"/>
        <n v="86"/>
        <n v="82"/>
        <n v="76"/>
        <n v="90"/>
        <n v="84"/>
        <n v="68"/>
        <n v="52"/>
        <n v="72"/>
        <n v="64"/>
        <n v="60"/>
        <n v="56"/>
        <n v="48"/>
        <n v="78"/>
        <n v="70"/>
      </sharedItems>
      <fieldGroup base="16">
        <rangePr autoStart="0" autoEnd="0" startNum="40" endNum="100" groupInterval="20"/>
        <groupItems count="5">
          <s v="&lt;40"/>
          <s v="40-59"/>
          <s v="60-79"/>
          <s v="80-100"/>
          <s v="&gt;100"/>
        </groupItems>
      </fieldGroup>
    </cacheField>
  </cacheFields>
  <extLst>
    <ext xmlns:x14="http://schemas.microsoft.com/office/spreadsheetml/2009/9/main" uri="{725AE2AE-9491-48be-B2B4-4EB974FC3084}">
      <x14:pivotCacheDefinition pivotCacheId="1605972644"/>
    </ext>
  </extLst>
</pivotCacheDefinition>
</file>

<file path=xl/pivotCache/pivotCacheDefinition3.xml><?xml version="1.0" encoding="utf-8"?>
<pivotCacheDefinition xmlns="http://schemas.openxmlformats.org/spreadsheetml/2006/main" xmlns:r="http://schemas.openxmlformats.org/officeDocument/2006/relationships" r:id="rId1" refreshedBy="Athul" refreshedDate="43872.653502430556" createdVersion="5" refreshedVersion="5" minRefreshableVersion="3" recordCount="192">
  <cacheSource type="worksheet">
    <worksheetSource ref="A1:S193" sheet="Data" r:id="rId2"/>
  </cacheSource>
  <cacheFields count="19">
    <cacheField name="Batch" numFmtId="0">
      <sharedItems count="8">
        <s v="BLR-SEL1"/>
        <s v="HYD - NET1"/>
        <s v="HYD-JAV1"/>
        <s v="HYD-SEL1"/>
        <s v="PUN-NET1"/>
        <s v="PUN-JAV1"/>
        <s v="PUN-SEL1"/>
        <s v="PUN-SEL2"/>
      </sharedItems>
    </cacheField>
    <cacheField name="Location" numFmtId="0">
      <sharedItems/>
    </cacheField>
    <cacheField name="Track" numFmtId="0">
      <sharedItems/>
    </cacheField>
    <cacheField name="Emp Id" numFmtId="0">
      <sharedItems containsSemiMixedTypes="0" containsString="0" containsNumber="1" containsInteger="1" minValue="833826" maxValue="13532801"/>
    </cacheField>
    <cacheField name="Name" numFmtId="0">
      <sharedItems/>
    </cacheField>
    <cacheField name="Cognizant Mail ID" numFmtId="0">
      <sharedItems containsBlank="1"/>
    </cacheField>
    <cacheField name="Email ID" numFmtId="0">
      <sharedItems containsBlank="1"/>
    </cacheField>
    <cacheField name="Pro-activeness_x000a_in Sessions" numFmtId="0">
      <sharedItems containsBlank="1" containsMixedTypes="1" containsNumber="1" containsInteger="1" minValue="40" maxValue="100"/>
    </cacheField>
    <cacheField name="Interest in learning_x000a_New Concepts" numFmtId="0">
      <sharedItems containsBlank="1" containsMixedTypes="1" containsNumber="1" containsInteger="1" minValue="40" maxValue="700"/>
    </cacheField>
    <cacheField name="Timely Completion_x000a_on Given Task" numFmtId="0">
      <sharedItems containsBlank="1" containsMixedTypes="1" containsNumber="1" containsInteger="1" minValue="10" maxValue="100"/>
    </cacheField>
    <cacheField name="Innovation_x000a_Skills" numFmtId="0">
      <sharedItems containsBlank="1" containsMixedTypes="1" containsNumber="1" containsInteger="1" minValue="40" maxValue="100"/>
    </cacheField>
    <cacheField name="Attendance &amp;_x000a_Punctuality" numFmtId="0">
      <sharedItems containsBlank="1" containsMixedTypes="1" containsNumber="1" containsInteger="1" minValue="70" maxValue="100"/>
    </cacheField>
    <cacheField name="Trainer Comment/Remarks" numFmtId="0">
      <sharedItems containsBlank="1"/>
    </cacheField>
    <cacheField name="Mock KBA Grouping" numFmtId="0">
      <sharedItems/>
    </cacheField>
    <cacheField name="Mock KBA" numFmtId="1">
      <sharedItems containsMixedTypes="1" containsNumber="1" minValue="56" maxValue="100"/>
    </cacheField>
    <cacheField name="KBA-1 Grouping" numFmtId="1">
      <sharedItems/>
    </cacheField>
    <cacheField name="KBA-1" numFmtId="0">
      <sharedItems containsMixedTypes="1" containsNumber="1" containsInteger="1" minValue="40" maxValue="90"/>
    </cacheField>
    <cacheField name="KBA-2 Grouping" numFmtId="0">
      <sharedItems count="4">
        <s v="&gt;=70"/>
        <s v="AB"/>
        <s v="50-69"/>
        <s v="&lt;50"/>
      </sharedItems>
    </cacheField>
    <cacheField name="KBA-2" numFmtId="0">
      <sharedItems containsMixedTypes="1" containsNumber="1" containsInteger="1" minValue="48" maxValue="9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thul" refreshedDate="43872.654957060186" createdVersion="5" refreshedVersion="5" minRefreshableVersion="3" recordCount="192">
  <cacheSource type="worksheet">
    <worksheetSource ref="A1:AE193" sheet="Data"/>
  </cacheSource>
  <cacheFields count="31">
    <cacheField name="Batch" numFmtId="0">
      <sharedItems count="8">
        <s v="BLR-SEL1"/>
        <s v="HYD-NET1"/>
        <s v="HYD-JAV1"/>
        <s v="HYD-SEL1"/>
        <s v="PUN-NET1"/>
        <s v="PUN-JAV1"/>
        <s v="PUN-SEL1"/>
        <s v="PUN-SEL2"/>
      </sharedItems>
    </cacheField>
    <cacheField name="Location" numFmtId="0">
      <sharedItems/>
    </cacheField>
    <cacheField name="Track" numFmtId="0">
      <sharedItems count="3">
        <s v="Selenium"/>
        <s v=".NET"/>
        <s v="Java"/>
      </sharedItems>
    </cacheField>
    <cacheField name="Emp Id" numFmtId="0">
      <sharedItems containsSemiMixedTypes="0" containsString="0" containsNumber="1" containsInteger="1" minValue="833826" maxValue="13532801"/>
    </cacheField>
    <cacheField name="Name" numFmtId="0">
      <sharedItems count="192">
        <s v="Poreddy Harika"/>
        <s v="Pradeep Gupta"/>
        <s v="Pramod K S"/>
        <s v="Prashant Peeyush"/>
        <s v="Ranjan Kumar Mandal"/>
        <s v="S Sandeep Kumar"/>
        <s v="Sahithi Iruganti"/>
        <s v="Sharath L R"/>
        <s v="Shriraksha S"/>
        <s v="Shubhangini R"/>
        <s v="Silamala Surekha"/>
        <s v="Thondupalli Rupasri"/>
        <s v="Utti Gowthami"/>
        <s v="Viswanatha Sai Srinivas Swagath"/>
        <s v="Navya Srivastava"/>
        <s v="Tushar S"/>
        <s v="Anamitra Chowdhury"/>
        <s v="Rajesh Kumar Padhy"/>
        <s v="Koushik Dutta"/>
        <s v="Prateek Das"/>
        <s v="Vineeth Raj"/>
        <s v="Krishna Sree Vungarala"/>
        <s v="Priyanka Bammidi"/>
        <s v="Sai Krishna Jakkampudi"/>
        <s v="Sahithi Sunkaraneni"/>
        <s v="Gayathri Jonna"/>
        <s v="Sohila Bheemreddy"/>
        <s v="Sai Priya Anchuri"/>
        <s v="Vishal Reddy Pachika"/>
        <s v="Tejaswi Musthyala"/>
        <s v="Harishma Nallala"/>
        <s v="Pranitha Bajaj"/>
        <s v="Manichandana Arrolla"/>
        <s v="Santosh Manda"/>
        <s v="Harish Teegala"/>
        <s v="Majoju Pravalika"/>
        <s v="Naveena Reddy Muskula"/>
        <s v="Devana Revanth Reddy"/>
        <s v="Sai Sahithya Ponguru"/>
        <s v="Sai Pavani Nukala"/>
        <s v="Nidumukkula Harika Venkata Sri Kavya"/>
        <s v="Shyamala Tata"/>
        <s v="Rhea Trivedi"/>
        <s v="Abhishek Kumar Gautam"/>
        <s v="Anusha Reddy Guduru"/>
        <s v="Rachana Muskula"/>
        <s v="Shreyas Shanmukha Vedantam"/>
        <s v="Monica Sruthi Avula"/>
        <s v="Anuja Dhanekula"/>
        <s v="Omsaiswaroop Gundala"/>
        <s v="Dheeraj Potluri"/>
        <s v="Hulash Kumar"/>
        <s v="Vijeta Pandey"/>
        <s v="Sai Aravind N"/>
        <s v="Alekhya Nalla"/>
        <s v="Santhoshi Rupa Bandaru"/>
        <s v="Jahnavi Guruju"/>
        <s v="Sai Niharika Kosuru"/>
        <s v="Gagandeep Paila"/>
        <s v="Lakshminavya Tadikamalla"/>
        <s v="Dinesh Koneru"/>
        <s v="Aparna Devi Akula"/>
        <s v="Naga Sai Sravanthi Sanaka"/>
        <s v="Hari Kiran Moka"/>
        <s v="Venkata Sai Ravi"/>
        <s v="Venkata Surya Ramesh Babu Kaja"/>
        <s v="Kavya Pilli"/>
        <s v="Shivam pratap singh"/>
        <s v="Ganga Bhavani Kanda"/>
        <s v="Krishna Priya Rayapudi"/>
        <s v="Jerusha Nissi Mane"/>
        <s v="Vanya Methani"/>
        <s v="Rani Gupta"/>
        <s v="Veena Ragini Sajja"/>
        <s v="Sai Chandu Duggineni"/>
        <s v="Yandapally Koushik Reddy"/>
        <s v="Nekkalapu Abhilash"/>
        <s v="Usha Alekhya Patnaikuni"/>
        <s v="Seetaram Anjuru"/>
        <s v="Siva Gangadhara Rao Prattipati"/>
        <s v="Ganapathi Santosh Karthik Nemani"/>
        <s v="Venkata Madhu Ganta"/>
        <s v="Keerthi Kumar Reddy Kanchamreddy"/>
        <s v="Sandeep Yugandhar Guntreddi"/>
        <s v="Pavan Kumar Akkidasari"/>
        <s v="Sai Kumar Kondapalli"/>
        <s v="Sravya Sasanam"/>
        <s v="Lalitha Sarvani Cheendrim"/>
        <s v="Santhosh Mohan"/>
        <s v="Pachaiyyappan K"/>
        <s v="Dhivya N"/>
        <s v="Vinoshiya.V S"/>
        <s v="Priyanka S"/>
        <s v="Jeya Priya S"/>
        <s v="Karunakaran G"/>
        <s v="Shravan Kumar B"/>
        <s v="S.Sridharan S Selvarasu"/>
        <s v="Srinivasan N"/>
        <s v="Prashanth J"/>
        <s v="Subash Chandra Bose M"/>
        <s v="Bhaskar  Joshi"/>
        <s v="Biswajit Singh"/>
        <s v="Charu  Bansal"/>
        <s v="Deepa Verma"/>
        <s v="Deepanshi  Dubey"/>
        <s v="Deepti Kumari Singh"/>
        <s v="DEVANSHI  GUPTA"/>
        <s v="Dheeraj Rajendra Borse"/>
        <s v="Dinesh Singh Bisht"/>
        <s v="Doddala Sindhu"/>
        <s v="Gayathri Sowjanya Pothineni"/>
        <s v="Harsh  Aggarwal"/>
        <s v="Harshit Arora"/>
        <s v="Himani  Sirohi"/>
        <s v="Jasmine  Sharma"/>
        <s v="Kalpesh  Agarwal"/>
        <s v="Kapil Balasani"/>
        <s v="Kapil Yadav"/>
        <s v="Kartik  Gupta"/>
        <s v="Kartik  Tyagi"/>
        <s v="Kashika  Singhal"/>
        <s v="Kavita Choudhary"/>
        <s v="Kumari Swati Gupta"/>
        <s v="Libin V Alungal"/>
        <s v="Lipsa Kar"/>
        <s v="Lokesh  Adhikari"/>
        <s v="Aarti Kumari Shah"/>
        <s v="Abhishek  Chandel"/>
        <s v="Abhishek  Shrivastava"/>
        <s v="Aditya Johari"/>
        <s v="Akash  Bisht"/>
        <s v="Akshay  Chaudhary"/>
        <s v="Akshima Mahajan"/>
        <s v="Alok  Mishra"/>
        <s v="Alok Raj"/>
        <s v="Amar Nath Rawat"/>
        <s v="Ankit Singh Rawat"/>
        <s v="ankita  pandey"/>
        <s v="Ankita Rao"/>
        <s v="ANURAG  RAM PRAKASH DWIVEDI"/>
        <s v="Anurag  Singh"/>
        <s v="APOORV  MENDIRATTA"/>
        <s v="Archana  Sharma"/>
        <s v="AYUSH  GUPTA"/>
        <s v="Ayushi  Malik"/>
        <s v="Ayushmaan Shrivastava"/>
        <s v="Bayvao Verma"/>
        <s v="Lucky Khandelwal"/>
        <s v="Manu Yadav"/>
        <s v="Mayank  Kumar"/>
        <s v="Medha Shrivastava"/>
        <s v="More Ragini Sunil"/>
        <s v="Nikhil  Yadav"/>
        <s v="Nitin Dnyaneshwar Chavan"/>
        <s v="Pallavi Rani"/>
        <s v="Premsagar Parashuram D"/>
        <s v="Roshani Jaya"/>
        <s v="Sakshi Bhadoria"/>
        <s v="SANDHYA  YADAV"/>
        <s v="Shivani Joshi"/>
        <s v="Shivkumar Shantappa Hegonde"/>
        <s v="Shrishti Soni"/>
        <s v="Shubham  Sharma"/>
        <s v="Shubham Soni"/>
        <s v="Shubhangi Shrivastava"/>
        <s v="simran  pasrija"/>
        <s v="sourav  dixit"/>
        <s v="Sreyasi Gorain"/>
        <s v="Surbhi Kumari"/>
        <s v="Swati Chauhan"/>
        <s v="Swati Sandeep Patil"/>
        <s v="Tanay Kumar"/>
        <s v="Balwant Kumar Gupta"/>
        <s v="Maithili Mishra"/>
        <s v="Manika Dhingra"/>
        <s v="Mukul  Gupta"/>
        <s v="Nikita Gupta"/>
        <s v="Nikunj  Agrawal"/>
        <s v="NITYA  CHAUHAN"/>
        <s v="Paunami Bhattacharya"/>
        <s v="Pradip Kumar Jha"/>
        <s v="Prakhar  Saxena"/>
        <s v="Ravi Shankar"/>
        <s v="Reetek Verma"/>
        <s v="Saragadam Joshna Aparna"/>
        <s v="sarvottam  kumar"/>
        <s v="Saurabh Sharma"/>
        <s v="Shikha Rani"/>
        <s v="Sonali Paul"/>
        <s v="Sonika  Jha"/>
        <s v="Susmita Suhas Kunde"/>
        <s v="Swasti Shree"/>
      </sharedItems>
    </cacheField>
    <cacheField name="Branch" numFmtId="0">
      <sharedItems/>
    </cacheField>
    <cacheField name="Branch Group" numFmtId="0">
      <sharedItems count="2">
        <s v="Non-Technical"/>
        <s v="Technical"/>
      </sharedItems>
    </cacheField>
    <cacheField name="Cognizant Mail ID" numFmtId="0">
      <sharedItems containsBlank="1"/>
    </cacheField>
    <cacheField name="Email ID" numFmtId="0">
      <sharedItems containsBlank="1"/>
    </cacheField>
    <cacheField name="Pro-activeness_x000a_in Sessions" numFmtId="0">
      <sharedItems containsBlank="1" containsMixedTypes="1" containsNumber="1" containsInteger="1" minValue="40" maxValue="100"/>
    </cacheField>
    <cacheField name="Interest in learning_x000a_New Concepts" numFmtId="0">
      <sharedItems containsBlank="1" containsMixedTypes="1" containsNumber="1" containsInteger="1" minValue="40" maxValue="700"/>
    </cacheField>
    <cacheField name="Timely Completion_x000a_on Given Task" numFmtId="0">
      <sharedItems containsBlank="1" containsMixedTypes="1" containsNumber="1" containsInteger="1" minValue="10" maxValue="100"/>
    </cacheField>
    <cacheField name="Innovation_x000a_Skills" numFmtId="0">
      <sharedItems containsBlank="1" containsMixedTypes="1" containsNumber="1" containsInteger="1" minValue="40" maxValue="100"/>
    </cacheField>
    <cacheField name="Attendance &amp;_x000a_Punctuality" numFmtId="0">
      <sharedItems containsBlank="1" containsMixedTypes="1" containsNumber="1" containsInteger="1" minValue="70" maxValue="100"/>
    </cacheField>
    <cacheField name="Trainer Comment/Remarks" numFmtId="0">
      <sharedItems containsBlank="1"/>
    </cacheField>
    <cacheField name="KBA-1" numFmtId="1">
      <sharedItems containsSemiMixedTypes="0" containsString="0" containsNumber="1" containsInteger="1" minValue="0" maxValue="90"/>
    </cacheField>
    <cacheField name="KBA-1 GP" numFmtId="1">
      <sharedItems count="4">
        <s v="&gt;= 70"/>
        <s v="A"/>
        <s v="&lt;50"/>
        <s v="50 - 69"/>
      </sharedItems>
    </cacheField>
    <cacheField name="KBA-1 Retest " numFmtId="1">
      <sharedItems containsMixedTypes="1" containsNumber="1" containsInteger="1" minValue="86" maxValue="100"/>
    </cacheField>
    <cacheField name="KBA-1 Retest GP" numFmtId="1">
      <sharedItems count="2">
        <s v="NA"/>
        <s v="&gt;= 70"/>
      </sharedItems>
    </cacheField>
    <cacheField name="Best of KBA-1" numFmtId="1">
      <sharedItems containsSemiMixedTypes="0" containsString="0" containsNumber="1" containsInteger="1" minValue="0" maxValue="100"/>
    </cacheField>
    <cacheField name="Best of KBA-1 GP" numFmtId="1">
      <sharedItems count="3">
        <s v="&gt;= 70"/>
        <s v="A"/>
        <s v="50 - 69"/>
      </sharedItems>
    </cacheField>
    <cacheField name="KBA-2" numFmtId="1">
      <sharedItems containsSemiMixedTypes="0" containsString="0" containsNumber="1" containsInteger="1" minValue="0" maxValue="90"/>
    </cacheField>
    <cacheField name="KBA-2 GP" numFmtId="1">
      <sharedItems count="4">
        <s v="&gt;= 70"/>
        <s v="A"/>
        <s v="&lt;50"/>
        <s v="50 - 69"/>
      </sharedItems>
    </cacheField>
    <cacheField name="KBA-2 Retest " numFmtId="1">
      <sharedItems containsMixedTypes="1" containsNumber="1" containsInteger="1" minValue="64" maxValue="92"/>
    </cacheField>
    <cacheField name="KBA-2 Retest GP" numFmtId="1">
      <sharedItems count="3">
        <s v="NA"/>
        <s v="&gt;= 70"/>
        <s v="50 - 69"/>
      </sharedItems>
    </cacheField>
    <cacheField name="Best of KBA-2" numFmtId="1">
      <sharedItems containsSemiMixedTypes="0" containsString="0" containsNumber="1" containsInteger="1" minValue="0" maxValue="92"/>
    </cacheField>
    <cacheField name="Best of KBA-2 GP" numFmtId="1">
      <sharedItems count="4">
        <s v="&gt;= 70"/>
        <s v="A"/>
        <s v="50 - 69"/>
        <s v="&lt;50"/>
      </sharedItems>
    </cacheField>
    <cacheField name="SBA1" numFmtId="1">
      <sharedItems containsMixedTypes="1" containsNumber="1" containsInteger="1" minValue="40" maxValue="96"/>
    </cacheField>
    <cacheField name="SBA1 GP" numFmtId="1">
      <sharedItems count="4">
        <s v="&gt;= 70"/>
        <s v="A"/>
        <s v="50 - 69"/>
        <s v="&lt;50"/>
      </sharedItems>
    </cacheField>
    <cacheField name="Avg GP" numFmtId="1">
      <sharedItems count="4">
        <s v="&gt;= 70"/>
        <s v="A"/>
        <s v="50 - 69"/>
        <s v="&lt;50"/>
      </sharedItems>
    </cacheField>
    <cacheField name="Average" numFmtId="1">
      <sharedItems containsMixedTypes="1" containsNumber="1" minValue="0" maxValue="91.33333333333332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1">
  <r>
    <x v="0"/>
    <s v="Bangalore"/>
    <s v="Java"/>
    <n v="844228"/>
    <x v="0"/>
    <s v="Meena.Gundarapu@cognizant.com"/>
    <n v="100"/>
    <n v="100"/>
    <n v="100"/>
    <n v="70"/>
    <n v="100"/>
    <n v="94"/>
    <s v="Excellent"/>
    <x v="0"/>
    <n v="40"/>
    <n v="76.67"/>
    <x v="0"/>
    <n v="70"/>
  </r>
  <r>
    <x v="0"/>
    <s v="Bangalore"/>
    <s v="Java"/>
    <n v="844202"/>
    <x v="1"/>
    <s v="soumyai.gadashetti@cognizant.com"/>
    <n v="100"/>
    <n v="100"/>
    <n v="100"/>
    <n v="80"/>
    <n v="100"/>
    <n v="96"/>
    <s v="Excellent"/>
    <x v="0"/>
    <n v="35"/>
    <n v="76.67"/>
    <x v="0"/>
    <n v="70"/>
  </r>
  <r>
    <x v="0"/>
    <s v="Bangalore"/>
    <s v="Java"/>
    <n v="844220"/>
    <x v="2"/>
    <s v="Srilekha.Dasari@cognizant.com"/>
    <n v="80"/>
    <n v="100"/>
    <n v="90"/>
    <n v="70"/>
    <n v="90"/>
    <n v="86"/>
    <s v="Improved. Able to solve problems."/>
    <x v="0"/>
    <n v="25"/>
    <n v="73.33"/>
    <x v="0"/>
    <n v="70"/>
  </r>
  <r>
    <x v="0"/>
    <s v="Bangalore"/>
    <s v="Java"/>
    <n v="844333"/>
    <x v="3"/>
    <s v="PoonamMahadevasa.Merwade@cognizant.com"/>
    <n v="70"/>
    <n v="80"/>
    <n v="90"/>
    <n v="70"/>
    <n v="100"/>
    <n v="82"/>
    <s v="Able to solve problems."/>
    <x v="0"/>
    <n v="30"/>
    <n v="70"/>
    <x v="0"/>
    <n v="70"/>
  </r>
  <r>
    <x v="0"/>
    <s v="Bangalore"/>
    <s v="Java"/>
    <n v="844418"/>
    <x v="4"/>
    <s v="JagruthiSVPDurgamani.Bomma@cognizant.com"/>
    <n v="70"/>
    <n v="80"/>
    <n v="90"/>
    <n v="70"/>
    <n v="100"/>
    <n v="82"/>
    <s v="Interaction is improved."/>
    <x v="0"/>
    <n v="30"/>
    <n v="73.33"/>
    <x v="0"/>
    <n v="70"/>
  </r>
  <r>
    <x v="0"/>
    <s v="Bangalore"/>
    <s v="Java"/>
    <n v="844419"/>
    <x v="5"/>
    <s v="NikhilaS.K.Sindhupriya.Damaraju@cognizant.com"/>
    <n v="70"/>
    <n v="90"/>
    <n v="90"/>
    <n v="70"/>
    <n v="100"/>
    <n v="84"/>
    <s v="Very Good."/>
    <x v="0"/>
    <n v="35"/>
    <n v="76.67"/>
    <x v="0"/>
    <n v="70"/>
  </r>
  <r>
    <x v="0"/>
    <s v="Bangalore"/>
    <s v="Java"/>
    <n v="844255"/>
    <x v="6"/>
    <s v="TarimalaKanchiReddy.YaswanthReddy@cognizant.com"/>
    <n v="100"/>
    <n v="100"/>
    <n v="90"/>
    <n v="90"/>
    <n v="100"/>
    <n v="96"/>
    <s v="Excellent"/>
    <x v="0"/>
    <n v="30"/>
    <n v="76.67"/>
    <x v="0"/>
    <n v="76.67"/>
  </r>
  <r>
    <x v="0"/>
    <s v="Bangalore"/>
    <s v="Java"/>
    <n v="844254"/>
    <x v="7"/>
    <s v="RA.SamaDarshini@cognizant.com"/>
    <n v="80"/>
    <n v="90"/>
    <n v="90"/>
    <n v="70"/>
    <n v="100"/>
    <n v="86"/>
    <s v="Very Good."/>
    <x v="0"/>
    <n v="30"/>
    <n v="76.67"/>
    <x v="0"/>
    <n v="73.33"/>
  </r>
  <r>
    <x v="0"/>
    <s v="Bangalore"/>
    <s v="Java"/>
    <n v="844245"/>
    <x v="8"/>
    <s v="ShaikAsma.Banu@cognizant.com"/>
    <n v="80"/>
    <n v="80"/>
    <n v="90"/>
    <n v="70"/>
    <n v="100"/>
    <n v="84"/>
    <s v="Interaction is improved."/>
    <x v="0"/>
    <n v="20"/>
    <n v="76.67"/>
    <x v="0"/>
    <n v="73.33"/>
  </r>
  <r>
    <x v="0"/>
    <s v="Bangalore"/>
    <s v="Java"/>
    <n v="844236"/>
    <x v="9"/>
    <s v="Rishabh.Nag@cognizant.com"/>
    <n v="90"/>
    <n v="100"/>
    <n v="80"/>
    <n v="80"/>
    <n v="90"/>
    <n v="88"/>
    <s v="Very Good."/>
    <x v="0"/>
    <n v="45"/>
    <n v="76.67"/>
    <x v="0"/>
    <n v="76.67"/>
  </r>
  <r>
    <x v="0"/>
    <s v="Bangalore"/>
    <s v="Java"/>
    <n v="844426"/>
    <x v="10"/>
    <s v="lalathi.mummireddygari@cognizant.com"/>
    <n v="80"/>
    <n v="90"/>
    <n v="90"/>
    <n v="70"/>
    <n v="100"/>
    <n v="86"/>
    <s v="Good."/>
    <x v="0"/>
    <n v="40"/>
    <n v="80"/>
    <x v="0"/>
    <n v="73.33"/>
  </r>
  <r>
    <x v="0"/>
    <s v="Bangalore"/>
    <s v="Java"/>
    <n v="844417"/>
    <x v="11"/>
    <s v="BalaDurga.Meesala@cognizant.com"/>
    <n v="100"/>
    <n v="90"/>
    <n v="90"/>
    <n v="70"/>
    <n v="100"/>
    <n v="90"/>
    <s v="Good."/>
    <x v="0"/>
    <n v="40"/>
    <n v="76.67"/>
    <x v="0"/>
    <n v="70"/>
  </r>
  <r>
    <x v="0"/>
    <s v="Bangalore"/>
    <s v="Java"/>
    <n v="844252"/>
    <x v="12"/>
    <s v="ayush.singh.2@cognizant.com"/>
    <n v="80"/>
    <n v="80"/>
    <n v="70"/>
    <n v="70"/>
    <n v="100"/>
    <n v="80"/>
    <s v="Observed the improvement."/>
    <x v="1"/>
    <n v="55"/>
    <n v="73.33"/>
    <x v="0"/>
    <n v="70"/>
  </r>
  <r>
    <x v="0"/>
    <s v="Bangalore"/>
    <s v="Java"/>
    <n v="844437"/>
    <x v="13"/>
    <s v="Aparna.G2@Cognizant.com"/>
    <n v="80"/>
    <n v="90"/>
    <n v="90"/>
    <n v="70"/>
    <n v="100"/>
    <n v="86"/>
    <s v="Interaction is improved."/>
    <x v="0"/>
    <n v="35"/>
    <n v="73.33"/>
    <x v="0"/>
    <n v="73.33"/>
  </r>
  <r>
    <x v="0"/>
    <s v="Bangalore"/>
    <s v="Java"/>
    <n v="844439"/>
    <x v="14"/>
    <s v="gondipalli.venkatanagabindu@cognizant.com"/>
    <n v="80"/>
    <n v="80"/>
    <n v="90"/>
    <n v="70"/>
    <n v="100"/>
    <n v="84"/>
    <s v="Interaction is improved."/>
    <x v="0"/>
    <n v="35"/>
    <n v="70"/>
    <x v="0"/>
    <n v="76.67"/>
  </r>
  <r>
    <x v="0"/>
    <s v="Bangalore"/>
    <s v="Java"/>
    <n v="844440"/>
    <x v="15"/>
    <s v="gunti.yamini@cognizant.com"/>
    <n v="80"/>
    <n v="80"/>
    <n v="90"/>
    <n v="70"/>
    <n v="100"/>
    <n v="84"/>
    <s v="Interaction is improved."/>
    <x v="0"/>
    <n v="30"/>
    <n v="70"/>
    <x v="0"/>
    <n v="76.67"/>
  </r>
  <r>
    <x v="0"/>
    <s v="Bangalore"/>
    <s v="Java"/>
    <n v="844234"/>
    <x v="16"/>
    <s v="vinuta.s@cognizant.com"/>
    <n v="90"/>
    <n v="90"/>
    <n v="90"/>
    <n v="70"/>
    <n v="90"/>
    <n v="86"/>
    <s v="Performing well now."/>
    <x v="0"/>
    <n v="35"/>
    <n v="70"/>
    <x v="0"/>
    <n v="70"/>
  </r>
  <r>
    <x v="0"/>
    <s v="Bangalore"/>
    <s v="Java"/>
    <n v="844233"/>
    <x v="17"/>
    <s v="meghanagowda358@cognizant.com"/>
    <n v="90"/>
    <n v="80"/>
    <n v="90"/>
    <n v="70"/>
    <n v="100"/>
    <n v="86"/>
    <s v="Very Good."/>
    <x v="0"/>
    <n v="15"/>
    <n v="70"/>
    <x v="0"/>
    <n v="73.33"/>
  </r>
  <r>
    <x v="0"/>
    <s v="Bangalore"/>
    <s v="Java"/>
    <n v="844244"/>
    <x v="18"/>
    <s v="bireddy.chandrakalavathi@cognizant.com"/>
    <n v="80"/>
    <n v="80"/>
    <n v="90"/>
    <n v="70"/>
    <n v="100"/>
    <n v="84"/>
    <s v="Interaction is improved."/>
    <x v="0"/>
    <n v="40"/>
    <n v="70"/>
    <x v="0"/>
    <n v="73.33"/>
  </r>
  <r>
    <x v="0"/>
    <s v="Bangalore"/>
    <s v="Java"/>
    <n v="844204"/>
    <x v="19"/>
    <s v="pooja.m3@cognizant.com"/>
    <n v="90"/>
    <n v="90"/>
    <n v="90"/>
    <n v="70"/>
    <n v="100"/>
    <n v="88"/>
    <s v="Very Good."/>
    <x v="1"/>
    <n v="50"/>
    <n v="76.67"/>
    <x v="0"/>
    <n v="73.33"/>
  </r>
  <r>
    <x v="0"/>
    <s v="Bangalore"/>
    <s v="Java"/>
    <n v="844438"/>
    <x v="20"/>
    <s v="udayasree.ediga@cognizant.com"/>
    <n v="80"/>
    <n v="80"/>
    <n v="90"/>
    <n v="70"/>
    <n v="100"/>
    <n v="84"/>
    <s v="Very Good."/>
    <x v="0"/>
    <n v="30"/>
    <n v="73.33"/>
    <x v="0"/>
    <n v="83.33"/>
  </r>
  <r>
    <x v="0"/>
    <s v="Bangalore"/>
    <s v="Java"/>
    <n v="844432"/>
    <x v="21"/>
    <s v="Tanguturu.Sucharitha@cognizant.com"/>
    <n v="80"/>
    <n v="80"/>
    <n v="90"/>
    <n v="70"/>
    <n v="100"/>
    <n v="84"/>
    <s v="Able to solve problems."/>
    <x v="0"/>
    <n v="25"/>
    <n v="73.33"/>
    <x v="0"/>
    <n v="80"/>
  </r>
  <r>
    <x v="0"/>
    <s v="Bangalore"/>
    <s v="Java"/>
    <n v="844304"/>
    <x v="22"/>
    <s v="vandana.thirupati@cognizant.com"/>
    <n v="70"/>
    <n v="80"/>
    <n v="90"/>
    <n v="70"/>
    <n v="100"/>
    <n v="82"/>
    <s v="Adviced to put more efforts."/>
    <x v="0"/>
    <n v="0"/>
    <n v="76.67"/>
    <x v="0"/>
    <n v="73.33"/>
  </r>
  <r>
    <x v="0"/>
    <s v="Bangalore"/>
    <s v="Java"/>
    <n v="844226"/>
    <x v="23"/>
    <s v="UmamaheswarReddy.Balireddy@cognizant.com"/>
    <n v="100"/>
    <n v="100"/>
    <n v="90"/>
    <n v="90"/>
    <n v="100"/>
    <n v="96"/>
    <s v="Excellent"/>
    <x v="1"/>
    <n v="50"/>
    <n v="73.33"/>
    <x v="0"/>
    <n v="73.33"/>
  </r>
  <r>
    <x v="0"/>
    <s v="Bangalore"/>
    <s v="Java"/>
    <n v="844224"/>
    <x v="24"/>
    <s v="divya.gaduputi@cognizant.com"/>
    <n v="80"/>
    <n v="90"/>
    <n v="90"/>
    <n v="70"/>
    <n v="90"/>
    <n v="84"/>
    <s v="Improving now."/>
    <x v="0"/>
    <n v="45"/>
    <n v="70"/>
    <x v="0"/>
    <n v="73.33"/>
  </r>
  <r>
    <x v="0"/>
    <s v="Bangalore"/>
    <s v="Java"/>
    <n v="844222"/>
    <x v="25"/>
    <s v="Dipesh.Harijan@cognizant.com"/>
    <n v="100"/>
    <n v="100"/>
    <n v="90"/>
    <n v="90"/>
    <n v="100"/>
    <n v="96"/>
    <s v="Very Good."/>
    <x v="0"/>
    <n v="30"/>
    <n v="70"/>
    <x v="0"/>
    <n v="70"/>
  </r>
  <r>
    <x v="0"/>
    <s v="Bangalore"/>
    <s v="Java"/>
    <n v="844305"/>
    <x v="26"/>
    <s v="ChirishmaDurgaKeerthana.Vallabhaneni@cognizant.com"/>
    <n v="70"/>
    <n v="70"/>
    <n v="90"/>
    <n v="70"/>
    <n v="100"/>
    <n v="80"/>
    <s v="Adviced to put more efforts."/>
    <x v="0"/>
    <n v="45"/>
    <n v="73.33"/>
    <x v="0"/>
    <n v="76.67"/>
  </r>
  <r>
    <x v="0"/>
    <s v="Bangalore"/>
    <s v="Java"/>
    <n v="844416"/>
    <x v="27"/>
    <s v="meghanadamerla2308@gmail.com"/>
    <n v="80"/>
    <n v="80"/>
    <n v="90"/>
    <n v="70"/>
    <n v="100"/>
    <n v="84"/>
    <s v="Very Good."/>
    <x v="0"/>
    <n v="40"/>
    <n v="76.67"/>
    <x v="0"/>
    <n v="76.67"/>
  </r>
  <r>
    <x v="0"/>
    <s v="Bangalore"/>
    <s v="Java"/>
    <n v="844223"/>
    <x v="28"/>
    <s v="kusumakumari.thikkannagari@cognizant.com"/>
    <n v="90"/>
    <n v="90"/>
    <n v="70"/>
    <n v="70"/>
    <n v="100"/>
    <n v="84"/>
    <s v="Very Good."/>
    <x v="0"/>
    <n v="10"/>
    <n v="76.67"/>
    <x v="0"/>
    <n v="70"/>
  </r>
  <r>
    <x v="0"/>
    <s v="Bangalore"/>
    <s v="Java"/>
    <n v="844271"/>
    <x v="29"/>
    <s v="M.Pushpasree@cognizant.com"/>
    <n v="90"/>
    <n v="90"/>
    <n v="80"/>
    <n v="70"/>
    <n v="100"/>
    <n v="86"/>
    <s v="Very Good."/>
    <x v="0"/>
    <n v="35"/>
    <n v="70"/>
    <x v="0"/>
    <n v="70"/>
  </r>
  <r>
    <x v="1"/>
    <s v="Bangalore"/>
    <s v="Java"/>
    <n v="844256"/>
    <x v="30"/>
    <s v="Pranjal.Gupta3@cognizant.com"/>
    <n v="90"/>
    <n v="80"/>
    <n v="80"/>
    <n v="65"/>
    <n v="85"/>
    <n v="80"/>
    <s v="good"/>
    <x v="1"/>
    <n v="65"/>
    <n v="73.33"/>
    <x v="0"/>
    <n v="80"/>
  </r>
  <r>
    <x v="1"/>
    <s v="Bangalore"/>
    <s v="Java"/>
    <n v="844263"/>
    <x v="31"/>
    <s v="Mohammad.Saad@cognizant.com"/>
    <n v="90"/>
    <n v="90"/>
    <n v="80"/>
    <n v="70"/>
    <n v="85"/>
    <n v="83"/>
    <s v="good"/>
    <x v="1"/>
    <n v="55"/>
    <n v="73.33"/>
    <x v="0"/>
    <n v="80"/>
  </r>
  <r>
    <x v="1"/>
    <s v="Bangalore"/>
    <s v="Java"/>
    <n v="844239"/>
    <x v="32"/>
    <s v="Himabindu.Vanimireddy@cognizant.com"/>
    <n v="90"/>
    <n v="80"/>
    <n v="85"/>
    <n v="65"/>
    <n v="85"/>
    <n v="81"/>
    <s v="above average in learning"/>
    <x v="0"/>
    <n v="40"/>
    <n v="90"/>
    <x v="0"/>
    <n v="80"/>
  </r>
  <r>
    <x v="1"/>
    <s v="Bangalore"/>
    <s v="Java"/>
    <n v="844190"/>
    <x v="33"/>
    <s v="Amir.Subhani@cognizant.com"/>
    <n v="90"/>
    <n v="85"/>
    <n v="80"/>
    <n v="65"/>
    <n v="85"/>
    <n v="81"/>
    <s v="above average in learning"/>
    <x v="0"/>
    <n v="30"/>
    <n v="85"/>
    <x v="0"/>
    <n v="76.67"/>
  </r>
  <r>
    <x v="1"/>
    <s v="Bangalore"/>
    <s v="Java"/>
    <n v="844198"/>
    <x v="34"/>
    <s v="Amit.Verma5@cognizant.com"/>
    <n v="85"/>
    <n v="90"/>
    <n v="80"/>
    <n v="75"/>
    <n v="85"/>
    <n v="83"/>
    <s v="good"/>
    <x v="0"/>
    <n v="30"/>
    <n v="90"/>
    <x v="0"/>
    <n v="80"/>
  </r>
  <r>
    <x v="1"/>
    <s v="Bangalore"/>
    <s v="Java"/>
    <n v="844212"/>
    <x v="35"/>
    <s v="Bhavana.Akkili@cognizant.com"/>
    <n v="90"/>
    <n v="80"/>
    <n v="85"/>
    <n v="70"/>
    <n v="85"/>
    <n v="82"/>
    <s v="above average in learning"/>
    <x v="0"/>
    <n v="40"/>
    <n v="90"/>
    <x v="0"/>
    <n v="80"/>
  </r>
  <r>
    <x v="1"/>
    <s v="Bangalore"/>
    <s v="Java"/>
    <n v="844414"/>
    <x v="36"/>
    <s v="vasantha.srisusmitha@cognizant.com"/>
    <n v="85"/>
    <n v="70"/>
    <n v="80"/>
    <n v="65"/>
    <n v="85"/>
    <n v="77"/>
    <s v="slow learner"/>
    <x v="0"/>
    <n v="0"/>
    <n v="80"/>
    <x v="0"/>
    <n v="76.67"/>
  </r>
  <r>
    <x v="1"/>
    <s v="Bangalore"/>
    <s v="Java"/>
    <n v="844253"/>
    <x v="37"/>
    <s v="Divrit.Saini@cognizant.com"/>
    <n v="90"/>
    <n v="90"/>
    <n v="85"/>
    <n v="70"/>
    <n v="85"/>
    <n v="84"/>
    <s v="good"/>
    <x v="2"/>
    <n v="75"/>
    <n v="75"/>
    <x v="0"/>
    <n v="70"/>
  </r>
  <r>
    <x v="1"/>
    <s v="Bangalore"/>
    <s v="Java"/>
    <n v="844430"/>
    <x v="38"/>
    <s v="Pratyush.Singh@cognizant.com"/>
    <n v="90"/>
    <n v="80"/>
    <n v="80"/>
    <n v="70"/>
    <n v="85"/>
    <n v="81"/>
    <s v="above average in learning"/>
    <x v="1"/>
    <n v="65"/>
    <n v="90"/>
    <x v="0"/>
    <n v="70"/>
  </r>
  <r>
    <x v="1"/>
    <s v="Bangalore"/>
    <s v="Java"/>
    <n v="844225"/>
    <x v="39"/>
    <s v="Ananya.Srivastava@cognizant.com"/>
    <n v="90"/>
    <n v="80"/>
    <n v="85"/>
    <n v="70"/>
    <n v="90"/>
    <n v="83"/>
    <s v="good"/>
    <x v="2"/>
    <n v="70"/>
    <n v="85"/>
    <x v="0"/>
    <n v="80"/>
  </r>
  <r>
    <x v="1"/>
    <s v="Bangalore"/>
    <s v="Java"/>
    <n v="844193"/>
    <x v="40"/>
    <s v="Jayesh.Sharma@cognizant.com"/>
    <n v="85"/>
    <n v="70"/>
    <n v="70"/>
    <n v="70"/>
    <n v="85"/>
    <n v="76"/>
    <s v="average in learning"/>
    <x v="1"/>
    <n v="55"/>
    <n v="70"/>
    <x v="0"/>
    <n v="80"/>
  </r>
  <r>
    <x v="1"/>
    <s v="Bangalore"/>
    <s v="Java"/>
    <n v="844194"/>
    <x v="41"/>
    <s v="Abhuday.Pandey@cognizant.com"/>
    <n v="90"/>
    <n v="85"/>
    <n v="85"/>
    <n v="75"/>
    <n v="85"/>
    <n v="84"/>
    <s v="good"/>
    <x v="1"/>
    <n v="60"/>
    <n v="90"/>
    <x v="0"/>
    <n v="80"/>
  </r>
  <r>
    <x v="1"/>
    <s v="Bangalore"/>
    <s v="Java"/>
    <n v="844187"/>
    <x v="42"/>
    <s v="Sanchit.shubham@cognizant.com"/>
    <n v="90"/>
    <n v="85"/>
    <n v="85"/>
    <n v="75"/>
    <n v="85"/>
    <n v="84"/>
    <s v="good"/>
    <x v="2"/>
    <n v="70"/>
    <n v="90"/>
    <x v="0"/>
    <n v="80"/>
  </r>
  <r>
    <x v="1"/>
    <s v="Bangalore"/>
    <s v="Java"/>
    <n v="844242"/>
    <x v="43"/>
    <s v="Shivam.bansal@cognizant.com"/>
    <n v="90"/>
    <n v="90"/>
    <n v="90"/>
    <n v="85"/>
    <n v="85"/>
    <n v="88"/>
    <s v="good"/>
    <x v="2"/>
    <n v="75"/>
    <n v="80"/>
    <x v="0"/>
    <n v="80"/>
  </r>
  <r>
    <x v="1"/>
    <s v="Bangalore"/>
    <s v="Java"/>
    <n v="844303"/>
    <x v="44"/>
    <s v="Mansi.kamal@cognizant.com"/>
    <n v="80"/>
    <n v="75"/>
    <n v="70"/>
    <n v="70"/>
    <n v="85"/>
    <n v="76"/>
    <s v="slow learner"/>
    <x v="2"/>
    <n v="75"/>
    <n v="80"/>
    <x v="0"/>
    <n v="80"/>
  </r>
  <r>
    <x v="1"/>
    <s v="Bangalore"/>
    <s v="Java"/>
    <n v="844300"/>
    <x v="45"/>
    <s v="rajneesh.yadav@cognizant.com"/>
    <n v="90"/>
    <n v="85"/>
    <n v="85"/>
    <n v="85"/>
    <n v="85"/>
    <n v="86"/>
    <s v="good"/>
    <x v="0"/>
    <n v="40"/>
    <n v="80"/>
    <x v="0"/>
    <n v="76.67"/>
  </r>
  <r>
    <x v="1"/>
    <s v="Bangalore"/>
    <s v="Java"/>
    <n v="844221"/>
    <x v="46"/>
    <s v="Shubham.Kumar609e9@cognizant.com"/>
    <n v="90"/>
    <n v="85"/>
    <n v="85"/>
    <n v="80"/>
    <n v="85"/>
    <n v="85"/>
    <s v="above average in learning"/>
    <x v="0"/>
    <n v="40"/>
    <n v="80"/>
    <x v="0"/>
    <n v="76.67"/>
  </r>
  <r>
    <x v="1"/>
    <s v="Bangalore"/>
    <s v="Java"/>
    <n v="844241"/>
    <x v="46"/>
    <s v="Shubham.Kumar49411@cognizant.com"/>
    <n v="90"/>
    <n v="85"/>
    <n v="85"/>
    <n v="80"/>
    <n v="85"/>
    <n v="85"/>
    <s v="good"/>
    <x v="0"/>
    <n v="40"/>
    <n v="80"/>
    <x v="0"/>
    <n v="73.33"/>
  </r>
  <r>
    <x v="1"/>
    <s v="Bangalore"/>
    <s v="Java"/>
    <n v="844201"/>
    <x v="47"/>
    <s v="Prashantha.R@cognizant.com"/>
    <n v="90"/>
    <n v="85"/>
    <n v="85"/>
    <n v="80"/>
    <n v="85"/>
    <n v="85"/>
    <s v="good"/>
    <x v="2"/>
    <n v="70"/>
    <n v="76.67"/>
    <x v="0"/>
    <n v="70"/>
  </r>
  <r>
    <x v="1"/>
    <s v="Bangalore"/>
    <s v="Java"/>
    <n v="844192"/>
    <x v="48"/>
    <s v="Aman.jha4@cognizant.com"/>
    <n v="80"/>
    <n v="70"/>
    <n v="70"/>
    <n v="65"/>
    <n v="80"/>
    <n v="73"/>
    <s v="slow learner"/>
    <x v="1"/>
    <n v="55"/>
    <n v="70"/>
    <x v="0"/>
    <n v="73.33"/>
  </r>
  <r>
    <x v="1"/>
    <s v="Bangalore"/>
    <s v="Java"/>
    <n v="844238"/>
    <x v="49"/>
    <s v="Yashin.Prakash@cognizant.com"/>
    <n v="90"/>
    <n v="80"/>
    <n v="85"/>
    <n v="70"/>
    <n v="85"/>
    <n v="82"/>
    <s v="above average in learning"/>
    <x v="2"/>
    <n v="75"/>
    <n v="70"/>
    <x v="0"/>
    <n v="76.67"/>
  </r>
  <r>
    <x v="1"/>
    <s v="Bangalore"/>
    <s v="Java"/>
    <n v="844257"/>
    <x v="50"/>
    <s v="khushali.sarolia@cognizant.com"/>
    <n v="80"/>
    <n v="70"/>
    <n v="70"/>
    <n v="65"/>
    <n v="80"/>
    <n v="73"/>
    <s v=" slow learner"/>
    <x v="1"/>
    <n v="60"/>
    <n v="80"/>
    <x v="0"/>
    <n v="76.67"/>
  </r>
  <r>
    <x v="1"/>
    <s v="Bangalore"/>
    <s v="Java"/>
    <n v="844458"/>
    <x v="51"/>
    <s v="Jareena.Daniel@cognizant.com"/>
    <n v="90"/>
    <n v="85"/>
    <n v="85"/>
    <n v="80"/>
    <n v="85"/>
    <n v="85"/>
    <s v="above average in learning"/>
    <x v="0"/>
    <n v="35"/>
    <n v="80"/>
    <x v="0"/>
    <n v="76.67"/>
  </r>
  <r>
    <x v="1"/>
    <s v="Bangalore"/>
    <s v="Java"/>
    <n v="844298"/>
    <x v="52"/>
    <s v="Sakshi.Srivastava5@cognizant.com"/>
    <n v="85"/>
    <n v="70"/>
    <n v="75"/>
    <n v="70"/>
    <n v="80"/>
    <n v="76"/>
    <s v="average in learning"/>
    <x v="0"/>
    <n v="40"/>
    <n v="80"/>
    <x v="0"/>
    <n v="76.67"/>
  </r>
  <r>
    <x v="1"/>
    <s v="Bangalore"/>
    <s v="Java"/>
    <n v="844196"/>
    <x v="53"/>
    <s v="diksha.narang@cognizant.com"/>
    <n v="85"/>
    <n v="85"/>
    <n v="80"/>
    <n v="75"/>
    <n v="85"/>
    <n v="82"/>
    <s v="above average in learning"/>
    <x v="0"/>
    <n v="40"/>
    <n v="80"/>
    <x v="0"/>
    <n v="76.67"/>
  </r>
  <r>
    <x v="1"/>
    <s v="Bangalore"/>
    <s v="Java"/>
    <n v="844332"/>
    <x v="54"/>
    <s v="maniparthu.manne@cognizant.com"/>
    <n v="85"/>
    <n v="85"/>
    <n v="85"/>
    <n v="70"/>
    <n v="85"/>
    <n v="82"/>
    <s v="above average in learning"/>
    <x v="1"/>
    <n v="55"/>
    <n v="80"/>
    <x v="0"/>
    <n v="80"/>
  </r>
  <r>
    <x v="1"/>
    <s v="Bangalore"/>
    <s v="Java"/>
    <n v="844313"/>
    <x v="55"/>
    <s v="Mathesh.Kolimi@cognizant.com"/>
    <n v="85"/>
    <n v="85"/>
    <n v="80"/>
    <n v="75"/>
    <n v="85"/>
    <n v="82"/>
    <s v="above average in learning"/>
    <x v="0"/>
    <n v="40"/>
    <n v="80"/>
    <x v="0"/>
    <n v="76.67"/>
  </r>
  <r>
    <x v="1"/>
    <s v="Bangalore"/>
    <s v="Java"/>
    <n v="844311"/>
    <x v="56"/>
    <s v="Kowshik.Kondeti@cognizant.com"/>
    <n v="85"/>
    <n v="80"/>
    <n v="85"/>
    <n v="70"/>
    <n v="80"/>
    <n v="80"/>
    <s v="good"/>
    <x v="1"/>
    <n v="50"/>
    <n v="76.67"/>
    <x v="0"/>
    <n v="73.33"/>
  </r>
  <r>
    <x v="1"/>
    <s v="Bangalore"/>
    <s v="Java"/>
    <n v="844309"/>
    <x v="57"/>
    <s v="Swathi.Geerlakunta@cognizant.com"/>
    <n v="85"/>
    <n v="80"/>
    <n v="80"/>
    <n v="70"/>
    <n v="85"/>
    <n v="80"/>
    <s v="average in learning"/>
    <x v="1"/>
    <n v="50"/>
    <n v="76.67"/>
    <x v="0"/>
    <n v="73.33"/>
  </r>
  <r>
    <x v="2"/>
    <s v="Bangalore"/>
    <s v="Java"/>
    <n v="844312"/>
    <x v="58"/>
    <s v="Lakshmi. Prasanna8@cognizant.com"/>
    <n v="90"/>
    <n v="90"/>
    <n v="90"/>
    <n v="80"/>
    <n v="100"/>
    <n v="90"/>
    <s v="Incresed Proactiveness"/>
    <x v="0"/>
    <n v="20"/>
    <n v="73.33"/>
    <x v="0"/>
    <n v="70"/>
  </r>
  <r>
    <x v="2"/>
    <s v="Bangalore"/>
    <s v="Java"/>
    <n v="844200"/>
    <x v="59"/>
    <s v="Akshat.Vishnoi@cognizant.com"/>
    <n v="90"/>
    <n v="90"/>
    <n v="90"/>
    <n v="80"/>
    <n v="100"/>
    <n v="90"/>
    <s v="More accurate coading and improved on timely completion of task"/>
    <x v="0"/>
    <n v="45"/>
    <n v="63"/>
    <x v="1"/>
    <n v="66"/>
  </r>
  <r>
    <x v="2"/>
    <s v="Bangalore"/>
    <s v="Java"/>
    <n v="844422"/>
    <x v="60"/>
    <s v="akshita.saini@cognizant.com"/>
    <n v="90"/>
    <n v="90"/>
    <n v="95"/>
    <n v="80"/>
    <n v="100"/>
    <n v="91"/>
    <s v="Interest grew to learn new things and more proactiveness"/>
    <x v="0"/>
    <n v="35"/>
    <n v="76.67"/>
    <x v="0"/>
    <n v="73.33"/>
  </r>
  <r>
    <x v="2"/>
    <s v="Bangalore"/>
    <s v="Java"/>
    <n v="844251"/>
    <x v="61"/>
    <s v="arun.vishwakarma@cognizant.com"/>
    <n v="85"/>
    <n v="90"/>
    <n v="85"/>
    <n v="75"/>
    <n v="100"/>
    <n v="87"/>
    <s v="Improved on proactiveness need to develop self innovation skills"/>
    <x v="0"/>
    <n v="25"/>
    <n v="76.67"/>
    <x v="0"/>
    <n v="80"/>
  </r>
  <r>
    <x v="2"/>
    <s v="Bangalore"/>
    <s v="Java"/>
    <n v="844294"/>
    <x v="62"/>
    <s v="dhiraj.tiwari@cognizant.com"/>
    <n v="90"/>
    <n v="85"/>
    <n v="90"/>
    <n v="85"/>
    <n v="100"/>
    <n v="90"/>
    <s v="Same as last week"/>
    <x v="0"/>
    <n v="20"/>
    <n v="76.67"/>
    <x v="0"/>
    <n v="76"/>
  </r>
  <r>
    <x v="2"/>
    <s v="Bangalore"/>
    <s v="Java"/>
    <n v="844246"/>
    <x v="63"/>
    <s v="Ganesh.Tallapaneni@cognizant.com"/>
    <n v="90"/>
    <n v="90"/>
    <n v="90"/>
    <n v="80"/>
    <n v="100"/>
    <n v="90"/>
    <s v="Need more practice, No significant changes this week"/>
    <x v="0"/>
    <n v="0"/>
    <n v="66"/>
    <x v="1"/>
    <n v="63.33"/>
  </r>
  <r>
    <x v="2"/>
    <s v="Bangalore"/>
    <s v="Java"/>
    <n v="844424"/>
    <x v="64"/>
    <s v="Kamalapuram.Supraja@cognizant.com"/>
    <n v="90"/>
    <n v="80"/>
    <n v="90"/>
    <n v="85"/>
    <n v="100"/>
    <n v="89"/>
    <s v="Need more practice, No significant changes this week"/>
    <x v="0"/>
    <n v="25"/>
    <n v="80"/>
    <x v="0"/>
    <n v="80"/>
  </r>
  <r>
    <x v="2"/>
    <s v="Bangalore"/>
    <s v="Java"/>
    <n v="844423"/>
    <x v="65"/>
    <s v="Manhi.reddy@cognizant.com"/>
    <n v="75"/>
    <n v="70"/>
    <n v="80"/>
    <n v="80"/>
    <n v="100"/>
    <n v="81"/>
    <s v="Need more proactiveness"/>
    <x v="0"/>
    <n v="0"/>
    <n v="76.67"/>
    <x v="1"/>
    <n v="50"/>
  </r>
  <r>
    <x v="2"/>
    <s v="Bangalore"/>
    <s v="Java"/>
    <n v="844191"/>
    <x v="66"/>
    <s v="Manu.Khurana@cognizant.com"/>
    <n v="95"/>
    <n v="95"/>
    <n v="95"/>
    <n v="90"/>
    <n v="100"/>
    <n v="95"/>
    <s v="Sincerity improved Can solve problem on time has improved the problem solving skils"/>
    <x v="0"/>
    <n v="25"/>
    <n v="73.33"/>
    <x v="0"/>
    <n v="76"/>
  </r>
  <r>
    <x v="2"/>
    <s v="Bangalore"/>
    <s v="Java"/>
    <n v="844306"/>
    <x v="67"/>
    <s v="Navitha.Chappidi@cognizant.com"/>
    <n v="90"/>
    <n v="90"/>
    <n v="90"/>
    <n v="80"/>
    <n v="100"/>
    <n v="90"/>
    <s v="Improved in all aspect"/>
    <x v="0"/>
    <n v="10"/>
    <n v="73.33"/>
    <x v="1"/>
    <n v="60"/>
  </r>
  <r>
    <x v="2"/>
    <s v="Bangalore"/>
    <s v="Java"/>
    <n v="844197"/>
    <x v="68"/>
    <s v="Rahul.Jindal@cognizant.com"/>
    <n v="85"/>
    <n v="90"/>
    <n v="90"/>
    <n v="90"/>
    <n v="100"/>
    <n v="91"/>
    <s v="Has improved the problem solving skills"/>
    <x v="1"/>
    <n v="57"/>
    <n v="70"/>
    <x v="0"/>
    <n v="80"/>
  </r>
  <r>
    <x v="2"/>
    <s v="Bangalore"/>
    <s v="Java"/>
    <n v="844230"/>
    <x v="69"/>
    <s v="Saiful.Haque@cognizant.com"/>
    <n v="90"/>
    <n v="90"/>
    <n v="90"/>
    <n v="90"/>
    <n v="100"/>
    <n v="92"/>
    <s v="excelent performance"/>
    <x v="0"/>
    <n v="30"/>
    <n v="70"/>
    <x v="0"/>
    <n v="80"/>
  </r>
  <r>
    <x v="2"/>
    <s v="Bangalore"/>
    <s v="Java"/>
    <n v="844301"/>
    <x v="70"/>
    <s v="Sakshi.Khatri@cognizant.com"/>
    <n v="70"/>
    <n v="70"/>
    <n v="70"/>
    <n v="85"/>
    <n v="100"/>
    <n v="79"/>
    <s v="No changes need to practice more less proactiveness and problem solving skills"/>
    <x v="1"/>
    <n v="55"/>
    <n v="73.33"/>
    <x v="0"/>
    <n v="80"/>
  </r>
  <r>
    <x v="2"/>
    <s v="Bangalore"/>
    <s v="Java"/>
    <n v="844186"/>
    <x v="71"/>
    <s v="Saurav.Sharma@cognizant.com"/>
    <n v="90"/>
    <n v="90"/>
    <n v="90"/>
    <n v="90"/>
    <n v="100"/>
    <n v="92"/>
    <s v="No significant changes all going well. Need more practice"/>
    <x v="0"/>
    <n v="35"/>
    <n v="80"/>
    <x v="0"/>
    <n v="80"/>
  </r>
  <r>
    <x v="2"/>
    <s v="Bangalore"/>
    <s v="Java"/>
    <n v="844199"/>
    <x v="72"/>
    <s v="Shivangi.Sharma3@cognizant.com "/>
    <n v="90"/>
    <n v="90"/>
    <n v="90"/>
    <n v="80"/>
    <n v="100"/>
    <n v="90"/>
    <s v="Timely completion of the task has improved and proactiveness has been improved"/>
    <x v="0"/>
    <n v="35"/>
    <n v="76"/>
    <x v="0"/>
    <n v="76.66"/>
  </r>
  <r>
    <x v="2"/>
    <s v="Bangalore"/>
    <s v="Java"/>
    <n v="844231"/>
    <x v="73"/>
    <s v="Shivani.Bhimani@cognizant.com"/>
    <n v="85"/>
    <n v="85"/>
    <n v="90"/>
    <n v="70"/>
    <n v="100"/>
    <n v="86"/>
    <s v="Same as last week need more practice"/>
    <x v="0"/>
    <n v="30"/>
    <n v="63.33"/>
    <x v="1"/>
    <n v="66"/>
  </r>
  <r>
    <x v="2"/>
    <s v="Bangalore"/>
    <s v="Java"/>
    <n v="844243"/>
    <x v="74"/>
    <s v="Shorya.Singh@cognizant.com"/>
    <n v="80"/>
    <n v="80"/>
    <n v="80"/>
    <n v="70"/>
    <n v="100"/>
    <n v="82"/>
    <s v="Proactiveness haS BEEN IMPROVED . Need more practice"/>
    <x v="0"/>
    <n v="20"/>
    <n v="80"/>
    <x v="0"/>
    <n v="76"/>
  </r>
  <r>
    <x v="2"/>
    <s v="Bangalore"/>
    <s v="Java"/>
    <n v="844227"/>
    <x v="75"/>
    <s v="SravanKumar.Chiluveru@cognizant.com"/>
    <n v="90"/>
    <n v="90"/>
    <n v="90"/>
    <n v="90"/>
    <n v="100"/>
    <n v="92"/>
    <s v="Same as last week need more practice"/>
    <x v="0"/>
    <n v="5"/>
    <n v="77"/>
    <x v="0"/>
    <n v="80"/>
  </r>
  <r>
    <x v="2"/>
    <s v="Bangalore"/>
    <s v="Java"/>
    <n v="844310"/>
    <x v="76"/>
    <s v="Sravani.Butari@cognizant.com"/>
    <n v="85"/>
    <n v="80"/>
    <n v="90"/>
    <n v="80"/>
    <n v="100"/>
    <n v="87"/>
    <s v="No significant changes,Need more practice"/>
    <x v="0"/>
    <n v="30"/>
    <n v="76"/>
    <x v="1"/>
    <n v="50"/>
  </r>
  <r>
    <x v="2"/>
    <s v="Bangalore"/>
    <s v="Java"/>
    <n v="844189"/>
    <x v="77"/>
    <s v="Tanishka.Vijayvergiya@cognizant.com"/>
    <n v="90"/>
    <n v="80"/>
    <n v="90"/>
    <n v="85"/>
    <n v="100"/>
    <n v="89"/>
    <s v="No significant changes,Need more practice"/>
    <x v="0"/>
    <n v="15"/>
    <n v="73"/>
    <x v="0"/>
    <n v="70"/>
  </r>
  <r>
    <x v="2"/>
    <s v="Bangalore"/>
    <s v="Java"/>
    <n v="844299"/>
    <x v="78"/>
    <s v="Rajawat.Varsha@cognizant.com"/>
    <n v="90"/>
    <n v="80"/>
    <n v="85"/>
    <n v="85"/>
    <n v="100"/>
    <n v="88"/>
    <s v="No significant changes,Need more practice"/>
    <x v="0"/>
    <n v="20"/>
    <n v="80"/>
    <x v="0"/>
    <n v="76.66"/>
  </r>
  <r>
    <x v="2"/>
    <s v="Bangalore"/>
    <s v="Java"/>
    <n v="844415"/>
    <x v="79"/>
    <s v="VenkataSaiNiranjan.Bandi@cognizant.com"/>
    <n v="85"/>
    <n v="90"/>
    <n v="85"/>
    <n v="75"/>
    <n v="100"/>
    <n v="87"/>
    <s v="No significant changes,Need more practice"/>
    <x v="0"/>
    <n v="0"/>
    <n v="80"/>
    <x v="0"/>
    <n v="76.67"/>
  </r>
  <r>
    <x v="3"/>
    <s v="Chennai"/>
    <s v="Java"/>
    <n v="844549"/>
    <x v="80"/>
    <s v="Romu.Tiwari@cognizant.com"/>
    <n v="85"/>
    <n v="100"/>
    <n v="95"/>
    <n v="80"/>
    <n v="100"/>
    <n v="92"/>
    <s v="confidence level increased, has given seminar in class, created a project articulation video vand documentation on creating spring crud maven project."/>
    <x v="0"/>
    <n v="30"/>
    <n v="80"/>
    <x v="0"/>
    <n v="73.33"/>
  </r>
  <r>
    <x v="3"/>
    <s v="Chennai"/>
    <s v="Java"/>
    <n v="844538"/>
    <x v="81"/>
    <s v="Bhargavi.Patnana@cognizant.com"/>
    <n v="55"/>
    <n v="60"/>
    <n v="55"/>
    <n v="55"/>
    <n v="100"/>
    <n v="65"/>
    <s v="Still the same , but involvement in session is there, trying to answer and understand, still confused with concepts"/>
    <x v="0"/>
    <n v="35"/>
    <n v="80"/>
    <x v="0"/>
    <n v="76.67"/>
  </r>
  <r>
    <x v="3"/>
    <s v="Chennai"/>
    <s v="Java"/>
    <n v="844599"/>
    <x v="82"/>
    <s v="Umasankar.MS@cognizant.com"/>
    <n v="55"/>
    <n v="60"/>
    <n v="55"/>
    <n v="55"/>
    <n v="100"/>
    <n v="65"/>
    <s v="Still reserved, listening skill is lacking after starting advanced concept, completion status is mostly pending for task given"/>
    <x v="0"/>
    <n v="35"/>
    <n v="76.66"/>
    <x v="0"/>
    <n v="73.33"/>
  </r>
  <r>
    <x v="3"/>
    <s v="Chennai"/>
    <s v="Java"/>
    <n v="844536"/>
    <x v="83"/>
    <s v="PanathulaDeepa.Kalpana@cognizant.com"/>
    <n v="60"/>
    <n v="65"/>
    <n v="60"/>
    <n v="60"/>
    <n v="100"/>
    <n v="69"/>
    <s v="weak in core java, Spring is gud. Still needs improvement"/>
    <x v="1"/>
    <n v="50"/>
    <n v="70"/>
    <x v="0"/>
    <n v="76.67"/>
  </r>
  <r>
    <x v="3"/>
    <s v="Chennai"/>
    <s v="Java"/>
    <n v="844569"/>
    <x v="84"/>
    <s v="MaheswaraReddy.Daggula@cognizant.com"/>
    <n v="85"/>
    <n v="85"/>
    <n v="85"/>
    <n v="80"/>
    <n v="100"/>
    <n v="87"/>
    <s v="improved a lot, interactive in the session. Still indepth concepts has to be learnt"/>
    <x v="1"/>
    <n v="55"/>
    <n v="76"/>
    <x v="1"/>
    <n v="66.67"/>
  </r>
  <r>
    <x v="3"/>
    <s v="Chennai"/>
    <s v="Java"/>
    <n v="844530"/>
    <x v="85"/>
    <s v="PavanKalyan.Gangisetty@cognizant.com"/>
    <n v="60"/>
    <n v="65"/>
    <n v="65"/>
    <n v="60"/>
    <n v="100"/>
    <n v="70"/>
    <s v="Advanced java very weak, chngd his place, should see some improvement further"/>
    <x v="0"/>
    <n v="40"/>
    <n v="80"/>
    <x v="1"/>
    <n v="50"/>
  </r>
  <r>
    <x v="3"/>
    <s v="Chennai"/>
    <s v="Java"/>
    <n v="844539"/>
    <x v="86"/>
    <s v="Janam.Gupta@cognizant.com"/>
    <n v="80"/>
    <n v="85"/>
    <n v="80"/>
    <n v="85"/>
    <n v="100"/>
    <n v="86"/>
    <s v="technically good, but should work as team"/>
    <x v="0"/>
    <n v="15"/>
    <n v="80"/>
    <x v="0"/>
    <n v="73.33"/>
  </r>
  <r>
    <x v="3"/>
    <s v="Chennai"/>
    <s v="Java"/>
    <n v="844603"/>
    <x v="87"/>
    <s v="Sravani.Kotigari@cognizant.com"/>
    <n v="80"/>
    <n v="85"/>
    <n v="80"/>
    <n v="85"/>
    <n v="100"/>
    <n v="86"/>
    <s v="good, still indepth concept has to be learnt"/>
    <x v="0"/>
    <n v="35"/>
    <n v="70"/>
    <x v="0"/>
    <n v="73.33"/>
  </r>
  <r>
    <x v="3"/>
    <s v="Chennai"/>
    <s v="Java"/>
    <n v="844624"/>
    <x v="88"/>
    <s v="Aparna.Yerragudi@cognizant.com"/>
    <n v="60"/>
    <n v="65"/>
    <n v="55"/>
    <n v="60"/>
    <n v="100"/>
    <n v="68"/>
    <s v="gud after servlets and spring, could see lot of improvement, should iprove in coding standards"/>
    <x v="0"/>
    <n v="20"/>
    <n v="76.66"/>
    <x v="0"/>
    <n v="76.67"/>
  </r>
  <r>
    <x v="3"/>
    <s v="Chennai"/>
    <s v="Java"/>
    <n v="844551"/>
    <x v="89"/>
    <s v="SowmitraSudheerKumar.Thota@cognizant.com"/>
    <n v="85"/>
    <n v="85"/>
    <n v="85"/>
    <n v="85"/>
    <n v="100"/>
    <n v="88"/>
    <s v="Still attitude has not chnged he creates his own circle and never follows what trainer is giving as guidelines. Though tech is gud with this kind of behaviour its difficult"/>
    <x v="0"/>
    <n v="35"/>
    <n v="76.67"/>
    <x v="0"/>
    <n v="70"/>
  </r>
  <r>
    <x v="3"/>
    <s v="Chennai"/>
    <s v="Java"/>
    <n v="844562"/>
    <x v="90"/>
    <s v="Yamraj.Chaudhary@cognizant.com"/>
    <n v="65"/>
    <n v="65"/>
    <n v="60"/>
    <n v="60"/>
    <n v="100"/>
    <n v="70"/>
    <s v="gud improvement. Trying to study and asking more doubts. Giving some effort really"/>
    <x v="0"/>
    <n v="35"/>
    <n v="73.33"/>
    <x v="0"/>
    <n v="73.33"/>
  </r>
  <r>
    <x v="3"/>
    <s v="Chennai"/>
    <s v="Java"/>
    <n v="844578"/>
    <x v="91"/>
    <s v="Gaurav.Bhardwaj3@cognizant.com"/>
    <n v="65"/>
    <n v="65"/>
    <n v="60"/>
    <n v="60"/>
    <n v="100"/>
    <n v="70"/>
    <s v="gud improvement. Trying to study and asking more doubts. Giving some effort really"/>
    <x v="0"/>
    <n v="25"/>
    <n v="76.67"/>
    <x v="0"/>
    <n v="73.33"/>
  </r>
  <r>
    <x v="3"/>
    <s v="Chennai"/>
    <s v="Java"/>
    <n v="844529"/>
    <x v="92"/>
    <m/>
    <n v="85"/>
    <n v="100"/>
    <n v="90"/>
    <n v="90"/>
    <n v="100"/>
    <n v="93"/>
    <s v="has given seminar on spring topics, feels more confident comparing last time"/>
    <x v="1"/>
    <n v="50"/>
    <m/>
    <x v="0"/>
    <n v="73"/>
  </r>
  <r>
    <x v="3"/>
    <s v="Chennai"/>
    <s v="Java"/>
    <n v="844619"/>
    <x v="93"/>
    <s v="C.Hemika@cognizant.com"/>
    <n v="75"/>
    <n v="65"/>
    <n v="85"/>
    <n v="70"/>
    <n v="100"/>
    <n v="79"/>
    <s v="good. Some times confused. Trying to cope up . Has to practice more"/>
    <x v="0"/>
    <n v="35"/>
    <n v="73.33"/>
    <x v="0"/>
    <n v="73.33"/>
  </r>
  <r>
    <x v="3"/>
    <s v="Chennai"/>
    <s v="Java"/>
    <n v="844604"/>
    <x v="94"/>
    <s v="Dinesh.D@cognizant.com"/>
    <n v="75"/>
    <n v="75"/>
    <n v="85"/>
    <n v="75"/>
    <n v="100"/>
    <n v="82"/>
    <s v="very much involved in class , makes session interactive, communication wise, articulation wise to be improved"/>
    <x v="0"/>
    <n v="25"/>
    <n v="76.67"/>
    <x v="0"/>
    <n v="76.67"/>
  </r>
  <r>
    <x v="3"/>
    <s v="Chennai"/>
    <s v="Java"/>
    <n v="844589"/>
    <x v="95"/>
    <s v="Sandeep.Villa@cognizant.com"/>
    <n v="55"/>
    <n v="60"/>
    <n v="55"/>
    <n v="55"/>
    <n v="100"/>
    <n v="65"/>
    <s v="though some improvements are there after starting spring, core concept wise poor, not following what is said to be followed"/>
    <x v="1"/>
    <n v="50"/>
    <n v="73"/>
    <x v="0"/>
    <n v="73.33"/>
  </r>
  <r>
    <x v="3"/>
    <s v="Chennai"/>
    <s v="Java"/>
    <n v="844531"/>
    <x v="96"/>
    <s v="Rekha.P5@cognizant.com"/>
    <n v="65"/>
    <n v="70"/>
    <n v="75"/>
    <n v="70"/>
    <n v="100"/>
    <n v="76"/>
    <s v="good, hands on  needed, confuses sometime, not able to articulate the codes "/>
    <x v="0"/>
    <n v="40"/>
    <n v="73"/>
    <x v="0"/>
    <n v="73.33"/>
  </r>
  <r>
    <x v="3"/>
    <s v="Chennai"/>
    <s v="Java"/>
    <n v="844513"/>
    <x v="97"/>
    <s v="Drishya.TM@cognizant.com"/>
    <n v="70"/>
    <n v="70"/>
    <n v="65"/>
    <n v="65"/>
    <n v="100"/>
    <n v="74"/>
    <s v="improved a lot, interactive in the session. Still indepth concepts has to be learnt"/>
    <x v="0"/>
    <n v="45"/>
    <n v="73.33"/>
    <x v="0"/>
    <n v="73.33"/>
  </r>
  <r>
    <x v="3"/>
    <s v="Chennai"/>
    <s v="Java"/>
    <n v="844607"/>
    <x v="98"/>
    <s v="Suja.S3@cognizant.com"/>
    <n v="55"/>
    <n v="60"/>
    <n v="55"/>
    <n v="60"/>
    <n v="100"/>
    <n v="66"/>
    <s v="listening skill is lacking and she couldn’t answer to questions whtever is asked. Core concepts are forgotten. Very much careless"/>
    <x v="0"/>
    <n v="40"/>
    <n v="73.33"/>
    <x v="0"/>
    <n v="70"/>
  </r>
  <r>
    <x v="3"/>
    <s v="Chennai"/>
    <s v="Java"/>
    <n v="844535"/>
    <x v="99"/>
    <s v="Maruthi.Marripati@cognizant.com"/>
    <n v="70"/>
    <n v="70"/>
    <n v="65"/>
    <n v="70"/>
    <n v="100"/>
    <n v="75"/>
    <s v="better than last week, probing more questions and hands on needed more"/>
    <x v="0"/>
    <n v="45"/>
    <n v="76.67"/>
    <x v="0"/>
    <n v="70"/>
  </r>
  <r>
    <x v="3"/>
    <s v="Chennai"/>
    <s v="Java"/>
    <n v="844602"/>
    <x v="100"/>
    <s v="Divya.Murugulla@cognizant.com"/>
    <n v="75"/>
    <n v="70"/>
    <n v="75"/>
    <n v="70"/>
    <n v="100"/>
    <n v="78"/>
    <s v="the way she responds to trainer or to questions asked to her is not professional, tech good "/>
    <x v="0"/>
    <n v="40"/>
    <n v="70"/>
    <x v="0"/>
    <n v="70"/>
  </r>
  <r>
    <x v="3"/>
    <s v="Chennai"/>
    <s v="Java"/>
    <n v="844587"/>
    <x v="101"/>
    <s v="Ankem.Vasanthi@cognizant.com"/>
    <n v="75"/>
    <n v="70"/>
    <n v="75"/>
    <n v="70"/>
    <n v="100"/>
    <n v="78"/>
    <s v="understanding of concept is there but visualizing is not happening , needs to be interactive,"/>
    <x v="0"/>
    <n v="40"/>
    <n v="73.33"/>
    <x v="0"/>
    <n v="73.33"/>
  </r>
  <r>
    <x v="3"/>
    <s v="Chennai"/>
    <s v="Java"/>
    <n v="844514"/>
    <x v="102"/>
    <s v="Sarumathi.N@cognizant.com"/>
    <n v="80"/>
    <n v="75"/>
    <n v="70"/>
    <n v="70"/>
    <n v="100"/>
    <n v="79"/>
    <s v="gud, hands on needed"/>
    <x v="0"/>
    <n v="45"/>
    <n v="73.33"/>
    <x v="0"/>
    <n v="76.67"/>
  </r>
  <r>
    <x v="3"/>
    <s v="Chennai"/>
    <s v="Java"/>
    <n v="844553"/>
    <x v="103"/>
    <s v="Sanidhya.Jaiswal@cognizant.com"/>
    <n v="75"/>
    <n v="70"/>
    <n v="70"/>
    <n v="60"/>
    <n v="100"/>
    <n v="75"/>
    <s v="gud, hands on needed.Still average"/>
    <x v="0"/>
    <n v="35"/>
    <n v="73.33"/>
    <x v="0"/>
    <n v="76.67"/>
  </r>
  <r>
    <x v="3"/>
    <s v="Chennai"/>
    <s v="Java"/>
    <n v="844561"/>
    <x v="104"/>
    <s v="Chandrakumar.AT@cognizant.com"/>
    <n v="65"/>
    <n v="60"/>
    <n v="60"/>
    <n v="60"/>
    <n v="100"/>
    <n v="69"/>
    <s v="chnaged his place need to check his performance after this. Involvres in commenting people along with rohit"/>
    <x v="0"/>
    <n v="45"/>
    <n v="76.67"/>
    <x v="0"/>
    <n v="76.67"/>
  </r>
  <r>
    <x v="3"/>
    <s v="Chennai"/>
    <s v="Java"/>
    <n v="844620"/>
    <x v="105"/>
    <s v="Anusha.Duggisetty@cognizant.com"/>
    <n v="70"/>
    <n v="65"/>
    <n v="70"/>
    <n v="70"/>
    <n v="100"/>
    <n v="75"/>
    <s v="improved , but not enough though answering questions but still not met expectation. She joins with rohit and involves in commenting people some times"/>
    <x v="0"/>
    <n v="45"/>
    <n v="73.33"/>
    <x v="1"/>
    <n v="66.67"/>
  </r>
  <r>
    <x v="3"/>
    <s v="Chennai"/>
    <s v="Java"/>
    <n v="844552"/>
    <x v="106"/>
    <s v="RohitSharma.Rohit@cognizant.com"/>
    <n v="65"/>
    <n v="65"/>
    <n v="60"/>
    <n v="60"/>
    <n v="100"/>
    <n v="70"/>
    <s v="trying a lot but some whre suddenly gets deviated. He is commenting on other trainers and few other staffs of Arich when evr thy come to class.technically he is slow learner . May be instead of commenting if he can spend time in practicing it will  be gud"/>
    <x v="0"/>
    <n v="45"/>
    <n v="73.33"/>
    <x v="0"/>
    <n v="70"/>
  </r>
  <r>
    <x v="3"/>
    <s v="Chennai"/>
    <s v="Java"/>
    <n v="844627"/>
    <x v="107"/>
    <s v="Jinka.Devipriya@cognizant.com"/>
    <n v="75"/>
    <n v="60"/>
    <n v="70"/>
    <n v="70"/>
    <n v="100"/>
    <n v="75"/>
    <s v="very reserved in class , not asking any doubts . She is trying hard to improve still"/>
    <x v="0"/>
    <n v="30"/>
    <n v="73.33"/>
    <x v="0"/>
    <n v="70"/>
  </r>
  <r>
    <x v="3"/>
    <s v="Chennai"/>
    <s v="Java"/>
    <n v="844548"/>
    <x v="108"/>
    <s v="Vivek.Kumar8584@cognizant.com"/>
    <n v="70"/>
    <n v="75"/>
    <n v="70"/>
    <n v="65"/>
    <n v="100"/>
    <n v="76"/>
    <s v="improving in communication and also techinically too."/>
    <x v="0"/>
    <n v="40"/>
    <n v="70"/>
    <x v="0"/>
    <n v="73.33"/>
  </r>
  <r>
    <x v="3"/>
    <s v="Chennai"/>
    <s v="Java"/>
    <n v="844588"/>
    <x v="109"/>
    <s v="RavuriSrinivasa.Vikas@cognizant.com"/>
    <n v="65"/>
    <n v="70"/>
    <n v="65"/>
    <n v="65"/>
    <n v="100"/>
    <n v="73"/>
    <s v="recently checked him and found he is out of track though he is coding ,I found he s not iunderstanding and coding, just like that. Few core concepts too has to b improved"/>
    <x v="0"/>
    <n v="35"/>
    <n v="70"/>
    <x v="0"/>
    <n v="76.67"/>
  </r>
  <r>
    <x v="4"/>
    <s v="Chennai"/>
    <s v="Java"/>
    <n v="844628"/>
    <x v="110"/>
    <s v="Pravallika.Sadhu@cognizant.com"/>
    <n v="60"/>
    <n v="80"/>
    <n v="60"/>
    <n v="60"/>
    <n v="100"/>
    <n v="72"/>
    <s v="trying to push extra"/>
    <x v="1"/>
    <n v="50"/>
    <n v="70"/>
    <x v="0"/>
    <n v="73.33"/>
  </r>
  <r>
    <x v="4"/>
    <s v="Chennai"/>
    <s v="Java"/>
    <n v="844540"/>
    <x v="111"/>
    <s v="Supraja.Bodicharla@cognizant.com"/>
    <n v="60"/>
    <n v="80"/>
    <n v="60"/>
    <n v="70"/>
    <n v="100"/>
    <n v="74"/>
    <s v="Not much improvement"/>
    <x v="1"/>
    <n v="65"/>
    <n v="73.33"/>
    <x v="0"/>
    <n v="73.33"/>
  </r>
  <r>
    <x v="4"/>
    <s v="Chennai"/>
    <s v="Java"/>
    <n v="844554"/>
    <x v="112"/>
    <s v="Mahalakshmi.Jirra@cognizant.com"/>
    <n v="70"/>
    <n v="70"/>
    <n v="50"/>
    <n v="50"/>
    <n v="100"/>
    <n v="68"/>
    <s v="Not much improvement"/>
    <x v="0"/>
    <n v="40"/>
    <n v="76.67"/>
    <x v="1"/>
    <n v="66.67"/>
  </r>
  <r>
    <x v="4"/>
    <s v="Chennai"/>
    <s v="Java"/>
    <n v="844555"/>
    <x v="113"/>
    <s v="Harish.Manyam@cognizant.com"/>
    <n v="90"/>
    <n v="90"/>
    <n v="95"/>
    <n v="90"/>
    <n v="100"/>
    <n v="93"/>
    <s v="Good as always"/>
    <x v="1"/>
    <n v="65"/>
    <n v="76.67"/>
    <x v="0"/>
    <n v="76.67"/>
  </r>
  <r>
    <x v="4"/>
    <s v="Chennai"/>
    <s v="Java"/>
    <n v="844556"/>
    <x v="114"/>
    <s v="Greeshma.Vayugundla@cognizant.com"/>
    <n v="60"/>
    <n v="70"/>
    <n v="50"/>
    <n v="60"/>
    <n v="100"/>
    <n v="68"/>
    <s v="good improvement"/>
    <x v="1"/>
    <n v="60"/>
    <n v="76.67"/>
    <x v="1"/>
    <n v="63.33"/>
  </r>
  <r>
    <x v="4"/>
    <s v="Chennai"/>
    <s v="Java"/>
    <n v="844504"/>
    <x v="115"/>
    <s v="Ajay.Kamani@cognizant.com"/>
    <n v="70"/>
    <n v="80"/>
    <n v="60"/>
    <n v="70"/>
    <n v="100"/>
    <n v="76"/>
    <s v="Slow, Not able to catch up"/>
    <x v="0"/>
    <n v="45"/>
    <n v="77"/>
    <x v="0"/>
    <n v="70"/>
  </r>
  <r>
    <x v="4"/>
    <s v="Chennai"/>
    <s v="Java"/>
    <n v="844505"/>
    <x v="116"/>
    <s v="Lohith.B@cognizant.com"/>
    <n v="60"/>
    <n v="70"/>
    <n v="50"/>
    <n v="60"/>
    <n v="100"/>
    <n v="68"/>
    <s v="Not much improvement"/>
    <x v="1"/>
    <n v="60"/>
    <n v="70"/>
    <x v="0"/>
    <n v="70"/>
  </r>
  <r>
    <x v="4"/>
    <s v="Chennai"/>
    <s v="Java"/>
    <n v="844565"/>
    <x v="117"/>
    <s v="MahaLakshmaiah.Gurram@cognizant.com"/>
    <n v="80"/>
    <n v="80"/>
    <n v="60"/>
    <n v="70"/>
    <n v="100"/>
    <n v="78"/>
    <s v="good improvement"/>
    <x v="1"/>
    <n v="65"/>
    <n v="70"/>
    <x v="0"/>
    <n v="70"/>
  </r>
  <r>
    <x v="4"/>
    <s v="Chennai"/>
    <s v="Java"/>
    <n v="844566"/>
    <x v="118"/>
    <s v="SanthoshKumar.Manapuram@cognizant.com"/>
    <n v="60"/>
    <n v="80"/>
    <n v="90"/>
    <n v="80"/>
    <n v="100"/>
    <n v="82"/>
    <s v="Improvement in practical working"/>
    <x v="0"/>
    <n v="40"/>
    <n v="73.33"/>
    <x v="0"/>
    <n v="76.67"/>
  </r>
  <r>
    <x v="4"/>
    <s v="Chennai"/>
    <s v="Java"/>
    <n v="844567"/>
    <x v="119"/>
    <s v="Sucharitha.Pattapu@cognizant.com"/>
    <n v="60"/>
    <n v="70"/>
    <n v="50"/>
    <n v="50"/>
    <n v="100"/>
    <n v="66"/>
    <s v="trying to push extra"/>
    <x v="1"/>
    <n v="55"/>
    <n v="76.67"/>
    <x v="0"/>
    <n v="70"/>
  </r>
  <r>
    <x v="4"/>
    <s v="Chennai"/>
    <s v="Java"/>
    <n v="844506"/>
    <x v="120"/>
    <s v="AnveshBabu.Verella@cognizant.com"/>
    <n v="80"/>
    <n v="80"/>
    <n v="50"/>
    <n v="50"/>
    <n v="100"/>
    <n v="72"/>
    <s v="Sincere, but need to improve on self learning"/>
    <x v="1"/>
    <n v="50"/>
    <n v="73.33"/>
    <x v="0"/>
    <n v="73.33"/>
  </r>
  <r>
    <x v="4"/>
    <s v="Chennai"/>
    <s v="Java"/>
    <n v="844507"/>
    <x v="121"/>
    <s v="Bhanuprakash.Allam@cognizant.com"/>
    <n v="90"/>
    <n v="90"/>
    <n v="90"/>
    <n v="70"/>
    <n v="100"/>
    <n v="88"/>
    <s v="Good, but need to push to explore more"/>
    <x v="1"/>
    <n v="60"/>
    <n v="73.33"/>
    <x v="0"/>
    <n v="70"/>
  </r>
  <r>
    <x v="4"/>
    <s v="Chennai"/>
    <s v="Java"/>
    <n v="844572"/>
    <x v="122"/>
    <s v="Surekha.Leti@cognizant.com"/>
    <n v="80"/>
    <n v="80"/>
    <n v="70"/>
    <n v="50"/>
    <n v="100"/>
    <n v="76"/>
    <s v="Slow, Not able to catch up"/>
    <x v="1"/>
    <n v="50"/>
    <n v="66.67"/>
    <x v="1"/>
    <n v="50"/>
  </r>
  <r>
    <x v="4"/>
    <s v="Chennai"/>
    <s v="Java"/>
    <n v="844509"/>
    <x v="123"/>
    <s v="Koncha.Swathi@cognizant.com"/>
    <n v="70"/>
    <n v="80"/>
    <n v="60"/>
    <n v="70"/>
    <n v="100"/>
    <n v="76"/>
    <s v="Improved"/>
    <x v="0"/>
    <n v="45"/>
    <n v="76.67"/>
    <x v="0"/>
    <n v="73.33"/>
  </r>
  <r>
    <x v="4"/>
    <s v="Chennai"/>
    <s v="Java"/>
    <n v="844574"/>
    <x v="124"/>
    <s v="LakshmiSwetha.Mamillapalli@cognizant.com"/>
    <n v="60"/>
    <n v="80"/>
    <n v="60"/>
    <n v="70"/>
    <n v="100"/>
    <n v="74"/>
    <s v="Not much improvement"/>
    <x v="1"/>
    <n v="60"/>
    <n v="63.33"/>
    <x v="1"/>
    <n v="63.33"/>
  </r>
  <r>
    <x v="4"/>
    <s v="Chennai"/>
    <s v="Java"/>
    <n v="844510"/>
    <x v="125"/>
    <s v="SandraSai.Kumar@cognizant.com"/>
    <n v="60"/>
    <n v="60"/>
    <n v="40"/>
    <n v="50"/>
    <n v="100"/>
    <n v="62"/>
    <s v="started putting extra effort"/>
    <x v="1"/>
    <n v="50"/>
    <n v="70"/>
    <x v="0"/>
    <n v="73.33"/>
  </r>
  <r>
    <x v="4"/>
    <s v="Chennai"/>
    <s v="Java"/>
    <n v="844576"/>
    <x v="126"/>
    <s v="Nallapaneni.Kaveri@cognizant.com"/>
    <n v="80"/>
    <n v="80"/>
    <n v="70"/>
    <n v="70"/>
    <n v="100"/>
    <n v="80"/>
    <s v="Improvement in practical working"/>
    <x v="1"/>
    <n v="50"/>
    <n v="60"/>
    <x v="1"/>
    <n v="60"/>
  </r>
  <r>
    <x v="4"/>
    <s v="Chennai"/>
    <s v="Java"/>
    <n v="844580"/>
    <x v="127"/>
    <s v="Prasanthi.Challa2@cognizant.com"/>
    <n v="60"/>
    <n v="60"/>
    <n v="40"/>
    <n v="50"/>
    <n v="100"/>
    <n v="62"/>
    <s v="Not much improvement"/>
    <x v="0"/>
    <n v="45"/>
    <n v="70"/>
    <x v="0"/>
    <n v="73.33"/>
  </r>
  <r>
    <x v="4"/>
    <s v="Chennai"/>
    <s v="Java"/>
    <n v="844582"/>
    <x v="128"/>
    <s v="Aparna.Machavolu@cognizant.com"/>
    <n v="60"/>
    <n v="70"/>
    <n v="50"/>
    <n v="60"/>
    <n v="100"/>
    <n v="68"/>
    <s v="slow learner"/>
    <x v="1"/>
    <n v="50"/>
    <n v="50"/>
    <x v="1"/>
    <n v="50"/>
  </r>
  <r>
    <x v="4"/>
    <s v="Chennai"/>
    <s v="Java"/>
    <n v="844511"/>
    <x v="129"/>
    <s v="Vadlamudi.Bhargavi@cognizant.com"/>
    <n v="80"/>
    <n v="80"/>
    <n v="70"/>
    <n v="60"/>
    <n v="100"/>
    <n v="78"/>
    <s v="Improved on self learning"/>
    <x v="0"/>
    <n v="45"/>
    <n v="73.33"/>
    <x v="0"/>
    <n v="76.67"/>
  </r>
  <r>
    <x v="4"/>
    <s v="Chennai"/>
    <s v="Java"/>
    <n v="844583"/>
    <x v="130"/>
    <s v="Sameer.Shaik2@cognizant.com"/>
    <n v="60"/>
    <n v="70"/>
    <n v="40"/>
    <n v="40"/>
    <n v="100"/>
    <n v="62"/>
    <s v="Not much improvement"/>
    <x v="0"/>
    <n v="30"/>
    <n v="77"/>
    <x v="0"/>
    <n v="70"/>
  </r>
  <r>
    <x v="4"/>
    <s v="Chennai"/>
    <s v="Java"/>
    <n v="844515"/>
    <x v="131"/>
    <s v="Priya.Chokhande@cognizant.com"/>
    <n v="70"/>
    <n v="70"/>
    <n v="50"/>
    <n v="60"/>
    <n v="100"/>
    <n v="70"/>
    <s v="good improvement"/>
    <x v="1"/>
    <n v="55"/>
    <n v="76.66"/>
    <x v="1"/>
    <n v="66.67"/>
  </r>
  <r>
    <x v="4"/>
    <s v="Chennai"/>
    <s v="Java"/>
    <n v="844524"/>
    <x v="132"/>
    <s v="YogitaSanjay.Landge@cognizant.com"/>
    <n v="80"/>
    <n v="80"/>
    <n v="70"/>
    <n v="70"/>
    <n v="100"/>
    <n v="80"/>
    <s v="low in sincerety"/>
    <x v="1"/>
    <n v="60"/>
    <n v="73.33"/>
    <x v="1"/>
    <n v="53.33"/>
  </r>
  <r>
    <x v="4"/>
    <s v="Chennai"/>
    <s v="Java"/>
    <n v="844525"/>
    <x v="133"/>
    <s v="SahilSatish.Torkadi@cognizant.com"/>
    <n v="60"/>
    <n v="70"/>
    <n v="50"/>
    <n v="60"/>
    <n v="100"/>
    <n v="68"/>
    <s v="Not much improvement"/>
    <x v="1"/>
    <n v="50"/>
    <n v="70"/>
    <x v="0"/>
    <n v="70"/>
  </r>
  <r>
    <x v="5"/>
    <s v="Chennai"/>
    <s v="Java"/>
    <n v="844928"/>
    <x v="134"/>
    <s v="AnilKumar.K@cognizant.com"/>
    <n v="60"/>
    <n v="60"/>
    <n v="70"/>
    <n v="60"/>
    <n v="100"/>
    <n v="70"/>
    <s v="Improvement   this week"/>
    <x v="0"/>
    <n v="35"/>
    <n v="70"/>
    <x v="1"/>
    <n v="66.66"/>
  </r>
  <r>
    <x v="5"/>
    <s v="Chennai"/>
    <s v="Java"/>
    <n v="844953"/>
    <x v="135"/>
    <s v="SwapnaSree.Kongara@cognizant.com"/>
    <n v="60"/>
    <n v="70"/>
    <n v="70"/>
    <n v="60"/>
    <n v="100"/>
    <n v="72"/>
    <s v="Imporvement needed"/>
    <x v="0"/>
    <n v="35"/>
    <n v="70"/>
    <x v="0"/>
    <n v="70"/>
  </r>
  <r>
    <x v="5"/>
    <s v="Chennai"/>
    <s v="Java"/>
    <n v="844981"/>
    <x v="136"/>
    <s v="Sahithi.Yerasi@cognizant.com"/>
    <n v="70"/>
    <n v="60"/>
    <n v="60"/>
    <n v="60"/>
    <n v="100"/>
    <n v="70"/>
    <s v="Active in Participation"/>
    <x v="0"/>
    <n v="20"/>
    <n v="80"/>
    <x v="0"/>
    <n v="70"/>
  </r>
  <r>
    <x v="5"/>
    <s v="Chennai"/>
    <s v="Java"/>
    <n v="844982"/>
    <x v="137"/>
    <s v="UdayKumar.Kasepogu@cognizant.com"/>
    <n v="80"/>
    <n v="70"/>
    <n v="70"/>
    <n v="70"/>
    <n v="100"/>
    <n v="78"/>
    <s v="Active in Participation"/>
    <x v="0"/>
    <n v="25"/>
    <n v="73.33"/>
    <x v="0"/>
    <n v="70"/>
  </r>
  <r>
    <x v="5"/>
    <s v="Chennai"/>
    <s v="Java"/>
    <n v="844983"/>
    <x v="138"/>
    <s v="Nandini.Boddu@cognizant.com"/>
    <n v="70"/>
    <n v="60"/>
    <n v="60"/>
    <n v="60"/>
    <n v="100"/>
    <n v="70"/>
    <s v="Active in Participation"/>
    <x v="0"/>
    <n v="25"/>
    <n v="76.67"/>
    <x v="0"/>
    <n v="73.33"/>
  </r>
  <r>
    <x v="5"/>
    <s v="Chennai"/>
    <s v="Java"/>
    <n v="844984"/>
    <x v="139"/>
    <s v="Apoorva.Suswaram@cognizant.com"/>
    <n v="60"/>
    <n v="60"/>
    <n v="60"/>
    <n v="60"/>
    <n v="100"/>
    <n v="68"/>
    <s v="Imporvement needed"/>
    <x v="1"/>
    <n v="50"/>
    <n v="80"/>
    <x v="0"/>
    <n v="70"/>
  </r>
  <r>
    <x v="5"/>
    <s v="Chennai"/>
    <s v="Java"/>
    <n v="844985"/>
    <x v="140"/>
    <s v="Swaleha.Tabassum@cognizant.com"/>
    <n v="60"/>
    <n v="70"/>
    <n v="70"/>
    <n v="60"/>
    <n v="100"/>
    <n v="72"/>
    <s v="Improvement in Performance"/>
    <x v="0"/>
    <n v="20"/>
    <n v="76.67"/>
    <x v="0"/>
    <n v="73.33"/>
  </r>
  <r>
    <x v="5"/>
    <s v="Chennai"/>
    <s v="Java"/>
    <n v="844986"/>
    <x v="141"/>
    <s v="Suvarsha.Karremolla@cognizant.com"/>
    <n v="60"/>
    <n v="70"/>
    <n v="60"/>
    <n v="60"/>
    <n v="100"/>
    <n v="70"/>
    <s v="Improving day by day"/>
    <x v="0"/>
    <n v="35"/>
    <n v="73.33"/>
    <x v="0"/>
    <n v="73.33"/>
  </r>
  <r>
    <x v="5"/>
    <s v="Chennai"/>
    <s v="Java"/>
    <n v="845017"/>
    <x v="142"/>
    <s v="VenkataKrishnaReddy.Chilukuri@cognizant.com"/>
    <n v="60"/>
    <n v="70"/>
    <n v="60"/>
    <n v="60"/>
    <n v="70"/>
    <n v="64"/>
    <s v="Perfoemance show this week"/>
    <x v="0"/>
    <n v="35"/>
    <n v="73.33"/>
    <x v="1"/>
    <n v="60"/>
  </r>
  <r>
    <x v="5"/>
    <s v="Chennai"/>
    <s v="Java"/>
    <n v="845018"/>
    <x v="143"/>
    <s v="Siva.Reddy2@cognizant.com"/>
    <n v="60"/>
    <n v="60"/>
    <n v="70"/>
    <n v="70"/>
    <n v="100"/>
    <n v="72"/>
    <s v="Improvement in Performance"/>
    <x v="0"/>
    <n v="35"/>
    <n v="70"/>
    <x v="0"/>
    <n v="73.33"/>
  </r>
  <r>
    <x v="5"/>
    <s v="Chennai"/>
    <s v="Java"/>
    <n v="845019"/>
    <x v="144"/>
    <s v="Shyamala.Kalvakolanu@cognizant.com"/>
    <n v="80"/>
    <n v="70"/>
    <n v="60"/>
    <n v="60"/>
    <n v="100"/>
    <n v="74"/>
    <s v="Perfoemance show this week"/>
    <x v="0"/>
    <n v="15"/>
    <n v="70"/>
    <x v="0"/>
    <n v="76.66"/>
  </r>
  <r>
    <x v="5"/>
    <s v="Chennai"/>
    <s v="Java"/>
    <n v="845020"/>
    <x v="145"/>
    <s v="Devakumar.Gujjala@cognizant.com"/>
    <n v="70"/>
    <n v="60"/>
    <n v="60"/>
    <n v="70"/>
    <n v="100"/>
    <n v="72"/>
    <s v="Perfoemance show this week"/>
    <x v="0"/>
    <n v="40"/>
    <n v="70"/>
    <x v="0"/>
    <n v="73.33"/>
  </r>
  <r>
    <x v="5"/>
    <s v="Chennai"/>
    <s v="Java"/>
    <n v="845021"/>
    <x v="146"/>
    <s v="AjayKrishna.Maram@cognizant.com"/>
    <n v="70"/>
    <n v="60"/>
    <n v="60"/>
    <n v="60"/>
    <n v="100"/>
    <n v="70"/>
    <s v="Improving day by day"/>
    <x v="0"/>
    <n v="35"/>
    <n v="70"/>
    <x v="0"/>
    <n v="70"/>
  </r>
  <r>
    <x v="5"/>
    <s v="Chennai"/>
    <s v="Java"/>
    <n v="845054"/>
    <x v="147"/>
    <s v="Ushaswee.Marri@cognizant.com"/>
    <n v="60"/>
    <n v="60"/>
    <n v="70"/>
    <n v="60"/>
    <n v="100"/>
    <n v="70"/>
    <s v="Perfoemance show this week"/>
    <x v="0"/>
    <n v="30"/>
    <n v="70"/>
    <x v="0"/>
    <n v="70"/>
  </r>
  <r>
    <x v="5"/>
    <s v="Chennai"/>
    <s v="Java"/>
    <n v="845055"/>
    <x v="148"/>
    <s v="Vaishnavi.Mamillapalli@cognizant.com"/>
    <n v="60"/>
    <n v="70"/>
    <n v="60"/>
    <n v="60"/>
    <n v="100"/>
    <n v="70"/>
    <s v="Perfoemance show this week"/>
    <x v="0"/>
    <n v="20"/>
    <n v="76.67"/>
    <x v="1"/>
    <n v="60"/>
  </r>
  <r>
    <x v="5"/>
    <s v="Chennai"/>
    <s v="Java"/>
    <n v="845056"/>
    <x v="149"/>
    <s v="Ramya.Gajawada@cognizant.com"/>
    <n v="70"/>
    <n v="70"/>
    <n v="60"/>
    <n v="60"/>
    <n v="100"/>
    <n v="72"/>
    <s v="Improvement from last week"/>
    <x v="0"/>
    <n v="25"/>
    <n v="73.33"/>
    <x v="0"/>
    <n v="80"/>
  </r>
  <r>
    <x v="5"/>
    <s v="Chennai"/>
    <s v="Java"/>
    <n v="845057"/>
    <x v="150"/>
    <s v="Gunda.Sahithi@cognizant.com"/>
    <n v="60"/>
    <n v="70"/>
    <n v="60"/>
    <n v="70"/>
    <n v="100"/>
    <n v="72"/>
    <s v="Improvement in Performance"/>
    <x v="0"/>
    <n v="30"/>
    <n v="73.33"/>
    <x v="0"/>
    <n v="73.33"/>
  </r>
  <r>
    <x v="5"/>
    <s v="Chennai"/>
    <s v="Java"/>
    <n v="845058"/>
    <x v="151"/>
    <s v="Shivaprasad.Bandarupally@cognizant.com"/>
    <n v="70"/>
    <n v="60"/>
    <n v="70"/>
    <n v="60"/>
    <n v="100"/>
    <n v="72"/>
    <s v="Perfoemance show this week"/>
    <x v="0"/>
    <n v="15"/>
    <n v="76.67"/>
    <x v="0"/>
    <n v="73.33"/>
  </r>
  <r>
    <x v="5"/>
    <s v="Chennai"/>
    <s v="Java"/>
    <n v="845076"/>
    <x v="152"/>
    <s v="Rohini.Rachakonda@cognizant.com"/>
    <n v="60"/>
    <n v="70"/>
    <n v="70"/>
    <n v="60"/>
    <n v="100"/>
    <n v="72"/>
    <s v="Active in Participation"/>
    <x v="0"/>
    <n v="40"/>
    <n v="73.33"/>
    <x v="0"/>
    <n v="73.33"/>
  </r>
  <r>
    <x v="5"/>
    <s v="Chennai"/>
    <s v="Java"/>
    <n v="845077"/>
    <x v="153"/>
    <s v="Anusha.Shilamkoti@cognizant.com"/>
    <n v="60"/>
    <n v="60"/>
    <n v="70"/>
    <n v="60"/>
    <n v="100"/>
    <n v="70"/>
    <s v="Improvement this week"/>
    <x v="0"/>
    <n v="15"/>
    <n v="70"/>
    <x v="0"/>
    <n v="70"/>
  </r>
  <r>
    <x v="5"/>
    <s v="Chennai"/>
    <s v="Java"/>
    <n v="845078"/>
    <x v="154"/>
    <s v="Harshini.Velmula@cognizant.com"/>
    <n v="70"/>
    <n v="60"/>
    <n v="70"/>
    <n v="60"/>
    <n v="100"/>
    <n v="72"/>
    <s v="Improvement day by day"/>
    <x v="0"/>
    <n v="20"/>
    <n v="70"/>
    <x v="0"/>
    <n v="70"/>
  </r>
  <r>
    <x v="5"/>
    <s v="Chennai"/>
    <s v="Java"/>
    <n v="845079"/>
    <x v="155"/>
    <s v="Pooja.Chilka@cognizant.com"/>
    <n v="60"/>
    <n v="70"/>
    <n v="60"/>
    <n v="70"/>
    <n v="100"/>
    <n v="72"/>
    <s v="Working hard to improve"/>
    <x v="0"/>
    <n v="15"/>
    <n v="73.33"/>
    <x v="0"/>
    <n v="73.33"/>
  </r>
  <r>
    <x v="5"/>
    <s v="Chennai"/>
    <s v="Java"/>
    <n v="845080"/>
    <x v="156"/>
    <s v="PranithaReddy.Kothi@cognizant.com"/>
    <n v="60"/>
    <n v="70"/>
    <n v="70"/>
    <n v="60"/>
    <n v="100"/>
    <n v="72"/>
    <s v="Perfoemance show this week"/>
    <x v="0"/>
    <n v="20"/>
    <n v="76.67"/>
    <x v="0"/>
    <n v="70"/>
  </r>
  <r>
    <x v="5"/>
    <s v="Chennai"/>
    <s v="Java"/>
    <n v="845081"/>
    <x v="157"/>
    <s v="Jayanth.Thota@cognizant.com"/>
    <n v="70"/>
    <n v="60"/>
    <n v="70"/>
    <n v="60"/>
    <n v="100"/>
    <n v="72"/>
    <s v="Improvement a bit"/>
    <x v="0"/>
    <n v="20"/>
    <n v="76.67"/>
    <x v="0"/>
    <n v="70"/>
  </r>
  <r>
    <x v="5"/>
    <s v="Chennai"/>
    <s v="Java"/>
    <n v="845083"/>
    <x v="158"/>
    <s v="Balaji.Chevuru@cognizant.com"/>
    <n v="60"/>
    <n v="70"/>
    <n v="70"/>
    <n v="60"/>
    <n v="100"/>
    <n v="72"/>
    <s v="Perfoemance show this week"/>
    <x v="0"/>
    <n v="35"/>
    <n v="70"/>
    <x v="0"/>
    <n v="73.33"/>
  </r>
  <r>
    <x v="6"/>
    <s v="Chennai"/>
    <s v="Java"/>
    <n v="845100"/>
    <x v="159"/>
    <s v="Sowmya.Sami@cognizant.com"/>
    <n v="99"/>
    <n v="99"/>
    <n v="99"/>
    <n v="99"/>
    <n v="99"/>
    <n v="99"/>
    <s v="Need More Concentration in Advance Concepts"/>
    <x v="0"/>
    <n v="10"/>
    <n v="73.33"/>
    <x v="1"/>
    <n v="56"/>
  </r>
  <r>
    <x v="6"/>
    <s v="Chennai"/>
    <s v="Java"/>
    <n v="845101"/>
    <x v="160"/>
    <s v="Bharghav.Kodakanchi@cognizant.com"/>
    <n v="99"/>
    <n v="98"/>
    <n v="99"/>
    <n v="89"/>
    <n v="99"/>
    <n v="96.8"/>
    <s v="Should concentrate on UI Designing"/>
    <x v="0"/>
    <n v="30"/>
    <n v="73.33"/>
    <x v="0"/>
    <n v="80"/>
  </r>
  <r>
    <x v="6"/>
    <s v="Chennai"/>
    <s v="Java"/>
    <n v="845102"/>
    <x v="161"/>
    <s v="Mallesh.Lodangi@cognizant.com"/>
    <n v="98"/>
    <n v="98"/>
    <n v="99"/>
    <n v="89"/>
    <n v="99"/>
    <n v="96.6"/>
    <s v="Need More Concentration in Advance Concepts"/>
    <x v="0"/>
    <n v="30"/>
    <n v="90"/>
    <x v="0"/>
    <n v="80"/>
  </r>
  <r>
    <x v="6"/>
    <s v="Chennai"/>
    <s v="Java"/>
    <n v="845103"/>
    <x v="162"/>
    <s v="Deepthi.Inguva@cognizant.com"/>
    <n v="99"/>
    <n v="99"/>
    <n v="99"/>
    <n v="99"/>
    <n v="99"/>
    <n v="99"/>
    <s v="Good in logic but Need More Innovation"/>
    <x v="0"/>
    <n v="10"/>
    <n v="85"/>
    <x v="1"/>
    <n v="66"/>
  </r>
  <r>
    <x v="6"/>
    <s v="Chennai"/>
    <s v="Java"/>
    <n v="845104"/>
    <x v="163"/>
    <s v="AbhiramReddy.Kottam@cognizant.com"/>
    <n v="99"/>
    <n v="97"/>
    <n v="99"/>
    <n v="99"/>
    <n v="99"/>
    <n v="98.6"/>
    <s v="Serverside Topics should have concentration"/>
    <x v="0"/>
    <n v="35"/>
    <n v="90"/>
    <x v="1"/>
    <n v="66"/>
  </r>
  <r>
    <x v="6"/>
    <s v="Chennai"/>
    <s v="Java"/>
    <n v="845105"/>
    <x v="164"/>
    <s v="Kalpana.Takkellapati@cognizant.com"/>
    <n v="99"/>
    <n v="89"/>
    <n v="99"/>
    <n v="99"/>
    <n v="98"/>
    <n v="96.8"/>
    <s v="Need Attention in spring"/>
    <x v="0"/>
    <n v="20"/>
    <n v="90"/>
    <x v="0"/>
    <n v="73.33"/>
  </r>
  <r>
    <x v="6"/>
    <s v="Chennai"/>
    <s v="Java"/>
    <n v="845135"/>
    <x v="165"/>
    <m/>
    <n v="99"/>
    <n v="99"/>
    <n v="97"/>
    <n v="99"/>
    <n v="99"/>
    <n v="98.6"/>
    <s v="Good in programming"/>
    <x v="1"/>
    <n v="55"/>
    <m/>
    <x v="0"/>
    <n v="71"/>
  </r>
  <r>
    <x v="6"/>
    <s v="Chennai"/>
    <s v="Java"/>
    <n v="845136"/>
    <x v="166"/>
    <s v="Sravani.K@cognizant.com"/>
    <n v="89"/>
    <n v="99"/>
    <n v="89"/>
    <n v="99"/>
    <n v="99"/>
    <n v="95"/>
    <s v="Implementation is little bit slow"/>
    <x v="0"/>
    <n v="15"/>
    <n v="80"/>
    <x v="0"/>
    <n v="73"/>
  </r>
  <r>
    <x v="6"/>
    <s v="Chennai"/>
    <s v="Java"/>
    <n v="845137"/>
    <x v="167"/>
    <s v="Meghana.Challa@cognizant.com"/>
    <n v="89"/>
    <n v="99"/>
    <n v="99"/>
    <n v="89"/>
    <n v="99"/>
    <n v="95"/>
    <s v="Need More Innovation"/>
    <x v="0"/>
    <n v="35"/>
    <n v="75"/>
    <x v="1"/>
    <n v="66"/>
  </r>
  <r>
    <x v="6"/>
    <s v="Chennai"/>
    <s v="Java"/>
    <n v="845159"/>
    <x v="168"/>
    <s v="Gangireddy.Reddy@cognizant.com"/>
    <n v="99"/>
    <n v="98"/>
    <n v="99"/>
    <n v="89"/>
    <n v="99"/>
    <n v="96.8"/>
    <s v="Need More Innovations"/>
    <x v="0"/>
    <n v="25"/>
    <n v="90"/>
    <x v="1"/>
    <n v="56"/>
  </r>
  <r>
    <x v="6"/>
    <s v="Chennai"/>
    <s v="Java"/>
    <n v="844773"/>
    <x v="169"/>
    <s v="SreePooja.Ventrapragada@cognizant.com"/>
    <n v="99"/>
    <n v="99"/>
    <n v="99"/>
    <n v="99"/>
    <n v="99"/>
    <n v="99"/>
    <s v="Should concentrate on framework "/>
    <x v="0"/>
    <n v="15"/>
    <n v="85"/>
    <x v="0"/>
    <n v="70"/>
  </r>
  <r>
    <x v="6"/>
    <s v="Chennai"/>
    <s v="Java"/>
    <n v="844774"/>
    <x v="170"/>
    <s v="Rohit.Todupunoori@cognizant.com"/>
    <n v="99"/>
    <n v="99"/>
    <n v="99"/>
    <n v="99"/>
    <n v="99"/>
    <n v="99"/>
    <s v="Good in programming"/>
    <x v="0"/>
    <n v="20"/>
    <n v="70"/>
    <x v="1"/>
    <n v="60"/>
  </r>
  <r>
    <x v="6"/>
    <s v="Chennai"/>
    <s v="Java"/>
    <n v="844775"/>
    <x v="171"/>
    <s v="AshrithaReddy.Adavally@cognizant.com"/>
    <n v="99"/>
    <n v="99"/>
    <n v="99"/>
    <n v="99"/>
    <n v="99"/>
    <n v="99"/>
    <s v="Need to concentrate more in concepts of spring"/>
    <x v="0"/>
    <n v="25"/>
    <n v="90"/>
    <x v="0"/>
    <n v="73"/>
  </r>
  <r>
    <x v="6"/>
    <s v="Chennai"/>
    <s v="Java"/>
    <n v="844776"/>
    <x v="172"/>
    <s v="SindhuReddy.Sripathi@cognizant.com"/>
    <n v="97"/>
    <n v="99"/>
    <n v="98"/>
    <n v="97"/>
    <n v="98"/>
    <n v="97.8"/>
    <s v="slowing learning spring framework"/>
    <x v="0"/>
    <n v="25"/>
    <n v="90"/>
    <x v="1"/>
    <n v="63"/>
  </r>
  <r>
    <x v="6"/>
    <s v="Chennai"/>
    <s v="Java"/>
    <n v="844777"/>
    <x v="173"/>
    <s v="PrudhviRaj.Bethanaboina@cognizant.com"/>
    <n v="98"/>
    <n v="99"/>
    <n v="95"/>
    <n v="99"/>
    <n v="93"/>
    <n v="96.8"/>
    <s v="Need More attention "/>
    <x v="0"/>
    <n v="25"/>
    <n v="80"/>
    <x v="0"/>
    <n v="76"/>
  </r>
  <r>
    <x v="6"/>
    <s v="Chennai"/>
    <s v="Java"/>
    <n v="844778"/>
    <x v="174"/>
    <s v="Sravya.Boddu@cognizant.com"/>
    <n v="91"/>
    <n v="99"/>
    <n v="97"/>
    <n v="99"/>
    <n v="96"/>
    <n v="96.4"/>
    <s v="Need to implement more in spirng concepts"/>
    <x v="0"/>
    <n v="35"/>
    <n v="80"/>
    <x v="0"/>
    <n v="80"/>
  </r>
  <r>
    <x v="6"/>
    <s v="Chennai"/>
    <s v="Java"/>
    <n v="844779"/>
    <x v="175"/>
    <s v="Sindhuja.Panga@cognizant.com"/>
    <n v="99"/>
    <n v="99"/>
    <n v="99"/>
    <n v="99"/>
    <n v="99"/>
    <n v="99"/>
    <s v="Good in programming"/>
    <x v="0"/>
    <n v="25"/>
    <n v="80"/>
    <x v="0"/>
    <n v="83"/>
  </r>
  <r>
    <x v="6"/>
    <s v="Chennai"/>
    <s v="Java"/>
    <n v="844827"/>
    <x v="176"/>
    <s v="Macharloju.Sneha@cognizant.com"/>
    <n v="99"/>
    <n v="99"/>
    <n v="96"/>
    <n v="99"/>
    <n v="99"/>
    <n v="98.4"/>
    <s v="Programming is good but need to practice spring"/>
    <x v="0"/>
    <n v="40"/>
    <n v="80"/>
    <x v="1"/>
    <n v="66"/>
  </r>
  <r>
    <x v="6"/>
    <s v="Chennai"/>
    <s v="Java"/>
    <n v="844828"/>
    <x v="177"/>
    <s v="Rajesh.Racharla@cognizant.com"/>
    <n v="99"/>
    <n v="96"/>
    <n v="99"/>
    <n v="99"/>
    <n v="96"/>
    <n v="97.8"/>
    <s v="Good in logic"/>
    <x v="0"/>
    <n v="30"/>
    <n v="80"/>
    <x v="1"/>
    <n v="50"/>
  </r>
  <r>
    <x v="6"/>
    <s v="Chennai"/>
    <s v="Java"/>
    <n v="844829"/>
    <x v="178"/>
    <s v="Akshara.Mittakori@cognizant.com"/>
    <n v="99"/>
    <n v="99"/>
    <n v="99"/>
    <n v="97"/>
    <n v="99"/>
    <n v="98.6"/>
    <s v="Programming is good but need to practice spring"/>
    <x v="0"/>
    <n v="30"/>
    <n v="76.67"/>
    <x v="1"/>
    <n v="66"/>
  </r>
  <r>
    <x v="6"/>
    <s v="Chennai"/>
    <s v="Java"/>
    <n v="844830"/>
    <x v="179"/>
    <s v="Gnaneshwar.Madugundu@cognizant.com"/>
    <n v="99"/>
    <n v="96"/>
    <n v="95"/>
    <n v="99"/>
    <n v="99"/>
    <n v="97.6"/>
    <s v="Programming is good but need to practice spring"/>
    <x v="0"/>
    <n v="35"/>
    <n v="70"/>
    <x v="1"/>
    <n v="66"/>
  </r>
  <r>
    <x v="6"/>
    <s v="Chennai"/>
    <s v="Java"/>
    <n v="844987"/>
    <x v="180"/>
    <s v="Ashwitha.Epuri@cognizant.com"/>
    <n v="99"/>
    <n v="97"/>
    <n v="97"/>
    <n v="89"/>
    <n v="99"/>
    <n v="96.2"/>
    <s v="Programming is good but need to practice spring"/>
    <x v="0"/>
    <n v="30"/>
    <n v="50"/>
    <x v="2"/>
    <n v="20"/>
  </r>
  <r>
    <x v="6"/>
    <s v="Chennai"/>
    <s v="Java"/>
    <n v="844988"/>
    <x v="181"/>
    <m/>
    <n v="96"/>
    <n v="99"/>
    <n v="99"/>
    <n v="99"/>
    <n v="99"/>
    <n v="98.4"/>
    <s v="Good in logic"/>
    <x v="1"/>
    <n v="60"/>
    <m/>
    <x v="0"/>
    <n v="72"/>
  </r>
  <r>
    <x v="6"/>
    <s v="Chennai"/>
    <s v="Java"/>
    <n v="845022"/>
    <x v="182"/>
    <s v="Gayathri.Vanala@cognizant.com"/>
    <n v="99"/>
    <n v="98"/>
    <n v="90"/>
    <n v="98"/>
    <n v="99"/>
    <n v="96.8"/>
    <s v="Implementation is little bit slow"/>
    <x v="0"/>
    <n v="25"/>
    <n v="80"/>
    <x v="1"/>
    <n v="60"/>
  </r>
  <r>
    <x v="6"/>
    <s v="Chennai"/>
    <s v="Java"/>
    <n v="845023"/>
    <x v="183"/>
    <s v="Ravindra.Mandava@cognizant.com"/>
    <n v="99"/>
    <n v="99"/>
    <n v="99"/>
    <n v="99"/>
    <n v="99"/>
    <n v="99"/>
    <s v="Programming is good but need to practice spring"/>
    <x v="0"/>
    <n v="30"/>
    <n v="80"/>
    <x v="1"/>
    <n v="63"/>
  </r>
  <r>
    <x v="7"/>
    <s v="Chennai"/>
    <s v="Java"/>
    <n v="845024"/>
    <x v="184"/>
    <s v="Saikrishnakumarraju.Wupendrum@cognizant.com"/>
    <n v="60"/>
    <n v="50"/>
    <n v="50"/>
    <n v="50"/>
    <n v="100"/>
    <n v="62"/>
    <s v="No major improvement,improving slowly"/>
    <x v="0"/>
    <n v="35"/>
    <n v="80"/>
    <x v="0"/>
    <n v="73.33"/>
  </r>
  <r>
    <x v="7"/>
    <s v="Chennai"/>
    <s v="Java"/>
    <n v="845025"/>
    <x v="185"/>
    <s v="AkhilBharadwaj.Talamarla@cognizant.com"/>
    <n v="55"/>
    <n v="60"/>
    <n v="50"/>
    <n v="60"/>
    <n v="100"/>
    <n v="65"/>
    <s v="less interested in new topics"/>
    <x v="0"/>
    <n v="40"/>
    <n v="80"/>
    <x v="0"/>
    <n v="70"/>
  </r>
  <r>
    <x v="7"/>
    <s v="Chennai"/>
    <s v="Java"/>
    <n v="845026"/>
    <x v="186"/>
    <s v="Vaishnavi.B4@cognizant.com"/>
    <n v="65"/>
    <n v="65"/>
    <n v="60"/>
    <n v="65"/>
    <n v="100"/>
    <n v="71"/>
    <s v="Slow learner in UI/UX part"/>
    <x v="0"/>
    <n v="15"/>
    <n v="80"/>
    <x v="0"/>
    <n v="76.67"/>
  </r>
  <r>
    <x v="7"/>
    <s v="Chennai"/>
    <s v="Java"/>
    <n v="845027"/>
    <x v="187"/>
    <s v="Syed.Razvi3@cognizant.com"/>
    <n v="90"/>
    <n v="90"/>
    <n v="90"/>
    <n v="100"/>
    <n v="100"/>
    <n v="94"/>
    <s v="Continue with good performance"/>
    <x v="0"/>
    <n v="45"/>
    <n v="80"/>
    <x v="0"/>
    <n v="73.33"/>
  </r>
  <r>
    <x v="7"/>
    <s v="Chennai"/>
    <s v="Java"/>
    <n v="845059"/>
    <x v="188"/>
    <s v="AbdusSaboorGaffari.Mohammed@cognizant.com"/>
    <n v="90"/>
    <n v="90"/>
    <n v="95"/>
    <n v="100"/>
    <n v="100"/>
    <n v="95"/>
    <s v="Best Performer among the Associates"/>
    <x v="1"/>
    <n v="55"/>
    <n v="76.67"/>
    <x v="0"/>
    <n v="70"/>
  </r>
  <r>
    <x v="7"/>
    <s v="Chennai"/>
    <s v="Java"/>
    <n v="845060"/>
    <x v="189"/>
    <s v="Sowmya.Kanikae@cognizant.com"/>
    <n v="55"/>
    <n v="55"/>
    <n v="50"/>
    <n v="50"/>
    <n v="100"/>
    <n v="62"/>
    <s v="Slow learner in UI/UX part as well"/>
    <x v="0"/>
    <n v="45"/>
    <n v="76.67"/>
    <x v="0"/>
    <n v="70"/>
  </r>
  <r>
    <x v="7"/>
    <s v="Chennai"/>
    <s v="Java"/>
    <n v="845061"/>
    <x v="190"/>
    <s v="Jallapally.Abhignalahiri@cognizant.com"/>
    <n v="60"/>
    <n v="55"/>
    <n v="50"/>
    <n v="55"/>
    <n v="100"/>
    <n v="64"/>
    <s v="performance is slow, I am focussing more"/>
    <x v="0"/>
    <n v="10"/>
    <n v="73.33"/>
    <x v="0"/>
    <n v="76.67"/>
  </r>
  <r>
    <x v="7"/>
    <s v="Chennai"/>
    <s v="Java"/>
    <n v="845062"/>
    <x v="191"/>
    <s v="Sadhika.G.S.P@cognizant.com"/>
    <n v="60"/>
    <n v="65"/>
    <n v="65"/>
    <n v="70"/>
    <n v="100"/>
    <n v="72"/>
    <s v="performing with slow pace"/>
    <x v="0"/>
    <n v="30"/>
    <n v="70"/>
    <x v="0"/>
    <n v="70"/>
  </r>
  <r>
    <x v="7"/>
    <s v="Chennai"/>
    <s v="Java"/>
    <n v="845084"/>
    <x v="192"/>
    <s v="TanuSreeVidya.R@cognizant.com"/>
    <n v="65"/>
    <n v="65"/>
    <n v="60"/>
    <n v="60"/>
    <n v="100"/>
    <n v="70"/>
    <s v="Strugelling with the UX Part"/>
    <x v="0"/>
    <n v="25"/>
    <n v="76.67"/>
    <x v="0"/>
    <n v="70"/>
  </r>
  <r>
    <x v="7"/>
    <s v="Chennai"/>
    <s v="Java"/>
    <n v="845086"/>
    <x v="193"/>
    <s v="Hameemsha.H@cognizant.com"/>
    <n v="70"/>
    <n v="70"/>
    <n v="75"/>
    <n v="70"/>
    <n v="100"/>
    <n v="77"/>
    <s v="Imporivement from last week."/>
    <x v="0"/>
    <n v="25"/>
    <n v="76.67"/>
    <x v="0"/>
    <n v="73.33"/>
  </r>
  <r>
    <x v="7"/>
    <s v="Chennai"/>
    <s v="Java"/>
    <n v="845087"/>
    <x v="194"/>
    <s v="Gurudutt.S@cognizant.com"/>
    <n v="80"/>
    <n v="80"/>
    <n v="75"/>
    <n v="80"/>
    <n v="100"/>
    <n v="83"/>
    <s v="Performing good with the UX part as well"/>
    <x v="0"/>
    <n v="30"/>
    <n v="76.67"/>
    <x v="0"/>
    <n v="73.33"/>
  </r>
  <r>
    <x v="7"/>
    <s v="Chennai"/>
    <s v="Java"/>
    <n v="845106"/>
    <x v="195"/>
    <s v="Malavika.Unni@cognizant.com"/>
    <n v="65"/>
    <n v="65"/>
    <n v="60"/>
    <n v="70"/>
    <n v="100"/>
    <n v="72"/>
    <s v="Taking time in UX part to grasp"/>
    <x v="0"/>
    <n v="25"/>
    <n v="76.67"/>
    <x v="0"/>
    <n v="76.67"/>
  </r>
  <r>
    <x v="7"/>
    <s v="Chennai"/>
    <s v="Java"/>
    <n v="845107"/>
    <x v="196"/>
    <s v="Aneena.Thomas@cognizant.com"/>
    <n v="65"/>
    <n v="70"/>
    <n v="65"/>
    <n v="65"/>
    <n v="100"/>
    <n v="73"/>
    <s v="improvement from last week"/>
    <x v="0"/>
    <n v="20"/>
    <n v="80"/>
    <x v="0"/>
    <n v="76.67"/>
  </r>
  <r>
    <x v="7"/>
    <s v="Chennai"/>
    <s v="Java"/>
    <n v="845108"/>
    <x v="197"/>
    <s v="Abin.Joshy@cognizant.com"/>
    <n v="65"/>
    <n v="70"/>
    <n v="65"/>
    <n v="70"/>
    <n v="100"/>
    <n v="74"/>
    <s v="Feeling comfortable in UX part"/>
    <x v="0"/>
    <n v="25"/>
    <n v="76.67"/>
    <x v="0"/>
    <n v="73.33"/>
  </r>
  <r>
    <x v="7"/>
    <s v="Chennai"/>
    <s v="Java"/>
    <n v="845109"/>
    <x v="198"/>
    <s v="NagasreeRanjani.Uppala@cognizant.com"/>
    <n v="65"/>
    <n v="65"/>
    <n v="60"/>
    <n v="65"/>
    <n v="100"/>
    <n v="71"/>
    <s v="less comfortable in UX part, but trying"/>
    <x v="0"/>
    <n v="35"/>
    <n v="73.33"/>
    <x v="0"/>
    <n v="76.67"/>
  </r>
  <r>
    <x v="7"/>
    <s v="Chennai"/>
    <s v="Java"/>
    <n v="845110"/>
    <x v="199"/>
    <s v="Yasmin.Mohammad@cognizant.com"/>
    <n v="55"/>
    <n v="65"/>
    <n v="55"/>
    <n v="60"/>
    <n v="100"/>
    <n v="67"/>
    <s v="Not much comfprtable in UX part"/>
    <x v="0"/>
    <n v="40"/>
    <n v="73.33"/>
    <x v="0"/>
    <n v="70"/>
  </r>
  <r>
    <x v="7"/>
    <s v="Chennai"/>
    <s v="Java"/>
    <n v="845111"/>
    <x v="200"/>
    <s v="SriHarshita.Talluru@cognizant.com"/>
    <n v="55"/>
    <n v="55"/>
    <n v="50"/>
    <n v="50"/>
    <n v="100"/>
    <n v="62"/>
    <s v="very slow learner, no improvement"/>
    <x v="0"/>
    <n v="20"/>
    <n v="70"/>
    <x v="0"/>
    <n v="80"/>
  </r>
  <r>
    <x v="7"/>
    <s v="Chennai"/>
    <s v="Java"/>
    <n v="845112"/>
    <x v="201"/>
    <s v="VenkataSairam.Jagadam@cognizant.com"/>
    <n v="70"/>
    <n v="75"/>
    <n v="65"/>
    <n v="70"/>
    <n v="100"/>
    <n v="76"/>
    <s v="Feels less comfortable in UX part, still working hard"/>
    <x v="0"/>
    <n v="35"/>
    <n v="73"/>
    <x v="0"/>
    <n v="76.67"/>
  </r>
  <r>
    <x v="7"/>
    <s v="Chennai"/>
    <s v="Java"/>
    <n v="845113"/>
    <x v="202"/>
    <s v="Anuhya.Lingamallu@cognizant.com"/>
    <n v="65"/>
    <n v="70"/>
    <n v="65"/>
    <n v="65"/>
    <n v="100"/>
    <n v="73"/>
    <s v="Now feels comfortable"/>
    <x v="0"/>
    <n v="30"/>
    <n v="73.33"/>
    <x v="0"/>
    <n v="73.33"/>
  </r>
  <r>
    <x v="7"/>
    <s v="Chennai"/>
    <s v="Java"/>
    <n v="845138"/>
    <x v="203"/>
    <s v="Eethakota.Prudhvi@cognizant.com"/>
    <n v="65"/>
    <n v="65"/>
    <n v="65"/>
    <n v="65"/>
    <n v="100"/>
    <n v="72"/>
    <s v="improvement this time also"/>
    <x v="0"/>
    <n v="20"/>
    <n v="80"/>
    <x v="0"/>
    <n v="70"/>
  </r>
  <r>
    <x v="7"/>
    <s v="Chennai"/>
    <s v="Java"/>
    <n v="845139"/>
    <x v="204"/>
    <s v="LakshmiPrasanna.Chinnapareddy@cognizant.com"/>
    <n v="60"/>
    <n v="55"/>
    <n v="60"/>
    <n v="60"/>
    <n v="100"/>
    <n v="67"/>
    <s v="Not feeling comfortable in UX part"/>
    <x v="0"/>
    <n v="40"/>
    <n v="76"/>
    <x v="0"/>
    <n v="70"/>
  </r>
  <r>
    <x v="7"/>
    <s v="Chennai"/>
    <s v="Java"/>
    <n v="845140"/>
    <x v="205"/>
    <s v="Sindhura.Tallapaneni@cognizant.com"/>
    <n v="55"/>
    <n v="60"/>
    <n v="60"/>
    <n v="60"/>
    <n v="100"/>
    <n v="67"/>
    <s v="still strugelling with the pace"/>
    <x v="0"/>
    <n v="15"/>
    <n v="80"/>
    <x v="0"/>
    <n v="76.67"/>
  </r>
  <r>
    <x v="7"/>
    <s v="Chennai"/>
    <s v="Java"/>
    <n v="845141"/>
    <x v="206"/>
    <s v="Divya.Kolla2@cognizant.com"/>
    <n v="60"/>
    <n v="60"/>
    <n v="60"/>
    <n v="60"/>
    <n v="100"/>
    <n v="68"/>
    <s v="slow imporvemt this week also"/>
    <x v="0"/>
    <n v="20"/>
    <n v="80"/>
    <x v="0"/>
    <n v="70"/>
  </r>
  <r>
    <x v="7"/>
    <s v="Chennai"/>
    <s v="Java"/>
    <n v="844526"/>
    <x v="207"/>
    <s v="AniketRavsaheb.Andhale@cognizant.com"/>
    <n v="55"/>
    <n v="55"/>
    <n v="50"/>
    <n v="60"/>
    <n v="100"/>
    <n v="64"/>
    <s v="Strugelling with the UX Part"/>
    <x v="0"/>
    <n v="15"/>
    <n v="77"/>
    <x v="0"/>
    <n v="76.67"/>
  </r>
  <r>
    <x v="8"/>
    <s v="Chennai"/>
    <s v="DotNet"/>
    <n v="845142"/>
    <x v="208"/>
    <s v="Maneesha.Chebrolu@cognizant.com"/>
    <n v="60"/>
    <n v="70"/>
    <n v="60"/>
    <n v="65"/>
    <n v="100"/>
    <n v="71"/>
    <s v="slow learner-but hardworker"/>
    <x v="2"/>
    <n v="75"/>
    <n v="76"/>
    <x v="0"/>
    <n v="85"/>
  </r>
  <r>
    <x v="8"/>
    <s v="Chennai"/>
    <s v="DotNet"/>
    <n v="845143"/>
    <x v="209"/>
    <s v="Katakamsetty.Anusha@cognizant.com"/>
    <n v="60"/>
    <n v="70"/>
    <n v="60"/>
    <n v="60"/>
    <n v="100"/>
    <n v="70"/>
    <s v="good communication,speed in coding required"/>
    <x v="1"/>
    <n v="55"/>
    <n v="73"/>
    <x v="0"/>
    <n v="80"/>
  </r>
  <r>
    <x v="8"/>
    <s v="Chennai"/>
    <s v="DotNet"/>
    <n v="845160"/>
    <x v="210"/>
    <s v="Devika.Garlapati@cognizant.com"/>
    <n v="80"/>
    <n v="90"/>
    <n v="80"/>
    <n v="80"/>
    <n v="100"/>
    <n v="86"/>
    <s v="active participant,inquiring to know more"/>
    <x v="2"/>
    <n v="75"/>
    <n v="80"/>
    <x v="0"/>
    <n v="80"/>
  </r>
  <r>
    <x v="8"/>
    <s v="Chennai"/>
    <s v="DotNet"/>
    <n v="845161"/>
    <x v="211"/>
    <s v="JayalakshmiNagaPranavi.Karpurapu@cognizant.com"/>
    <n v="80"/>
    <n v="90"/>
    <n v="80"/>
    <n v="80"/>
    <n v="100"/>
    <n v="86"/>
    <s v="active in class.completes code  faster"/>
    <x v="2"/>
    <n v="75"/>
    <n v="80"/>
    <x v="0"/>
    <n v="80"/>
  </r>
  <r>
    <x v="8"/>
    <s v="Chennai"/>
    <s v="DotNet"/>
    <n v="845162"/>
    <x v="212"/>
    <s v="Jagadeswari.Sangoju@cognizant.com"/>
    <n v="62"/>
    <n v="70"/>
    <n v="62"/>
    <n v="61"/>
    <n v="100"/>
    <n v="71"/>
    <s v="has to be more inquiring,need speed in learning"/>
    <x v="2"/>
    <n v="75"/>
    <n v="80"/>
    <x v="0"/>
    <n v="85"/>
  </r>
  <r>
    <x v="8"/>
    <s v="Chennai"/>
    <s v="DotNet"/>
    <n v="845163"/>
    <x v="213"/>
    <s v="Suma.Bade@cognizant.com"/>
    <n v="73"/>
    <n v="80"/>
    <n v="74"/>
    <n v="68"/>
    <n v="100"/>
    <n v="79"/>
    <s v="attendive.completed code,can be more responsive"/>
    <x v="1"/>
    <n v="60"/>
    <n v="80"/>
    <x v="0"/>
    <n v="90"/>
  </r>
  <r>
    <x v="8"/>
    <s v="Chennai"/>
    <s v="DotNet"/>
    <n v="845164"/>
    <x v="214"/>
    <s v="Teki.Kalyani@cognizant.com"/>
    <n v="75"/>
    <n v="85"/>
    <n v="75"/>
    <n v="70"/>
    <n v="100"/>
    <n v="81"/>
    <s v="completes the work in time,need to explore and learn more"/>
    <x v="1"/>
    <n v="60"/>
    <n v="76.66"/>
    <x v="0"/>
    <n v="90"/>
  </r>
  <r>
    <x v="8"/>
    <s v="Chennai"/>
    <s v="DotNet"/>
    <n v="845165"/>
    <x v="215"/>
    <s v="Katragadda.SumanthiDath@cognizant.com"/>
    <n v="70"/>
    <n v="80"/>
    <n v="70"/>
    <n v="60"/>
    <n v="100"/>
    <n v="76"/>
    <s v="should be more dynamic in under standing and correcting codes."/>
    <x v="2"/>
    <n v="90"/>
    <n v="70"/>
    <x v="0"/>
    <n v="80"/>
  </r>
  <r>
    <x v="8"/>
    <s v="Chennai"/>
    <s v="DotNet"/>
    <n v="844866"/>
    <x v="216"/>
    <s v="Srija.Arigela@cognizant.com"/>
    <n v="75"/>
    <n v="80"/>
    <n v="75"/>
    <n v="70"/>
    <n v="100"/>
    <n v="80"/>
    <s v="understands and responds fast.asks doubts"/>
    <x v="1"/>
    <n v="60"/>
    <n v="76"/>
    <x v="0"/>
    <n v="90"/>
  </r>
  <r>
    <x v="8"/>
    <s v="Chennai"/>
    <s v="DotNet"/>
    <n v="844956"/>
    <x v="217"/>
    <s v="Chala.Jyothsna@cognizant.com"/>
    <n v="70"/>
    <n v="85"/>
    <n v="70"/>
    <n v="60"/>
    <n v="100"/>
    <n v="77"/>
    <s v="does code but understanding can be improved by exploring more"/>
    <x v="2"/>
    <n v="75"/>
    <n v="80"/>
    <x v="0"/>
    <n v="70"/>
  </r>
  <r>
    <x v="8"/>
    <s v="Chennai"/>
    <s v="DotNet"/>
    <n v="844957"/>
    <x v="218"/>
    <s v="Renuka.Koripalli@cognizant.com"/>
    <n v="70"/>
    <n v="80"/>
    <n v="70"/>
    <n v="75"/>
    <n v="100"/>
    <n v="79"/>
    <s v="does code but understanding can be improved by exploring more"/>
    <x v="2"/>
    <n v="70"/>
    <n v="70"/>
    <x v="0"/>
    <n v="70"/>
  </r>
  <r>
    <x v="8"/>
    <s v="Chennai"/>
    <s v="DotNet"/>
    <n v="844989"/>
    <x v="219"/>
    <s v="Shaik.Salauddin@cognizant.com"/>
    <n v="72"/>
    <n v="75"/>
    <n v="72"/>
    <n v="71"/>
    <n v="100"/>
    <n v="78"/>
    <s v="self learner,understands concepts and try to apply"/>
    <x v="1"/>
    <n v="55"/>
    <n v="70"/>
    <x v="3"/>
    <s v="A"/>
  </r>
  <r>
    <x v="8"/>
    <s v="Chennai"/>
    <s v="DotNet"/>
    <n v="844990"/>
    <x v="220"/>
    <s v="Vemuri.RamyaPooja@cognizant.com"/>
    <n v="80"/>
    <n v="90"/>
    <n v="80"/>
    <n v="80"/>
    <n v="100"/>
    <n v="86"/>
    <s v="fast learner.implements code in her own way"/>
    <x v="2"/>
    <n v="80"/>
    <n v="76.66"/>
    <x v="0"/>
    <n v="75"/>
  </r>
  <r>
    <x v="8"/>
    <s v="Chennai"/>
    <s v="DotNet"/>
    <n v="844993"/>
    <x v="221"/>
    <s v="Chandini.Kondapavuluri@cognizant.com"/>
    <n v="75"/>
    <n v="80"/>
    <n v="75"/>
    <n v="70"/>
    <n v="100"/>
    <n v="80"/>
    <s v="understands and does code can be more innovative"/>
    <x v="1"/>
    <n v="60"/>
    <n v="76.67"/>
    <x v="0"/>
    <n v="90"/>
  </r>
  <r>
    <x v="8"/>
    <s v="Chennai"/>
    <s v="DotNet"/>
    <n v="844994"/>
    <x v="222"/>
    <s v="DivyaSree.Kancharla@cognizant.com"/>
    <n v="70"/>
    <n v="80"/>
    <n v="70"/>
    <n v="60"/>
    <n v="100"/>
    <n v="76"/>
    <s v="understands the concepts.dynamic application can be improved"/>
    <x v="2"/>
    <n v="70"/>
    <n v="73.33"/>
    <x v="0"/>
    <n v="90"/>
  </r>
  <r>
    <x v="8"/>
    <s v="Chennai"/>
    <s v="DotNet"/>
    <n v="845029"/>
    <x v="223"/>
    <s v="MrudhulaSri.Kamma@cognizant.com"/>
    <n v="80"/>
    <n v="90"/>
    <n v="80"/>
    <n v="80"/>
    <n v="100"/>
    <n v="86"/>
    <s v="understands fast does the code implementation faster in her own way"/>
    <x v="2"/>
    <n v="75"/>
    <n v="76.67"/>
    <x v="0"/>
    <n v="85"/>
  </r>
  <r>
    <x v="8"/>
    <s v="Chennai"/>
    <s v="DotNet"/>
    <n v="845030"/>
    <x v="224"/>
    <s v="SravaniDurga.Maragani@cognizant.com"/>
    <n v="81"/>
    <n v="90"/>
    <n v="83"/>
    <n v="81"/>
    <n v="100"/>
    <n v="87"/>
    <s v="understand and a logical thinker who solves code fast"/>
    <x v="2"/>
    <n v="70"/>
    <n v="73.33"/>
    <x v="0"/>
    <n v="90"/>
  </r>
  <r>
    <x v="8"/>
    <s v="Chennai"/>
    <s v="DotNet"/>
    <n v="845031"/>
    <x v="225"/>
    <s v="SaiKarthik.Sannidhanam@cognizant.com"/>
    <n v="72"/>
    <n v="80"/>
    <n v="72"/>
    <n v="61"/>
    <n v="100"/>
    <n v="77"/>
    <s v="does code and thinks and does the work faster"/>
    <x v="1"/>
    <n v="55"/>
    <n v="76.67"/>
    <x v="0"/>
    <n v="90"/>
  </r>
  <r>
    <x v="8"/>
    <s v="Chennai"/>
    <s v="DotNet"/>
    <n v="845032"/>
    <x v="226"/>
    <s v="Siddartha.Repaka@cognizant.com"/>
    <n v="66"/>
    <n v="70"/>
    <n v="62"/>
    <n v="62"/>
    <n v="100"/>
    <n v="72"/>
    <s v="need to explore and should be more faster in code solving"/>
    <x v="0"/>
    <n v="45"/>
    <n v="73"/>
    <x v="0"/>
    <n v="80"/>
  </r>
  <r>
    <x v="8"/>
    <s v="Chennai"/>
    <s v="DotNet"/>
    <n v="845063"/>
    <x v="227"/>
    <s v="VenkataNagaNavya.Kalva@cognizant.com"/>
    <n v="75"/>
    <n v="85"/>
    <n v="75"/>
    <n v="70"/>
    <n v="100"/>
    <n v="81"/>
    <s v="does code faster and but can be more innovative"/>
    <x v="2"/>
    <n v="90"/>
    <n v="70"/>
    <x v="0"/>
    <n v="77"/>
  </r>
  <r>
    <x v="8"/>
    <s v="Chennai"/>
    <s v="DotNet"/>
    <n v="845064"/>
    <x v="228"/>
    <s v="Kirala.RishikaRani@cognizant.com"/>
    <n v="80"/>
    <n v="85"/>
    <n v="80"/>
    <n v="80"/>
    <n v="100"/>
    <n v="85"/>
    <s v="does code and should be more innovative in logical solving"/>
    <x v="2"/>
    <n v="75"/>
    <n v="73.33"/>
    <x v="0"/>
    <n v="90"/>
  </r>
  <r>
    <x v="8"/>
    <s v="Chennai"/>
    <s v="DotNet"/>
    <n v="845066"/>
    <x v="229"/>
    <s v="SaiGaneshKrishna.Gancheeri@cognizant.com"/>
    <n v="73"/>
    <n v="75"/>
    <n v="72"/>
    <n v="75"/>
    <n v="100"/>
    <n v="79"/>
    <s v="Does code and good analysis skill."/>
    <x v="1"/>
    <n v="65"/>
    <n v="73.33"/>
    <x v="0"/>
    <n v="85"/>
  </r>
  <r>
    <x v="8"/>
    <s v="Chennai"/>
    <s v="DotNet"/>
    <n v="845067"/>
    <x v="230"/>
    <s v="Sandhya.Yenikapati@cognizant.com"/>
    <n v="65"/>
    <n v="70"/>
    <n v="65"/>
    <n v="60"/>
    <n v="100"/>
    <n v="72"/>
    <s v="trying to understands faster but innovative implementation is lacking."/>
    <x v="0"/>
    <n v="40"/>
    <n v="76.67"/>
    <x v="0"/>
    <n v="70"/>
  </r>
  <r>
    <x v="8"/>
    <s v="Chennai"/>
    <s v="DotNet"/>
    <n v="845069"/>
    <x v="231"/>
    <s v="NakkalaDurga.Bhavani@cognizant.com"/>
    <n v="66"/>
    <n v="71"/>
    <n v="67"/>
    <n v="61"/>
    <n v="100"/>
    <n v="73"/>
    <s v="code implementation capability should be imprved"/>
    <x v="2"/>
    <n v="75"/>
    <n v="70"/>
    <x v="0"/>
    <n v="90"/>
  </r>
  <r>
    <x v="8"/>
    <s v="Chennai"/>
    <s v="DotNet"/>
    <n v="845088"/>
    <x v="232"/>
    <s v="Prudhivi.Swathi@cognizant.com"/>
    <n v="70"/>
    <n v="80"/>
    <n v="70"/>
    <n v="60"/>
    <n v="100"/>
    <n v="76"/>
    <s v="code and learning skills should be improved."/>
    <x v="2"/>
    <n v="75"/>
    <n v="73.33"/>
    <x v="0"/>
    <n v="90"/>
  </r>
  <r>
    <x v="8"/>
    <s v="Chennai"/>
    <s v="DotNet"/>
    <n v="845089"/>
    <x v="233"/>
    <s v="Naga.Mediboina@cognizant.com"/>
    <n v="75"/>
    <n v="80"/>
    <n v="75"/>
    <n v="75"/>
    <n v="100"/>
    <n v="81"/>
    <s v="trying solve all code .is doing based on input.good coder.need pracice"/>
    <x v="2"/>
    <n v="75"/>
    <n v="73.33"/>
    <x v="0"/>
    <n v="80"/>
  </r>
  <r>
    <x v="8"/>
    <s v="Chennai"/>
    <s v="DotNet"/>
    <n v="845090"/>
    <x v="234"/>
    <s v="MeeraVali.Shaik3@cognizant.com"/>
    <n v="80"/>
    <n v="85"/>
    <n v="80"/>
    <n v="80"/>
    <n v="100"/>
    <n v="85"/>
    <s v="solves code fast.innovative."/>
    <x v="2"/>
    <n v="70"/>
    <n v="73.33"/>
    <x v="0"/>
    <n v="80"/>
  </r>
  <r>
    <x v="8"/>
    <s v="Chennai"/>
    <s v="DotNet"/>
    <n v="845091"/>
    <x v="235"/>
    <s v="SaiKrishna.Udatha@cognizant.com"/>
    <n v="65"/>
    <n v="70"/>
    <n v="65"/>
    <n v="60"/>
    <n v="100"/>
    <n v="72"/>
    <s v="has to learn.little slow in learning.has to improve"/>
    <x v="2"/>
    <n v="75"/>
    <n v="76.67"/>
    <x v="0"/>
    <n v="80"/>
  </r>
  <r>
    <x v="8"/>
    <s v="Chennai"/>
    <s v="DotNet"/>
    <n v="845092"/>
    <x v="236"/>
    <s v="Madhuvani.Balanagu@cognizant.com"/>
    <n v="70"/>
    <n v="75"/>
    <n v="70"/>
    <n v="70"/>
    <n v="100"/>
    <n v="77"/>
    <s v="doing the work with support can improve coding skill"/>
    <x v="2"/>
    <n v="75"/>
    <n v="73.33"/>
    <x v="0"/>
    <n v="75"/>
  </r>
  <r>
    <x v="8"/>
    <s v="Chennai"/>
    <s v="DotNet"/>
    <n v="845093"/>
    <x v="237"/>
    <s v="Susmitha.Madala@cognizant.com"/>
    <n v="75"/>
    <n v="80"/>
    <n v="75"/>
    <n v="75"/>
    <n v="100"/>
    <n v="81"/>
    <s v="hardworking.have good grasping skill"/>
    <x v="2"/>
    <n v="90"/>
    <n v="73.33"/>
    <x v="0"/>
    <n v="80"/>
  </r>
  <r>
    <x v="8"/>
    <s v="Chennai"/>
    <s v="DotNet"/>
    <n v="845114"/>
    <x v="238"/>
    <s v="Hamsitha.Namburi@cognizant.com"/>
    <n v="82"/>
    <n v="90"/>
    <n v="87"/>
    <n v="86"/>
    <n v="100"/>
    <n v="89"/>
    <s v="Good in understanding and implementing code"/>
    <x v="2"/>
    <n v="70"/>
    <n v="73.33"/>
    <x v="0"/>
    <n v="85"/>
  </r>
  <r>
    <x v="8"/>
    <s v="Chennai"/>
    <s v="DotNet"/>
    <n v="845115"/>
    <x v="239"/>
    <s v="Mamatha.Vempalli@cognizant.com"/>
    <n v="70"/>
    <n v="75"/>
    <n v="70"/>
    <n v="70"/>
    <n v="100"/>
    <n v="77"/>
    <s v="has to improve learning skils"/>
    <x v="2"/>
    <n v="70"/>
    <n v="70"/>
    <x v="0"/>
    <n v="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x v="0"/>
    <x v="0"/>
    <x v="0"/>
    <x v="0"/>
    <s v="Poreddy.Harika@cognizant.com "/>
    <s v="Poreddy.Harika@cognizant.com "/>
    <n v="79"/>
    <n v="78"/>
    <n v="80"/>
    <n v="82"/>
    <n v="79"/>
    <s v="Attentive, test cases writen well"/>
    <m/>
    <n v="80"/>
    <x v="0"/>
    <x v="0"/>
  </r>
  <r>
    <x v="0"/>
    <x v="0"/>
    <x v="0"/>
    <x v="1"/>
    <x v="1"/>
    <s v="Pradeep.Gupta@cognizant.com"/>
    <s v="Pradeep.Gupta@cognizant.com"/>
    <n v="80"/>
    <n v="78"/>
    <n v="81"/>
    <n v="81"/>
    <n v="78"/>
    <s v="Very sincere, attentive .eager to  learn, written test cases nicely"/>
    <m/>
    <n v="76.666666666666657"/>
    <x v="1"/>
    <x v="0"/>
  </r>
  <r>
    <x v="0"/>
    <x v="0"/>
    <x v="0"/>
    <x v="2"/>
    <x v="2"/>
    <m/>
    <m/>
    <s v="Absent"/>
    <s v="Absent"/>
    <s v="Absent"/>
    <s v="Absent"/>
    <s v="Absent"/>
    <s v="Quiet, attentive, Test cases written good"/>
    <s v="Absent"/>
    <n v="0"/>
    <x v="2"/>
    <x v="1"/>
  </r>
  <r>
    <x v="0"/>
    <x v="0"/>
    <x v="0"/>
    <x v="3"/>
    <x v="3"/>
    <s v="prashant.peeyush@cognizant.com"/>
    <s v="prashant.peeyush@cognizant.com"/>
    <n v="79"/>
    <n v="80"/>
    <n v="84"/>
    <n v="81"/>
    <n v="78"/>
    <s v="Attentive , test cases written good"/>
    <m/>
    <n v="75.6666666666667"/>
    <x v="0"/>
    <x v="2"/>
  </r>
  <r>
    <x v="0"/>
    <x v="0"/>
    <x v="0"/>
    <x v="4"/>
    <x v="4"/>
    <s v="RanjanKumar.Mandal@cognizant.com"/>
    <s v="RanjanKumar.Mandal@cognizant.com"/>
    <n v="80"/>
    <n v="78"/>
    <n v="79"/>
    <n v="81"/>
    <n v="85"/>
    <s v="Attentive, practices writing test cases"/>
    <m/>
    <n v="71.333333333333343"/>
    <x v="0"/>
    <x v="0"/>
  </r>
  <r>
    <x v="0"/>
    <x v="0"/>
    <x v="0"/>
    <x v="5"/>
    <x v="5"/>
    <s v="844210@cognizant.com"/>
    <s v="844210@cognizant.com"/>
    <n v="79"/>
    <n v="78"/>
    <n v="79"/>
    <n v="84"/>
    <n v="78"/>
    <s v="Attentive , test cases written good"/>
    <m/>
    <n v="72.833333333333329"/>
    <x v="3"/>
    <x v="3"/>
  </r>
  <r>
    <x v="0"/>
    <x v="0"/>
    <x v="0"/>
    <x v="6"/>
    <x v="6"/>
    <s v="sahithi.iruganti@cognizant.com"/>
    <s v="sahithi.iruganti@cognizant.com"/>
    <n v="81"/>
    <n v="82"/>
    <n v="79"/>
    <n v="81"/>
    <n v="78"/>
    <s v="Attentive, good with test cases"/>
    <m/>
    <n v="79"/>
    <x v="0"/>
    <x v="0"/>
  </r>
  <r>
    <x v="0"/>
    <x v="0"/>
    <x v="0"/>
    <x v="7"/>
    <x v="7"/>
    <s v="sharath.lr@cognizant.com"/>
    <s v="sharath.lr@cognizant.com"/>
    <n v="80"/>
    <n v="78"/>
    <n v="81"/>
    <n v="81"/>
    <n v="78"/>
    <s v="good"/>
    <m/>
    <n v="74.166666666666657"/>
    <x v="4"/>
    <x v="4"/>
  </r>
  <r>
    <x v="0"/>
    <x v="0"/>
    <x v="0"/>
    <x v="8"/>
    <x v="8"/>
    <s v="844155@cognizant.com"/>
    <s v="844155@cognizant.com"/>
    <n v="81"/>
    <n v="80"/>
    <n v="79"/>
    <n v="81"/>
    <n v="81"/>
    <s v="good , more interested in programming"/>
    <m/>
    <n v="69.666666666666671"/>
    <x v="0"/>
    <x v="0"/>
  </r>
  <r>
    <x v="0"/>
    <x v="0"/>
    <x v="0"/>
    <x v="9"/>
    <x v="9"/>
    <s v="shubhangini.r@cognizant.com"/>
    <s v="shubhangini.r@cognizant.com"/>
    <n v="79"/>
    <n v="78"/>
    <n v="79"/>
    <n v="81"/>
    <n v="78"/>
    <s v="good"/>
    <m/>
    <n v="74"/>
    <x v="0"/>
    <x v="0"/>
  </r>
  <r>
    <x v="0"/>
    <x v="0"/>
    <x v="0"/>
    <x v="10"/>
    <x v="10"/>
    <s v="silamala.surekha@cognizant.com"/>
    <s v="silamala.surekha@cognizant.com"/>
    <n v="79"/>
    <n v="81"/>
    <n v="85"/>
    <n v="84"/>
    <n v="78"/>
    <s v="good"/>
    <m/>
    <n v="77.5"/>
    <x v="0"/>
    <x v="4"/>
  </r>
  <r>
    <x v="0"/>
    <x v="0"/>
    <x v="0"/>
    <x v="11"/>
    <x v="11"/>
    <s v="thondupalli.rupasri@cognizant.com"/>
    <s v="thondupalli.rupasri@cognizant.com"/>
    <n v="79"/>
    <n v="79"/>
    <n v="81"/>
    <n v="81"/>
    <n v="78"/>
    <s v="good"/>
    <m/>
    <n v="83"/>
    <x v="0"/>
    <x v="0"/>
  </r>
  <r>
    <x v="0"/>
    <x v="0"/>
    <x v="0"/>
    <x v="12"/>
    <x v="12"/>
    <s v="utti.gowthami@cognizant.com"/>
    <s v="utti.gowthami@cognizant.com"/>
    <n v="81"/>
    <n v="78"/>
    <n v="79"/>
    <n v="81"/>
    <n v="78"/>
    <s v="good"/>
    <m/>
    <n v="0"/>
    <x v="0"/>
    <x v="4"/>
  </r>
  <r>
    <x v="0"/>
    <x v="0"/>
    <x v="0"/>
    <x v="13"/>
    <x v="13"/>
    <s v="viswanatha.swagath@cognizant.com"/>
    <s v="viswanatha.swagath@cognizant.com"/>
    <n v="80"/>
    <n v="81"/>
    <n v="79"/>
    <n v="81"/>
    <n v="78"/>
    <s v="Good. Full of energy in class"/>
    <m/>
    <n v="73"/>
    <x v="5"/>
    <x v="5"/>
  </r>
  <r>
    <x v="0"/>
    <x v="0"/>
    <x v="0"/>
    <x v="14"/>
    <x v="14"/>
    <s v="844161@cognizant.com"/>
    <s v="844161@cognizant.com"/>
    <n v="79"/>
    <n v="82"/>
    <n v="83"/>
    <n v="81"/>
    <n v="82"/>
    <s v="Very sincere, attentive .eager to  learn, written test cases nicely"/>
    <m/>
    <n v="74.166666666666657"/>
    <x v="0"/>
    <x v="0"/>
  </r>
  <r>
    <x v="0"/>
    <x v="0"/>
    <x v="0"/>
    <x v="15"/>
    <x v="15"/>
    <s v="Tushar.S@cognizant.com"/>
    <s v="Tushar.S@cognizant.com"/>
    <n v="79"/>
    <n v="78"/>
    <n v="79"/>
    <n v="81"/>
    <n v="78"/>
    <s v="Good. Attentive"/>
    <m/>
    <n v="81.666666666666671"/>
    <x v="0"/>
    <x v="0"/>
  </r>
  <r>
    <x v="0"/>
    <x v="0"/>
    <x v="0"/>
    <x v="16"/>
    <x v="16"/>
    <s v="anamitra.chowdhury@cognizant.com"/>
    <s v="anamitra.chowdhury@cognizant.com"/>
    <n v="82"/>
    <n v="83"/>
    <n v="79"/>
    <n v="83"/>
    <n v="78"/>
    <s v="Good. Asks questions in class"/>
    <m/>
    <n v="79"/>
    <x v="2"/>
    <x v="1"/>
  </r>
  <r>
    <x v="0"/>
    <x v="0"/>
    <x v="0"/>
    <x v="17"/>
    <x v="17"/>
    <s v="rajesh.padhy@cognizant.com"/>
    <s v="rajesh.padhy@cognizant.com"/>
    <n v="80"/>
    <n v="83"/>
    <n v="79"/>
    <n v="81"/>
    <n v="78"/>
    <s v="good"/>
    <m/>
    <n v="71.5"/>
    <x v="6"/>
    <x v="6"/>
  </r>
  <r>
    <x v="0"/>
    <x v="0"/>
    <x v="0"/>
    <x v="18"/>
    <x v="18"/>
    <s v="Koushik.Dutta4@cognizant.com"/>
    <s v="Koushik.Dutta4@cognizant.com"/>
    <n v="79"/>
    <n v="80"/>
    <n v="80"/>
    <n v="81"/>
    <n v="84"/>
    <s v="good"/>
    <m/>
    <n v="72.166666666666657"/>
    <x v="1"/>
    <x v="0"/>
  </r>
  <r>
    <x v="0"/>
    <x v="0"/>
    <x v="0"/>
    <x v="19"/>
    <x v="19"/>
    <s v="Prateek.Das@cognizant.com"/>
    <s v="Prateek.Das@cognizant.com"/>
    <n v="82"/>
    <n v="78"/>
    <n v="79"/>
    <n v="81"/>
    <n v="78"/>
    <s v="good skills "/>
    <m/>
    <n v="78.5"/>
    <x v="6"/>
    <x v="1"/>
  </r>
  <r>
    <x v="0"/>
    <x v="0"/>
    <x v="0"/>
    <x v="20"/>
    <x v="20"/>
    <s v="vineeth.raj2@cognizant.com"/>
    <s v="vineeth.raj2@cognizant.com"/>
    <n v="79"/>
    <n v="80"/>
    <n v="79"/>
    <n v="81"/>
    <n v="78"/>
    <s v="good skills "/>
    <m/>
    <n v="78.833333333333343"/>
    <x v="0"/>
    <x v="0"/>
  </r>
  <r>
    <x v="1"/>
    <x v="1"/>
    <x v="1"/>
    <x v="21"/>
    <x v="21"/>
    <s v="844307@cognizant.com"/>
    <s v="844307@cognizant.com"/>
    <n v="70"/>
    <n v="80"/>
    <n v="70"/>
    <n v="70"/>
    <n v="70"/>
    <s v="Little slow,but can improve with practice"/>
    <m/>
    <n v="90"/>
    <x v="7"/>
    <x v="0"/>
  </r>
  <r>
    <x v="1"/>
    <x v="1"/>
    <x v="1"/>
    <x v="22"/>
    <x v="22"/>
    <s v="844308@cognizant.com"/>
    <s v="844308@cognizant.com"/>
    <n v="80"/>
    <n v="90"/>
    <n v="80"/>
    <n v="80"/>
    <n v="80"/>
    <s v="Good,Prompt in submitting assignments"/>
    <m/>
    <n v="94"/>
    <x v="7"/>
    <x v="7"/>
  </r>
  <r>
    <x v="1"/>
    <x v="1"/>
    <x v="1"/>
    <x v="23"/>
    <x v="23"/>
    <s v="844315@cognizant.com"/>
    <s v="844315@cognizant.com"/>
    <n v="90"/>
    <n v="80"/>
    <n v="90"/>
    <n v="90"/>
    <n v="90"/>
    <s v="Must work hard on logic"/>
    <m/>
    <n v="84"/>
    <x v="4"/>
    <x v="8"/>
  </r>
  <r>
    <x v="1"/>
    <x v="1"/>
    <x v="1"/>
    <x v="24"/>
    <x v="24"/>
    <s v="844316@cognizant.com"/>
    <s v="844316@cognizant.com"/>
    <n v="80"/>
    <n v="700"/>
    <n v="70"/>
    <n v="80"/>
    <n v="70"/>
    <s v="Must Concentrate,practice a lot"/>
    <m/>
    <n v="88"/>
    <x v="7"/>
    <x v="0"/>
  </r>
  <r>
    <x v="1"/>
    <x v="1"/>
    <x v="1"/>
    <x v="25"/>
    <x v="25"/>
    <s v="844317@cognizant.com"/>
    <s v="844317@cognizant.com"/>
    <n v="80"/>
    <n v="80"/>
    <n v="80"/>
    <n v="80"/>
    <n v="80"/>
    <s v="Must Concentrate,practice a lot"/>
    <m/>
    <n v="86"/>
    <x v="1"/>
    <x v="0"/>
  </r>
  <r>
    <x v="1"/>
    <x v="1"/>
    <x v="1"/>
    <x v="26"/>
    <x v="26"/>
    <s v="844320@cognizant.com"/>
    <s v="844320@cognizant.com"/>
    <n v="80"/>
    <n v="80"/>
    <n v="90"/>
    <n v="80"/>
    <n v="80"/>
    <s v="Good at programming "/>
    <m/>
    <n v="90"/>
    <x v="0"/>
    <x v="0"/>
  </r>
  <r>
    <x v="1"/>
    <x v="1"/>
    <x v="1"/>
    <x v="27"/>
    <x v="27"/>
    <s v="844321@cognizant.com"/>
    <s v="844321@cognizant.com"/>
    <n v="80"/>
    <n v="80"/>
    <n v="90"/>
    <n v="80"/>
    <n v="80"/>
    <s v="Good at programming "/>
    <m/>
    <n v="90"/>
    <x v="7"/>
    <x v="4"/>
  </r>
  <r>
    <x v="1"/>
    <x v="1"/>
    <x v="1"/>
    <x v="28"/>
    <x v="28"/>
    <s v="844322@cognizant.com"/>
    <s v="844322@cognizant.com"/>
    <n v="80"/>
    <n v="90"/>
    <n v="80"/>
    <n v="80"/>
    <n v="80"/>
    <s v="Good at logic, must practice  "/>
    <m/>
    <n v="92"/>
    <x v="1"/>
    <x v="0"/>
  </r>
  <r>
    <x v="1"/>
    <x v="1"/>
    <x v="1"/>
    <x v="29"/>
    <x v="29"/>
    <s v="844324@cognizant.com"/>
    <s v="844324@cognizant.com"/>
    <n v="90"/>
    <n v="90"/>
    <n v="10"/>
    <n v="90"/>
    <n v="90"/>
    <s v="Very good at Logic"/>
    <m/>
    <n v="94"/>
    <x v="7"/>
    <x v="7"/>
  </r>
  <r>
    <x v="1"/>
    <x v="1"/>
    <x v="1"/>
    <x v="30"/>
    <x v="30"/>
    <s v="844325@cognizant.com"/>
    <s v="844325@cognizant.com"/>
    <n v="90"/>
    <n v="90"/>
    <n v="90"/>
    <n v="90"/>
    <n v="90"/>
    <s v="Good, but was absent for 1 week"/>
    <m/>
    <n v="90"/>
    <x v="1"/>
    <x v="0"/>
  </r>
  <r>
    <x v="1"/>
    <x v="1"/>
    <x v="1"/>
    <x v="31"/>
    <x v="31"/>
    <s v="844326@cognizant.com"/>
    <s v="844326@cognizant.com"/>
    <n v="90"/>
    <n v="90"/>
    <n v="90"/>
    <n v="90"/>
    <n v="90"/>
    <s v="Very good at Logic,Prompt in submitting assignments"/>
    <m/>
    <n v="88"/>
    <x v="7"/>
    <x v="0"/>
  </r>
  <r>
    <x v="1"/>
    <x v="1"/>
    <x v="1"/>
    <x v="32"/>
    <x v="32"/>
    <s v="844327@cognizant.com"/>
    <s v="844327@cognizant.com"/>
    <n v="90"/>
    <n v="80"/>
    <n v="90"/>
    <n v="90"/>
    <n v="90"/>
    <s v="Very good at Logic,Prompt in submitting assignments"/>
    <m/>
    <n v="96"/>
    <x v="7"/>
    <x v="7"/>
  </r>
  <r>
    <x v="1"/>
    <x v="1"/>
    <x v="1"/>
    <x v="33"/>
    <x v="33"/>
    <s v="844335@cognizant.com"/>
    <s v="844335@cognizant.com"/>
    <n v="80"/>
    <n v="70"/>
    <n v="80"/>
    <n v="80"/>
    <n v="80"/>
    <s v="Need lot of practice."/>
    <m/>
    <n v="84"/>
    <x v="0"/>
    <x v="4"/>
  </r>
  <r>
    <x v="1"/>
    <x v="1"/>
    <x v="1"/>
    <x v="34"/>
    <x v="34"/>
    <s v="844336@cognizant.com"/>
    <s v="844336@cognizant.com"/>
    <n v="70"/>
    <n v="80"/>
    <n v="70"/>
    <n v="70"/>
    <n v="70"/>
    <s v="Good,Must Concentrate,practice a lot,Frequently absent due to sickness."/>
    <m/>
    <n v="92"/>
    <x v="1"/>
    <x v="0"/>
  </r>
  <r>
    <x v="1"/>
    <x v="1"/>
    <x v="1"/>
    <x v="35"/>
    <x v="35"/>
    <s v="844337@cognizant.com"/>
    <s v="844337@cognizant.com"/>
    <n v="80"/>
    <n v="80"/>
    <n v="80"/>
    <n v="80"/>
    <n v="80"/>
    <s v="Good,Prompt in submitting assignments"/>
    <m/>
    <n v="90"/>
    <x v="0"/>
    <x v="4"/>
  </r>
  <r>
    <x v="1"/>
    <x v="1"/>
    <x v="1"/>
    <x v="36"/>
    <x v="36"/>
    <s v="844338@cognizant.com"/>
    <s v="844338@cognizant.com"/>
    <n v="80"/>
    <n v="80"/>
    <n v="80"/>
    <n v="80"/>
    <n v="80"/>
    <s v="Good,Prompt in submitting assignments"/>
    <m/>
    <n v="92"/>
    <x v="5"/>
    <x v="0"/>
  </r>
  <r>
    <x v="1"/>
    <x v="1"/>
    <x v="1"/>
    <x v="37"/>
    <x v="37"/>
    <s v="844389@cognizant.com"/>
    <s v="844389@cognizant.com"/>
    <n v="80"/>
    <n v="80"/>
    <n v="80"/>
    <n v="90"/>
    <n v="80"/>
    <s v="Must work hard on logic"/>
    <m/>
    <n v="84"/>
    <x v="5"/>
    <x v="5"/>
  </r>
  <r>
    <x v="1"/>
    <x v="1"/>
    <x v="1"/>
    <x v="38"/>
    <x v="38"/>
    <s v="844401@cognizant.com"/>
    <s v="844401@cognizant.com"/>
    <n v="80"/>
    <n v="80"/>
    <n v="80"/>
    <n v="80"/>
    <n v="80"/>
    <s v="Must practice a lot, most of the time makes small mistakes"/>
    <m/>
    <n v="86"/>
    <x v="4"/>
    <x v="5"/>
  </r>
  <r>
    <x v="1"/>
    <x v="1"/>
    <x v="1"/>
    <x v="39"/>
    <x v="39"/>
    <s v="844402@cognizant.com"/>
    <s v="844402@cognizant.com"/>
    <n v="80"/>
    <n v="90"/>
    <n v="80"/>
    <n v="80"/>
    <n v="80"/>
    <s v="Very good at Logic"/>
    <m/>
    <n v="88"/>
    <x v="7"/>
    <x v="0"/>
  </r>
  <r>
    <x v="1"/>
    <x v="1"/>
    <x v="1"/>
    <x v="40"/>
    <x v="40"/>
    <s v="844411@cognizant.com"/>
    <s v="844411@cognizant.com"/>
    <n v="90"/>
    <n v="80"/>
    <n v="90"/>
    <n v="90"/>
    <n v="90"/>
    <s v="Very good at Logic,Prompt in submitting assignments"/>
    <m/>
    <n v="88"/>
    <x v="7"/>
    <x v="7"/>
  </r>
  <r>
    <x v="1"/>
    <x v="1"/>
    <x v="1"/>
    <x v="41"/>
    <x v="41"/>
    <s v="844431@cognizant.com"/>
    <s v="844431@cognizant.com"/>
    <n v="80"/>
    <n v="90"/>
    <n v="80"/>
    <n v="80"/>
    <n v="80"/>
    <s v="Little slow,but can improve with practice"/>
    <m/>
    <n v="83"/>
    <x v="4"/>
    <x v="5"/>
  </r>
  <r>
    <x v="1"/>
    <x v="1"/>
    <x v="1"/>
    <x v="42"/>
    <x v="42"/>
    <s v="844433@cognizant.com"/>
    <s v="844433@cognizant.com"/>
    <n v="90"/>
    <n v="80"/>
    <n v="10"/>
    <n v="90"/>
    <n v="90"/>
    <s v="Very Good, but was severely sick,was absent for 7 days"/>
    <m/>
    <n v="90"/>
    <x v="0"/>
    <x v="8"/>
  </r>
  <r>
    <x v="1"/>
    <x v="1"/>
    <x v="1"/>
    <x v="43"/>
    <x v="43"/>
    <s v="844441@cognizant.com"/>
    <s v="844441@cognizant.com"/>
    <n v="80"/>
    <n v="90"/>
    <n v="80"/>
    <n v="80"/>
    <n v="80"/>
    <s v="Very good at Logic"/>
    <m/>
    <n v="94"/>
    <x v="7"/>
    <x v="4"/>
  </r>
  <r>
    <x v="1"/>
    <x v="1"/>
    <x v="1"/>
    <x v="44"/>
    <x v="44"/>
    <s v="844442@cognizant.com"/>
    <s v="844442@cognizant.com"/>
    <n v="90"/>
    <n v="90"/>
    <n v="90"/>
    <n v="90"/>
    <n v="90"/>
    <s v="Very good at Logic"/>
    <m/>
    <n v="90"/>
    <x v="7"/>
    <x v="0"/>
  </r>
  <r>
    <x v="1"/>
    <x v="1"/>
    <x v="1"/>
    <x v="45"/>
    <x v="45"/>
    <s v="844443@cognizant.com"/>
    <s v="844443@cognizant.com"/>
    <n v="90"/>
    <n v="80"/>
    <n v="90"/>
    <n v="90"/>
    <n v="90"/>
    <s v="Very good at Logic"/>
    <m/>
    <n v="86"/>
    <x v="1"/>
    <x v="0"/>
  </r>
  <r>
    <x v="1"/>
    <x v="1"/>
    <x v="1"/>
    <x v="46"/>
    <x v="46"/>
    <s v="844454@cognizant.com"/>
    <s v="844454@cognizant.com"/>
    <n v="80"/>
    <n v="80"/>
    <n v="80"/>
    <n v="80"/>
    <n v="80"/>
    <s v="Good, but little lenient,should concentrate"/>
    <m/>
    <n v="90"/>
    <x v="7"/>
    <x v="8"/>
  </r>
  <r>
    <x v="2"/>
    <x v="1"/>
    <x v="2"/>
    <x v="47"/>
    <x v="47"/>
    <s v="veenaragini.sajja@cognizant.com"/>
    <s v="veenaragini.sajja@cognizant.com"/>
    <n v="50"/>
    <n v="50"/>
    <n v="50"/>
    <n v="40"/>
    <n v="90"/>
    <s v="She need to upgarde the logical skills "/>
    <m/>
    <n v="94"/>
    <x v="4"/>
    <x v="9"/>
  </r>
  <r>
    <x v="2"/>
    <x v="1"/>
    <x v="2"/>
    <x v="48"/>
    <x v="48"/>
    <s v="venkatasuryarameshbabu.kaja@cognizant.com"/>
    <s v="venkatasuryarameshbabu.kaja@cognizant.com"/>
    <n v="80"/>
    <n v="80"/>
    <n v="70"/>
    <n v="70"/>
    <n v="100"/>
    <s v="He is good at programing, if we can boost him then can do better"/>
    <m/>
    <n v="100"/>
    <x v="7"/>
    <x v="9"/>
  </r>
  <r>
    <x v="2"/>
    <x v="1"/>
    <x v="2"/>
    <x v="49"/>
    <x v="49"/>
    <s v="gangabhavani.kanda@cognizant.com"/>
    <s v="gangabhavani.kanda@cognizant.com"/>
    <n v="90"/>
    <n v="90"/>
    <n v="90"/>
    <n v="90"/>
    <n v="100"/>
    <s v="She has very  good programming skills "/>
    <m/>
    <n v="100"/>
    <x v="5"/>
    <x v="10"/>
  </r>
  <r>
    <x v="2"/>
    <x v="1"/>
    <x v="2"/>
    <x v="50"/>
    <x v="50"/>
    <s v="jahnavi.guruju@cognizant.com"/>
    <s v="jahnavi.guruju@cognizant.com"/>
    <n v="90"/>
    <n v="90"/>
    <n v="90"/>
    <n v="90"/>
    <n v="100"/>
    <s v="She has good programming skills "/>
    <m/>
    <n v="96"/>
    <x v="5"/>
    <x v="11"/>
  </r>
  <r>
    <x v="2"/>
    <x v="1"/>
    <x v="2"/>
    <x v="51"/>
    <x v="51"/>
    <s v="anuja.dhanekula@cognizant.com"/>
    <s v="anuja.dhanekula@cognizant.com"/>
    <n v="90"/>
    <n v="90"/>
    <n v="85"/>
    <n v="80"/>
    <n v="80"/>
    <s v="Good in programming"/>
    <m/>
    <n v="90"/>
    <x v="7"/>
    <x v="9"/>
  </r>
  <r>
    <x v="2"/>
    <x v="1"/>
    <x v="2"/>
    <x v="52"/>
    <x v="52"/>
    <s v="lakshminavya.tadikamalla@cognizant.com"/>
    <s v="lakshminavya.tadikamalla@cognizant.com"/>
    <n v="50"/>
    <n v="50"/>
    <n v="50"/>
    <n v="40"/>
    <n v="80"/>
    <s v="Average in skills"/>
    <m/>
    <n v="98"/>
    <x v="4"/>
    <x v="11"/>
  </r>
  <r>
    <x v="2"/>
    <x v="1"/>
    <x v="2"/>
    <x v="53"/>
    <x v="53"/>
    <s v="monicasruthi.avula@cognizant.com"/>
    <s v="monicasruthi.avula@cognizant.com"/>
    <n v="50"/>
    <n v="40"/>
    <n v="50"/>
    <n v="40"/>
    <n v="85"/>
    <s v="Average in skills"/>
    <m/>
    <n v="100"/>
    <x v="5"/>
    <x v="6"/>
  </r>
  <r>
    <x v="2"/>
    <x v="1"/>
    <x v="2"/>
    <x v="54"/>
    <x v="54"/>
    <s v="omsaiswaroop.gundala@cognizant.com"/>
    <s v="omsaiswaroop.gundala@cognizant.com"/>
    <n v="90"/>
    <n v="90"/>
    <n v="85"/>
    <n v="80"/>
    <n v="90"/>
    <s v="Good in programming"/>
    <m/>
    <n v="92"/>
    <x v="6"/>
    <x v="11"/>
  </r>
  <r>
    <x v="2"/>
    <x v="1"/>
    <x v="2"/>
    <x v="55"/>
    <x v="55"/>
    <s v="vanya.methani@cognizant.com"/>
    <s v="vanya.methani@cognizant.com"/>
    <n v="60"/>
    <n v="50"/>
    <n v="50"/>
    <n v="50"/>
    <n v="70"/>
    <s v="Average in skills"/>
    <m/>
    <n v="94"/>
    <x v="4"/>
    <x v="11"/>
  </r>
  <r>
    <x v="2"/>
    <x v="1"/>
    <x v="2"/>
    <x v="56"/>
    <x v="56"/>
    <s v="santhoshirupa.bandaru@cognizant.com"/>
    <s v="santhoshirupa.bandaru@cognizant.com"/>
    <n v="60"/>
    <n v="80"/>
    <n v="80"/>
    <n v="80"/>
    <n v="100"/>
    <s v="Good in Skills"/>
    <m/>
    <n v="96"/>
    <x v="0"/>
    <x v="12"/>
  </r>
  <r>
    <x v="2"/>
    <x v="1"/>
    <x v="2"/>
    <x v="57"/>
    <x v="57"/>
    <s v="aparnadevi.akula@cognizant.com"/>
    <s v="aparnadevi.akula@cognizant.com"/>
    <n v="80"/>
    <n v="80"/>
    <n v="80"/>
    <n v="60"/>
    <n v="100"/>
    <s v="Good in skills"/>
    <m/>
    <n v="98"/>
    <x v="5"/>
    <x v="9"/>
  </r>
  <r>
    <x v="2"/>
    <x v="1"/>
    <x v="2"/>
    <x v="58"/>
    <x v="58"/>
    <s v="nagasaisravanthi.sanaka@cognizant.com"/>
    <s v="nagasaisravanthi.sanaka@cognizant.com"/>
    <n v="70"/>
    <n v="70"/>
    <n v="80"/>
    <n v="50"/>
    <n v="100"/>
    <s v="Average in skills"/>
    <m/>
    <n v="98"/>
    <x v="5"/>
    <x v="9"/>
  </r>
  <r>
    <x v="2"/>
    <x v="1"/>
    <x v="2"/>
    <x v="59"/>
    <x v="59"/>
    <s v="harikiran.moka@cognizant.com"/>
    <s v="harikiran.moka@cognizant.com"/>
    <n v="80"/>
    <n v="80"/>
    <n v="80"/>
    <n v="50"/>
    <n v="100"/>
    <s v="Good programmer"/>
    <m/>
    <n v="92"/>
    <x v="4"/>
    <x v="13"/>
  </r>
  <r>
    <x v="2"/>
    <x v="1"/>
    <x v="2"/>
    <x v="60"/>
    <x v="60"/>
    <s v="krishnapriya.rayapudi@cognizant.com"/>
    <s v="krishnapriya.rayapudi@cognizant.com"/>
    <n v="80"/>
    <n v="70"/>
    <n v="70"/>
    <n v="60"/>
    <n v="90"/>
    <s v="Average programmer"/>
    <m/>
    <n v="96"/>
    <x v="1"/>
    <x v="12"/>
  </r>
  <r>
    <x v="2"/>
    <x v="1"/>
    <x v="2"/>
    <x v="61"/>
    <x v="61"/>
    <s v="kavya.pilli@cognizant.com"/>
    <s v="kavya.pilli@cognizant.com"/>
    <n v="80"/>
    <n v="70"/>
    <n v="60"/>
    <n v="60"/>
    <n v="100"/>
    <s v="If she can concentrate more can do better"/>
    <m/>
    <n v="98"/>
    <x v="4"/>
    <x v="14"/>
  </r>
  <r>
    <x v="2"/>
    <x v="1"/>
    <x v="2"/>
    <x v="62"/>
    <x v="62"/>
    <s v="dinesh.koneru@cognizant.com"/>
    <s v="dinesh.koneru@cognizant.com"/>
    <n v="60"/>
    <n v="50"/>
    <n v="50"/>
    <n v="45"/>
    <n v="100"/>
    <s v="He needs more hard work towards programming"/>
    <m/>
    <n v="98"/>
    <x v="5"/>
    <x v="13"/>
  </r>
  <r>
    <x v="2"/>
    <x v="1"/>
    <x v="2"/>
    <x v="63"/>
    <x v="63"/>
    <s v="dheeraj.potluri@cognizant.com"/>
    <s v="dheeraj.potluri@cognizant.com"/>
    <n v="60"/>
    <n v="50"/>
    <n v="50"/>
    <n v="45"/>
    <n v="100"/>
    <s v="He needs more hard work towards programming"/>
    <m/>
    <n v="0"/>
    <x v="7"/>
    <x v="12"/>
  </r>
  <r>
    <x v="2"/>
    <x v="1"/>
    <x v="2"/>
    <x v="64"/>
    <x v="64"/>
    <s v="sainiharika.kosuru@cognizant.com"/>
    <s v="sainiharika.kosuru@cognizant.com"/>
    <n v="60"/>
    <n v="50"/>
    <n v="60"/>
    <n v="50"/>
    <n v="100"/>
    <s v="She needs to concentrate more on programming"/>
    <m/>
    <n v="98"/>
    <x v="7"/>
    <x v="11"/>
  </r>
  <r>
    <x v="2"/>
    <x v="1"/>
    <x v="2"/>
    <x v="65"/>
    <x v="65"/>
    <s v="jerushanissi.mane@cognizant.com"/>
    <s v="jerushanissi.mane@cognizant.com"/>
    <n v="80"/>
    <n v="60"/>
    <n v="60"/>
    <n v="40"/>
    <n v="90"/>
    <s v="She has good interpersonal skills, but needs to focus more on programming"/>
    <m/>
    <n v="86"/>
    <x v="5"/>
    <x v="14"/>
  </r>
  <r>
    <x v="2"/>
    <x v="1"/>
    <x v="2"/>
    <x v="66"/>
    <x v="66"/>
    <s v="saichandu.duggineni@cognizant.com"/>
    <s v="saichandu.duggineni@cognizant.com"/>
    <n v="40"/>
    <n v="50"/>
    <n v="40"/>
    <n v="50"/>
    <n v="95"/>
    <s v="He is silent and trying to do better, if he works hard can do better."/>
    <m/>
    <n v="84"/>
    <x v="8"/>
    <x v="11"/>
  </r>
  <r>
    <x v="2"/>
    <x v="1"/>
    <x v="2"/>
    <x v="67"/>
    <x v="67"/>
    <s v="venkatasai.ravi@cognizant.com"/>
    <s v="venkatasai.ravi@cognizant.com"/>
    <n v="50"/>
    <n v="50"/>
    <n v="50"/>
    <n v="40"/>
    <n v="80"/>
    <s v="He is good in leadership, but needs to focus on technical skills."/>
    <m/>
    <n v="100"/>
    <x v="6"/>
    <x v="13"/>
  </r>
  <r>
    <x v="2"/>
    <x v="1"/>
    <x v="2"/>
    <x v="68"/>
    <x v="68"/>
    <s v="saiaravind.n@cognizant.com"/>
    <s v="saiaravind.n@cognizant.com"/>
    <n v="90"/>
    <n v="95"/>
    <n v="100"/>
    <n v="90"/>
    <n v="100"/>
    <s v="Excellent in programming, good in analytics also"/>
    <m/>
    <n v="94"/>
    <x v="7"/>
    <x v="10"/>
  </r>
  <r>
    <x v="2"/>
    <x v="1"/>
    <x v="2"/>
    <x v="69"/>
    <x v="69"/>
    <s v="gagandeep.paila@cognizant.com"/>
    <s v="gagandeep.paila@cognizant.com"/>
    <n v="60"/>
    <n v="50"/>
    <n v="50"/>
    <n v="40"/>
    <n v="100"/>
    <s v="Not active, need to learn more prorgramming more than that needs to learn how to mingle in team"/>
    <m/>
    <n v="92"/>
    <x v="9"/>
    <x v="12"/>
  </r>
  <r>
    <x v="2"/>
    <x v="1"/>
    <x v="2"/>
    <x v="70"/>
    <x v="70"/>
    <s v="vijeta.pandey@cognizant.com"/>
    <s v="vijeta.pandey@cognizant.com"/>
    <n v="70"/>
    <n v="70"/>
    <n v="80"/>
    <n v="70"/>
    <n v="100"/>
    <s v="She is good learner and can perform well in activities"/>
    <m/>
    <n v="92"/>
    <x v="5"/>
    <x v="10"/>
  </r>
  <r>
    <x v="2"/>
    <x v="1"/>
    <x v="2"/>
    <x v="71"/>
    <x v="71"/>
    <s v="hulash.kumar@cognizant.com"/>
    <s v="hulash.kumar@cognizant.com"/>
    <n v="60"/>
    <n v="60"/>
    <n v="70"/>
    <n v="50"/>
    <n v="100"/>
    <s v="Needs to improve how to mingle in team, needs to improve programming skills"/>
    <m/>
    <n v="92"/>
    <x v="0"/>
    <x v="11"/>
  </r>
  <r>
    <x v="2"/>
    <x v="1"/>
    <x v="2"/>
    <x v="72"/>
    <x v="72"/>
    <s v="rani.gupta259@cognizant.com"/>
    <s v="rani.gupta259@cognizant.com"/>
    <n v="100"/>
    <n v="100"/>
    <n v="100"/>
    <n v="100"/>
    <n v="100"/>
    <s v="Extaordinary programming skills"/>
    <m/>
    <n v="84"/>
    <x v="4"/>
    <x v="15"/>
  </r>
  <r>
    <x v="2"/>
    <x v="1"/>
    <x v="2"/>
    <x v="73"/>
    <x v="73"/>
    <s v="shivampratap.singh@cognizant.com"/>
    <s v="shivampratap.singh@cognizant.com"/>
    <n v="80"/>
    <n v="80"/>
    <n v="70"/>
    <n v="60"/>
    <n v="100"/>
    <s v="Good Learner, if given more timewill do better"/>
    <m/>
    <n v="98"/>
    <x v="4"/>
    <x v="15"/>
  </r>
  <r>
    <x v="2"/>
    <x v="1"/>
    <x v="2"/>
    <x v="74"/>
    <x v="74"/>
    <s v="alekhya.nalla@cognizant.com"/>
    <s v="alekhya.nalla@cognizant.com"/>
    <n v="60"/>
    <n v="60"/>
    <n v="50"/>
    <n v="50"/>
    <n v="75"/>
    <s v="Not Active, needs to improve the programming skills"/>
    <m/>
    <n v="96"/>
    <x v="5"/>
    <x v="10"/>
  </r>
  <r>
    <x v="3"/>
    <x v="1"/>
    <x v="0"/>
    <x v="75"/>
    <x v="75"/>
    <s v="koushikreddy.yandapally@cognizant.com"/>
    <s v="koushikreddy.yandapally@cognizant.com"/>
    <n v="84"/>
    <n v="90"/>
    <n v="99"/>
    <n v="80"/>
    <n v="100"/>
    <s v="Usually needs direct supervision, even for mundane and everyday tasks."/>
    <s v="Performed Individually"/>
    <n v="88"/>
    <x v="10"/>
    <x v="6"/>
  </r>
  <r>
    <x v="3"/>
    <x v="1"/>
    <x v="0"/>
    <x v="76"/>
    <x v="76"/>
    <s v="nekkalapu.abhilash@cognizant.com"/>
    <s v="nekkalapu.abhilash@cognizant.com"/>
    <n v="93"/>
    <n v="90"/>
    <n v="99"/>
    <n v="80"/>
    <n v="100"/>
    <s v="Takes pride in work and strives to improve work performance."/>
    <s v="Performed Individually"/>
    <n v="94"/>
    <x v="9"/>
    <x v="6"/>
  </r>
  <r>
    <x v="3"/>
    <x v="1"/>
    <x v="0"/>
    <x v="77"/>
    <x v="77"/>
    <s v="UshaAlekhya.Patnaikuni@cognizant.com"/>
    <s v="UshaAlekhya.Patnaikuni@cognizant.com"/>
    <n v="90"/>
    <n v="95"/>
    <n v="99"/>
    <n v="82"/>
    <n v="100"/>
    <s v="On Leave"/>
    <s v="Performed Individually"/>
    <n v="0"/>
    <x v="8"/>
    <x v="11"/>
  </r>
  <r>
    <x v="3"/>
    <x v="1"/>
    <x v="0"/>
    <x v="78"/>
    <x v="78"/>
    <s v="Anjuru.Seetaram@cognizant.com"/>
    <s v="Anjuru.Seetaram@cognizant.com"/>
    <n v="88"/>
    <n v="94"/>
    <n v="99"/>
    <n v="84"/>
    <n v="100"/>
    <s v="Need to improve some more on tasks"/>
    <s v="Performed Individually"/>
    <n v="58"/>
    <x v="9"/>
    <x v="3"/>
  </r>
  <r>
    <x v="3"/>
    <x v="1"/>
    <x v="0"/>
    <x v="79"/>
    <x v="79"/>
    <s v="SivaGangadharaRao.Prattipati@cognizant.com"/>
    <s v="SivaGangadharaRao.Prattipati@cognizant.com"/>
    <n v="88"/>
    <n v="96"/>
    <n v="99"/>
    <n v="80"/>
    <n v="100"/>
    <s v="Missed small errors in the work"/>
    <s v="Performed Individually"/>
    <n v="88"/>
    <x v="11"/>
    <x v="11"/>
  </r>
  <r>
    <x v="3"/>
    <x v="1"/>
    <x v="0"/>
    <x v="80"/>
    <x v="80"/>
    <s v="GanapathiSantoshKarthik.Nemani@cognizant.com"/>
    <s v="GanapathiSantoshKarthik.Nemani@cognizant.com"/>
    <n v="89"/>
    <n v="95"/>
    <n v="99"/>
    <n v="85"/>
    <n v="100"/>
    <s v="Missed small errors in the work"/>
    <s v="Performed Individually"/>
    <n v="76"/>
    <x v="9"/>
    <x v="16"/>
  </r>
  <r>
    <x v="3"/>
    <x v="1"/>
    <x v="0"/>
    <x v="81"/>
    <x v="81"/>
    <s v="VenkataMadhu.Ganta@cognizant.com"/>
    <s v="VenkataMadhu.Ganta@cognizant.com"/>
    <n v="90"/>
    <n v="94"/>
    <n v="99"/>
    <n v="80"/>
    <n v="100"/>
    <s v="On Leave"/>
    <s v="Performed Individually"/>
    <n v="0"/>
    <x v="11"/>
    <x v="5"/>
  </r>
  <r>
    <x v="3"/>
    <x v="1"/>
    <x v="0"/>
    <x v="82"/>
    <x v="82"/>
    <s v="KeerthiKumarReddy.Kanchamreddy@cognizant.com"/>
    <s v="KeerthiKumarReddy.Kanchamreddy@cognizant.com"/>
    <n v="91"/>
    <n v="93"/>
    <n v="99"/>
    <n v="83"/>
    <n v="100"/>
    <s v="Displays strong technical skills"/>
    <s v="Performed Individually"/>
    <n v="64"/>
    <x v="10"/>
    <x v="8"/>
  </r>
  <r>
    <x v="3"/>
    <x v="1"/>
    <x v="0"/>
    <x v="83"/>
    <x v="83"/>
    <s v="SandeepYugandhar.Guntreddi@cognizant.com"/>
    <s v="SandeepYugandhar.Guntreddi@cognizant.com"/>
    <n v="95"/>
    <n v="94"/>
    <n v="99"/>
    <n v="82"/>
    <n v="100"/>
    <s v="Missed small errors in the work"/>
    <s v="Performed Individually"/>
    <n v="78"/>
    <x v="4"/>
    <x v="3"/>
  </r>
  <r>
    <x v="3"/>
    <x v="1"/>
    <x v="0"/>
    <x v="84"/>
    <x v="84"/>
    <s v="PavanKumar.Akkidasari@cognizant.com"/>
    <s v="PavanKumar.Akkidasari@cognizant.com"/>
    <n v="90"/>
    <n v="97"/>
    <n v="99"/>
    <n v="81"/>
    <n v="80"/>
    <s v="Missed small errors in the work"/>
    <s v="Performed Individually"/>
    <n v="78"/>
    <x v="9"/>
    <x v="2"/>
  </r>
  <r>
    <x v="3"/>
    <x v="1"/>
    <x v="0"/>
    <x v="85"/>
    <x v="85"/>
    <s v="Sai.Kondapalli@cognizant.com"/>
    <s v="Sai.Kondapalli@cognizant.com"/>
    <n v="90"/>
    <n v="94"/>
    <n v="99"/>
    <n v="84"/>
    <n v="100"/>
    <s v="On Leave"/>
    <s v="Performed Individually"/>
    <n v="0"/>
    <x v="9"/>
    <x v="6"/>
  </r>
  <r>
    <x v="3"/>
    <x v="1"/>
    <x v="0"/>
    <x v="86"/>
    <x v="86"/>
    <s v="Sasanam.Sravya@cognizant.com"/>
    <s v="Sasanam.Sravya@cognizant.com"/>
    <n v="93"/>
    <n v="92"/>
    <n v="99"/>
    <n v="82"/>
    <n v="100"/>
    <s v="Need to improve some more on project tasks"/>
    <s v="Performed Individually"/>
    <n v="78"/>
    <x v="11"/>
    <x v="2"/>
  </r>
  <r>
    <x v="3"/>
    <x v="1"/>
    <x v="0"/>
    <x v="87"/>
    <x v="87"/>
    <s v="LalithaSarvani.Cheendrim@cognizant.com"/>
    <s v="LalithaSarvani.Cheendrim@cognizant.com"/>
    <n v="95"/>
    <n v="93"/>
    <n v="99"/>
    <n v="84"/>
    <n v="100"/>
    <s v="Missed small errors in the work"/>
    <s v="Performed Individually"/>
    <n v="66"/>
    <x v="10"/>
    <x v="17"/>
  </r>
  <r>
    <x v="3"/>
    <x v="1"/>
    <x v="0"/>
    <x v="88"/>
    <x v="88"/>
    <s v="Santhosh.Mohan@cognizant.com"/>
    <s v="Santhosh.Mohan@cognizant.com"/>
    <n v="96"/>
    <n v="91"/>
    <n v="99"/>
    <n v="86"/>
    <n v="100"/>
    <s v="Uses good judgment in solving problems and working with others."/>
    <s v="Performed Individually"/>
    <n v="84"/>
    <x v="9"/>
    <x v="2"/>
  </r>
  <r>
    <x v="3"/>
    <x v="1"/>
    <x v="0"/>
    <x v="89"/>
    <x v="89"/>
    <s v="Pachaiyyappan.K@cognizant.com"/>
    <s v="Pachaiyyappan.K@cognizant.com"/>
    <n v="89"/>
    <n v="89"/>
    <n v="99"/>
    <n v="84"/>
    <n v="100"/>
    <s v="Missing few things in assessments"/>
    <s v="Performed Individually"/>
    <n v="94"/>
    <x v="9"/>
    <x v="6"/>
  </r>
  <r>
    <x v="3"/>
    <x v="1"/>
    <x v="0"/>
    <x v="90"/>
    <x v="90"/>
    <s v="Dhivya.N@cognizant.com"/>
    <s v="Dhivya.N@cognizant.com"/>
    <n v="90"/>
    <n v="94"/>
    <n v="99"/>
    <n v="82"/>
    <n v="100"/>
    <s v="Need to improve some more on project tasks"/>
    <s v="Performed Individually"/>
    <n v="64"/>
    <x v="12"/>
    <x v="8"/>
  </r>
  <r>
    <x v="3"/>
    <x v="1"/>
    <x v="0"/>
    <x v="91"/>
    <x v="91"/>
    <s v="Vinoshiya.VS@cognizant.com"/>
    <s v="Vinoshiya.VS@cognizant.com"/>
    <n v="91"/>
    <n v="94"/>
    <n v="99"/>
    <n v="80"/>
    <n v="100"/>
    <s v="Missing few things in assessments"/>
    <s v="Performed Individually"/>
    <n v="76"/>
    <x v="6"/>
    <x v="3"/>
  </r>
  <r>
    <x v="3"/>
    <x v="1"/>
    <x v="0"/>
    <x v="92"/>
    <x v="92"/>
    <s v="Priyanka.S3056c@cognizant.com"/>
    <s v="Priyanka.S3056c@cognizant.com"/>
    <n v="87"/>
    <n v="96"/>
    <n v="99"/>
    <n v="81"/>
    <n v="100"/>
    <s v="Need to improve some more on project tasks"/>
    <s v="Performed Individually"/>
    <n v="82"/>
    <x v="6"/>
    <x v="8"/>
  </r>
  <r>
    <x v="3"/>
    <x v="1"/>
    <x v="0"/>
    <x v="93"/>
    <x v="93"/>
    <s v="JeyaPriya.S@cognizant.com"/>
    <s v="JeyaPriya.S@cognizant.com"/>
    <n v="86"/>
    <n v="94"/>
    <n v="99"/>
    <n v="81"/>
    <n v="100"/>
    <s v="Missing few things in assessments"/>
    <s v="Performed Individually"/>
    <n v="80"/>
    <x v="6"/>
    <x v="3"/>
  </r>
  <r>
    <x v="3"/>
    <x v="1"/>
    <x v="0"/>
    <x v="94"/>
    <x v="94"/>
    <s v="Karunakaran.G@cognizant.com"/>
    <s v="Karunakaran.G@cognizant.com"/>
    <n v="96"/>
    <n v="98"/>
    <n v="99"/>
    <n v="90"/>
    <n v="100"/>
    <s v="Displays strong technical skills"/>
    <s v="Performed Individually"/>
    <n v="80"/>
    <x v="9"/>
    <x v="3"/>
  </r>
  <r>
    <x v="3"/>
    <x v="1"/>
    <x v="0"/>
    <x v="95"/>
    <x v="95"/>
    <s v="ShravanKumar.B2@cognizant.com"/>
    <s v="ShravanKumar.B2@cognizant.com"/>
    <n v="88"/>
    <n v="90"/>
    <n v="99"/>
    <n v="82"/>
    <n v="100"/>
    <s v="Need to improve some more on project tasks"/>
    <s v="Performed Individually"/>
    <n v="76"/>
    <x v="10"/>
    <x v="6"/>
  </r>
  <r>
    <x v="3"/>
    <x v="1"/>
    <x v="0"/>
    <x v="96"/>
    <x v="96"/>
    <s v="Sridharan.S2@cognizant.com"/>
    <s v="Sridharan.S2@cognizant.com"/>
    <n v="85"/>
    <n v="89"/>
    <n v="99"/>
    <n v="84"/>
    <n v="100"/>
    <s v="Missing few things in assessments"/>
    <s v="Performed Individually"/>
    <n v="80"/>
    <x v="12"/>
    <x v="6"/>
  </r>
  <r>
    <x v="3"/>
    <x v="1"/>
    <x v="0"/>
    <x v="97"/>
    <x v="97"/>
    <s v="Srinivasan.N4@cognizant.com"/>
    <s v="Srinivasan.N4@cognizant.com"/>
    <n v="88"/>
    <n v="90"/>
    <n v="99"/>
    <n v="80"/>
    <n v="100"/>
    <s v="Need to improve some more on project tasks"/>
    <s v="Performed Individually"/>
    <n v="92"/>
    <x v="9"/>
    <x v="16"/>
  </r>
  <r>
    <x v="3"/>
    <x v="1"/>
    <x v="0"/>
    <x v="98"/>
    <x v="98"/>
    <s v="Prashanth.J2@cognizant.com"/>
    <s v="Prashanth.J2@cognizant.com"/>
    <n v="89"/>
    <n v="93"/>
    <n v="99"/>
    <n v="81"/>
    <n v="100"/>
    <s v="Need to improve some more on project tasks"/>
    <s v="Performed Individually"/>
    <n v="62"/>
    <x v="9"/>
    <x v="16"/>
  </r>
  <r>
    <x v="3"/>
    <x v="1"/>
    <x v="0"/>
    <x v="99"/>
    <x v="99"/>
    <s v="SubashChandraBose.M@cognizant.com"/>
    <s v="SubashChandraBose.M@cognizant.com"/>
    <n v="95"/>
    <n v="90"/>
    <n v="99"/>
    <n v="83"/>
    <n v="100"/>
    <s v="Missing few things in assessments"/>
    <s v="Performed Individually"/>
    <n v="96"/>
    <x v="9"/>
    <x v="3"/>
  </r>
  <r>
    <x v="4"/>
    <x v="2"/>
    <x v="1"/>
    <x v="100"/>
    <x v="100"/>
    <s v="844003@cognizant.com"/>
    <s v="844003@cognizant.com"/>
    <n v="97"/>
    <n v="97"/>
    <n v="97"/>
    <n v="97"/>
    <n v="100"/>
    <s v="Must practice a lot, most of the time makes small mistakes"/>
    <m/>
    <n v="90"/>
    <x v="7"/>
    <x v="8"/>
  </r>
  <r>
    <x v="4"/>
    <x v="2"/>
    <x v="1"/>
    <x v="101"/>
    <x v="101"/>
    <s v="844069@cognizant.com"/>
    <s v="844069@cognizant.com"/>
    <n v="90"/>
    <n v="95"/>
    <n v="95"/>
    <n v="95"/>
    <n v="100"/>
    <s v="Very good at Logic"/>
    <m/>
    <n v="85"/>
    <x v="6"/>
    <x v="9"/>
  </r>
  <r>
    <x v="4"/>
    <x v="2"/>
    <x v="1"/>
    <x v="102"/>
    <x v="102"/>
    <s v="843954@cognizant.com"/>
    <s v="843954@cognizant.com"/>
    <n v="90"/>
    <n v="97"/>
    <n v="93"/>
    <n v="90"/>
    <n v="100"/>
    <s v="Very good at Logic,Prompt in submitting assignments"/>
    <m/>
    <n v="85"/>
    <x v="6"/>
    <x v="0"/>
  </r>
  <r>
    <x v="4"/>
    <x v="2"/>
    <x v="1"/>
    <x v="103"/>
    <x v="103"/>
    <s v="844037@cognizant.com"/>
    <s v="844037@cognizant.com"/>
    <n v="95"/>
    <n v="95"/>
    <n v="95"/>
    <n v="95"/>
    <n v="100"/>
    <s v="Very good at Logic,Prompt in submitting assignments"/>
    <m/>
    <n v="80"/>
    <x v="7"/>
    <x v="8"/>
  </r>
  <r>
    <x v="4"/>
    <x v="2"/>
    <x v="1"/>
    <x v="104"/>
    <x v="104"/>
    <s v="843955@cognizant.com"/>
    <s v="843955@cognizant.com"/>
    <n v="95"/>
    <n v="90"/>
    <n v="90"/>
    <n v="90"/>
    <n v="100"/>
    <s v="Very good at Logic,Prompt in submitting assignments"/>
    <m/>
    <n v="90"/>
    <x v="6"/>
    <x v="3"/>
  </r>
  <r>
    <x v="4"/>
    <x v="2"/>
    <x v="1"/>
    <x v="105"/>
    <x v="105"/>
    <s v="844013@cognizant.com"/>
    <s v="844013@cognizant.com"/>
    <n v="90"/>
    <n v="95"/>
    <n v="92"/>
    <n v="97"/>
    <n v="100"/>
    <s v="Good,Must Concentrate,practice a lot,Frequently absent due to sickness."/>
    <m/>
    <n v="80"/>
    <x v="5"/>
    <x v="0"/>
  </r>
  <r>
    <x v="4"/>
    <x v="2"/>
    <x v="1"/>
    <x v="106"/>
    <x v="106"/>
    <s v="843962@cognizant.com"/>
    <s v="843962@cognizant.com"/>
    <n v="95"/>
    <n v="95"/>
    <n v="90"/>
    <n v="88"/>
    <n v="100"/>
    <s v="Good,Prompt in submitting assignments"/>
    <m/>
    <n v="85"/>
    <x v="0"/>
    <x v="0"/>
  </r>
  <r>
    <x v="4"/>
    <x v="2"/>
    <x v="1"/>
    <x v="107"/>
    <x v="107"/>
    <s v="844007@cognizant.com"/>
    <s v="844007@cognizant.com"/>
    <n v="97"/>
    <n v="95"/>
    <n v="88"/>
    <n v="90"/>
    <n v="100"/>
    <s v="Good,Prompt in submitting assignments"/>
    <m/>
    <n v="90"/>
    <x v="7"/>
    <x v="3"/>
  </r>
  <r>
    <x v="4"/>
    <x v="2"/>
    <x v="1"/>
    <x v="108"/>
    <x v="108"/>
    <s v="843999@cognizant.com"/>
    <s v="843999@cognizant.com"/>
    <n v="97"/>
    <n v="95"/>
    <n v="97"/>
    <n v="99"/>
    <n v="100"/>
    <s v="Good at programming "/>
    <m/>
    <n v="90"/>
    <x v="7"/>
    <x v="0"/>
  </r>
  <r>
    <x v="4"/>
    <x v="2"/>
    <x v="1"/>
    <x v="109"/>
    <x v="109"/>
    <s v="843982@cognizant.com"/>
    <s v="843982@cognizant.com"/>
    <n v="95"/>
    <n v="90"/>
    <n v="90"/>
    <n v="88"/>
    <n v="100"/>
    <s v="Good at programming "/>
    <m/>
    <n v="85"/>
    <x v="7"/>
    <x v="6"/>
  </r>
  <r>
    <x v="4"/>
    <x v="2"/>
    <x v="1"/>
    <x v="110"/>
    <x v="110"/>
    <s v="843964@cognizant.com"/>
    <s v="843964@cognizant.com"/>
    <n v="95"/>
    <n v="92"/>
    <n v="88"/>
    <n v="85"/>
    <n v="100"/>
    <s v="Good at logic, must practice  "/>
    <m/>
    <n v="80"/>
    <x v="0"/>
    <x v="6"/>
  </r>
  <r>
    <x v="4"/>
    <x v="2"/>
    <x v="1"/>
    <x v="111"/>
    <x v="111"/>
    <s v="843971@cognizant.com"/>
    <s v="843971@cognizant.com"/>
    <n v="95"/>
    <n v="90"/>
    <n v="95"/>
    <n v="98"/>
    <n v="100"/>
    <s v="Must work hard on logic"/>
    <m/>
    <n v="80"/>
    <x v="6"/>
    <x v="3"/>
  </r>
  <r>
    <x v="4"/>
    <x v="2"/>
    <x v="1"/>
    <x v="112"/>
    <x v="112"/>
    <s v="843996@cognizant.com"/>
    <s v="843996@cognizant.com"/>
    <n v="90"/>
    <n v="92"/>
    <n v="90"/>
    <n v="89"/>
    <n v="100"/>
    <s v="Very good at Logic,Prompt in submitting assignments"/>
    <m/>
    <n v="85"/>
    <x v="4"/>
    <x v="0"/>
  </r>
  <r>
    <x v="4"/>
    <x v="2"/>
    <x v="1"/>
    <x v="113"/>
    <x v="113"/>
    <s v="844003@cognizant.com"/>
    <s v="844003@cognizant.com"/>
    <s v="Absent"/>
    <m/>
    <m/>
    <m/>
    <m/>
    <s v="Very good at Logic,Prompt in submitting assignments"/>
    <m/>
    <n v="90"/>
    <x v="2"/>
    <x v="1"/>
  </r>
  <r>
    <x v="4"/>
    <x v="2"/>
    <x v="1"/>
    <x v="114"/>
    <x v="114"/>
    <s v="844018@cognizant.com"/>
    <s v="844018@cognizant.com"/>
    <n v="85"/>
    <n v="85"/>
    <n v="89"/>
    <n v="88"/>
    <n v="100"/>
    <s v="Good at programming "/>
    <m/>
    <n v="80"/>
    <x v="6"/>
    <x v="6"/>
  </r>
  <r>
    <x v="4"/>
    <x v="2"/>
    <x v="1"/>
    <x v="115"/>
    <x v="115"/>
    <s v="843987@cognizant.com"/>
    <s v="843987@cognizant.com"/>
    <n v="90"/>
    <n v="88"/>
    <n v="95"/>
    <n v="90"/>
    <n v="100"/>
    <s v="Good at programming "/>
    <m/>
    <n v="80"/>
    <x v="9"/>
    <x v="8"/>
  </r>
  <r>
    <x v="4"/>
    <x v="2"/>
    <x v="1"/>
    <x v="116"/>
    <x v="116"/>
    <s v="843957@cognizant.com"/>
    <s v="843957@cognizant.com"/>
    <n v="90"/>
    <n v="88"/>
    <n v="85"/>
    <n v="88"/>
    <n v="100"/>
    <s v="Good at programming "/>
    <m/>
    <n v="85"/>
    <x v="8"/>
    <x v="3"/>
  </r>
  <r>
    <x v="4"/>
    <x v="2"/>
    <x v="1"/>
    <x v="117"/>
    <x v="117"/>
    <s v="843959@cognizant.com"/>
    <s v="843959@cognizant.com"/>
    <n v="90"/>
    <n v="90"/>
    <n v="92"/>
    <n v="92"/>
    <n v="100"/>
    <s v="Good at logic, must practice  "/>
    <m/>
    <n v="70"/>
    <x v="0"/>
    <x v="0"/>
  </r>
  <r>
    <x v="4"/>
    <x v="2"/>
    <x v="1"/>
    <x v="118"/>
    <x v="118"/>
    <s v="843985@cognizant.com"/>
    <s v="843985@cognizant.com"/>
    <n v="95"/>
    <n v="96"/>
    <n v="97"/>
    <n v="95"/>
    <n v="100"/>
    <s v="Must work hard on logic"/>
    <m/>
    <n v="80"/>
    <x v="4"/>
    <x v="6"/>
  </r>
  <r>
    <x v="4"/>
    <x v="2"/>
    <x v="1"/>
    <x v="119"/>
    <x v="119"/>
    <s v="844019@cognizant.com"/>
    <s v="844019@cognizant.com"/>
    <n v="90"/>
    <n v="95"/>
    <n v="97"/>
    <n v="90"/>
    <n v="100"/>
    <s v="Must Concentrate,practice a lot"/>
    <m/>
    <n v="90"/>
    <x v="7"/>
    <x v="0"/>
  </r>
  <r>
    <x v="4"/>
    <x v="2"/>
    <x v="1"/>
    <x v="120"/>
    <x v="120"/>
    <s v="844032@cognizant.com"/>
    <s v="844032@cognizant.com"/>
    <n v="95"/>
    <n v="97"/>
    <n v="92"/>
    <n v="92"/>
    <n v="100"/>
    <s v="Must Concentrate,practice a lot"/>
    <m/>
    <n v="85"/>
    <x v="0"/>
    <x v="0"/>
  </r>
  <r>
    <x v="4"/>
    <x v="2"/>
    <x v="1"/>
    <x v="121"/>
    <x v="121"/>
    <s v="843995@cognizant.com"/>
    <s v="843995@cognizant.com"/>
    <n v="97"/>
    <n v="98"/>
    <n v="98"/>
    <n v="95"/>
    <n v="100"/>
    <s v="Very good at Logic"/>
    <m/>
    <n v="90"/>
    <x v="13"/>
    <x v="0"/>
  </r>
  <r>
    <x v="4"/>
    <x v="2"/>
    <x v="1"/>
    <x v="122"/>
    <x v="122"/>
    <s v="844033@cognizant.com"/>
    <s v="844033@cognizant.com"/>
    <n v="89"/>
    <n v="88"/>
    <n v="83"/>
    <n v="90"/>
    <n v="100"/>
    <s v="Good, but was absent for 1 week"/>
    <m/>
    <n v="70"/>
    <x v="9"/>
    <x v="3"/>
  </r>
  <r>
    <x v="4"/>
    <x v="2"/>
    <x v="1"/>
    <x v="123"/>
    <x v="123"/>
    <s v="843992@cognizant.com"/>
    <s v="843992@cognizant.com"/>
    <n v="95"/>
    <n v="88"/>
    <n v="90"/>
    <n v="97"/>
    <n v="100"/>
    <s v="Very good at Logic,Prompt in submitting assignments"/>
    <m/>
    <n v="70"/>
    <x v="0"/>
    <x v="0"/>
  </r>
  <r>
    <x v="4"/>
    <x v="2"/>
    <x v="1"/>
    <x v="124"/>
    <x v="124"/>
    <s v="843971@cognizant.com"/>
    <s v="843971@cognizant.com"/>
    <n v="88"/>
    <n v="89"/>
    <n v="88"/>
    <n v="87"/>
    <n v="100"/>
    <s v="Very good at Logic,Prompt in submitting assignments"/>
    <m/>
    <n v="85"/>
    <x v="6"/>
    <x v="1"/>
  </r>
  <r>
    <x v="4"/>
    <x v="2"/>
    <x v="1"/>
    <x v="125"/>
    <x v="125"/>
    <s v="844034@cognizant.com"/>
    <s v="844034@cognizant.com"/>
    <n v="97"/>
    <n v="95"/>
    <n v="100"/>
    <n v="99"/>
    <n v="100"/>
    <s v="Very good at Logic"/>
    <m/>
    <n v="85"/>
    <x v="7"/>
    <x v="6"/>
  </r>
  <r>
    <x v="5"/>
    <x v="2"/>
    <x v="2"/>
    <x v="126"/>
    <x v="126"/>
    <s v="AartiKumari.Shah@cognizant.com"/>
    <s v="AartiKumari.Shah@cognizant.com"/>
    <n v="90"/>
    <n v="91"/>
    <n v="95"/>
    <n v="90"/>
    <n v="100"/>
    <s v="Good Technical Understanding and Communication and Interation With Faculty"/>
    <m/>
    <n v="85"/>
    <x v="0"/>
    <x v="11"/>
  </r>
  <r>
    <x v="5"/>
    <x v="2"/>
    <x v="2"/>
    <x v="127"/>
    <x v="127"/>
    <s v="abhishek.chandel@cognizant.com"/>
    <s v="abhishek.chandel@cognizant.com"/>
    <m/>
    <m/>
    <m/>
    <m/>
    <m/>
    <m/>
    <m/>
    <n v="0"/>
    <x v="2"/>
    <x v="1"/>
  </r>
  <r>
    <x v="5"/>
    <x v="2"/>
    <x v="2"/>
    <x v="128"/>
    <x v="128"/>
    <s v="Abhishek.Shrivastava2@cognizant.com"/>
    <s v="Abhishek.Shrivastava2@cognizant.com"/>
    <n v="90"/>
    <n v="88"/>
    <n v="90"/>
    <n v="87"/>
    <n v="100"/>
    <s v="Good Technical Understanding and Communication and Interation With Faculty"/>
    <m/>
    <n v="85"/>
    <x v="5"/>
    <x v="9"/>
  </r>
  <r>
    <x v="5"/>
    <x v="2"/>
    <x v="2"/>
    <x v="129"/>
    <x v="129"/>
    <s v="Aditya.Johari@cognizant.com"/>
    <s v="Aditya.Johari@cognizant.com"/>
    <n v="85"/>
    <n v="88"/>
    <n v="85"/>
    <n v="83"/>
    <n v="100"/>
    <s v="Good Skill"/>
    <m/>
    <n v="90"/>
    <x v="1"/>
    <x v="3"/>
  </r>
  <r>
    <x v="5"/>
    <x v="2"/>
    <x v="2"/>
    <x v="130"/>
    <x v="130"/>
    <s v="Akash.bisht@cognizant.com"/>
    <s v="Akash.bisht@cognizant.com"/>
    <n v="87"/>
    <n v="85"/>
    <n v="80"/>
    <n v="80"/>
    <n v="100"/>
    <s v="Keep Good Interation with Faculty"/>
    <m/>
    <n v="89"/>
    <x v="2"/>
    <x v="1"/>
  </r>
  <r>
    <x v="5"/>
    <x v="2"/>
    <x v="2"/>
    <x v="131"/>
    <x v="131"/>
    <s v="akshay.chaudhary2@cognizant.com"/>
    <s v="akshay.chaudhary2@cognizant.com"/>
    <n v="89"/>
    <n v="90"/>
    <n v="95"/>
    <n v="92"/>
    <n v="100"/>
    <s v="Good Technical Understanding and Communication and Interation With Faculty"/>
    <m/>
    <n v="95"/>
    <x v="0"/>
    <x v="11"/>
  </r>
  <r>
    <x v="5"/>
    <x v="2"/>
    <x v="2"/>
    <x v="132"/>
    <x v="132"/>
    <s v="Akshima.Mahajan@cognizant.com"/>
    <s v="Akshima.Mahajan@cognizant.com"/>
    <n v="80"/>
    <n v="78"/>
    <n v="80"/>
    <n v="80"/>
    <n v="100"/>
    <s v="Good Understanding Of Concept"/>
    <m/>
    <n v="80"/>
    <x v="1"/>
    <x v="11"/>
  </r>
  <r>
    <x v="5"/>
    <x v="2"/>
    <x v="2"/>
    <x v="133"/>
    <x v="133"/>
    <s v="Alok.Mishra@cognizant.com"/>
    <s v="Alok.Mishra@cognizant.com"/>
    <n v="90"/>
    <n v="91"/>
    <n v="90"/>
    <n v="93"/>
    <n v="100"/>
    <s v="Good Technical Understanding and Communication and Interation With Faculty"/>
    <m/>
    <n v="90"/>
    <x v="7"/>
    <x v="3"/>
  </r>
  <r>
    <x v="5"/>
    <x v="2"/>
    <x v="2"/>
    <x v="134"/>
    <x v="134"/>
    <s v="alok.raj3@cognizant.com"/>
    <s v="alok.raj3@cognizant.com"/>
    <n v="89"/>
    <n v="88"/>
    <n v="86"/>
    <n v="90"/>
    <n v="100"/>
    <s v="Good Technical Understanding and Communication and Interation With Faculty"/>
    <m/>
    <n v="90"/>
    <x v="5"/>
    <x v="9"/>
  </r>
  <r>
    <x v="5"/>
    <x v="2"/>
    <x v="2"/>
    <x v="135"/>
    <x v="135"/>
    <s v="Amar.Rawat@cognizant.com"/>
    <s v="Amar.Rawat@cognizant.com"/>
    <n v="89"/>
    <n v="87"/>
    <n v="88"/>
    <n v="86"/>
    <n v="100"/>
    <s v="Good Skill"/>
    <m/>
    <n v="85"/>
    <x v="0"/>
    <x v="3"/>
  </r>
  <r>
    <x v="5"/>
    <x v="2"/>
    <x v="2"/>
    <x v="136"/>
    <x v="136"/>
    <s v="Ankit.rawat@cognizant.com"/>
    <s v="Ankit.rawat@cognizant.com"/>
    <n v="87"/>
    <n v="85"/>
    <n v="89"/>
    <n v="80"/>
    <n v="100"/>
    <s v="Good Skill"/>
    <m/>
    <n v="88"/>
    <x v="7"/>
    <x v="3"/>
  </r>
  <r>
    <x v="5"/>
    <x v="2"/>
    <x v="2"/>
    <x v="137"/>
    <x v="137"/>
    <s v="Ankita.Pandey4@cognizant.com"/>
    <s v="Ankita.Pandey4@cognizant.com"/>
    <n v="88"/>
    <n v="80"/>
    <n v="80"/>
    <n v="80"/>
    <n v="100"/>
    <s v="Good Understanding of Concept"/>
    <m/>
    <n v="88"/>
    <x v="7"/>
    <x v="11"/>
  </r>
  <r>
    <x v="5"/>
    <x v="2"/>
    <x v="2"/>
    <x v="138"/>
    <x v="138"/>
    <s v="Ankita.Rao@cognizant.com"/>
    <s v="Ankita.Rao@cognizant.com"/>
    <n v="75"/>
    <n v="75"/>
    <n v="75"/>
    <n v="78"/>
    <n v="100"/>
    <s v="Good"/>
    <m/>
    <n v="75"/>
    <x v="1"/>
    <x v="12"/>
  </r>
  <r>
    <x v="5"/>
    <x v="2"/>
    <x v="2"/>
    <x v="139"/>
    <x v="139"/>
    <s v="Anurag.RamPrakashDwivedi@cognizant.com"/>
    <s v="Anurag.RamPrakashDwivedi@cognizant.com"/>
    <n v="88"/>
    <n v="87"/>
    <n v="88"/>
    <n v="88"/>
    <n v="100"/>
    <s v="Good Technical Skills and Keep Good Interation with Faculty"/>
    <m/>
    <n v="90"/>
    <x v="1"/>
    <x v="11"/>
  </r>
  <r>
    <x v="5"/>
    <x v="2"/>
    <x v="2"/>
    <x v="140"/>
    <x v="140"/>
    <s v="Anurag.Singh5@cognizant.com"/>
    <s v="Anurag.Singh5@cognizant.com"/>
    <n v="87"/>
    <n v="88"/>
    <n v="88"/>
    <n v="89"/>
    <n v="100"/>
    <s v="Good Technical Skills and Keep Good Interation with Faculty"/>
    <m/>
    <n v="90"/>
    <x v="7"/>
    <x v="11"/>
  </r>
  <r>
    <x v="5"/>
    <x v="2"/>
    <x v="2"/>
    <x v="141"/>
    <x v="141"/>
    <s v="Apoorv.Mendiratta@cognizant.com"/>
    <s v="Apoorv.Mendiratta@cognizant.com"/>
    <n v="75"/>
    <n v="78"/>
    <n v="80"/>
    <n v="70"/>
    <n v="100"/>
    <s v="Good"/>
    <m/>
    <n v="70"/>
    <x v="7"/>
    <x v="9"/>
  </r>
  <r>
    <x v="5"/>
    <x v="2"/>
    <x v="2"/>
    <x v="142"/>
    <x v="142"/>
    <s v="Archana.Sharma2@cognizant.com"/>
    <s v="Archana.Sharma2@cognizant.com"/>
    <n v="78"/>
    <n v="70"/>
    <n v="70"/>
    <n v="78"/>
    <n v="100"/>
    <s v="Good Doing"/>
    <m/>
    <n v="70"/>
    <x v="1"/>
    <x v="11"/>
  </r>
  <r>
    <x v="5"/>
    <x v="2"/>
    <x v="2"/>
    <x v="143"/>
    <x v="143"/>
    <s v="Ayush.Gupta@cognizant.com"/>
    <s v="Ayush.Gupta@cognizant.com"/>
    <n v="78"/>
    <n v="70"/>
    <n v="70"/>
    <n v="78"/>
    <n v="100"/>
    <s v="Good Doing"/>
    <m/>
    <n v="72"/>
    <x v="4"/>
    <x v="11"/>
  </r>
  <r>
    <x v="5"/>
    <x v="2"/>
    <x v="2"/>
    <x v="144"/>
    <x v="144"/>
    <s v="Ayushi.Malik@cognizant.com"/>
    <s v="Ayushi.Malik@cognizant.com"/>
    <n v="75"/>
    <n v="78"/>
    <n v="80"/>
    <n v="89"/>
    <n v="100"/>
    <s v="Good Understanding of Concept"/>
    <m/>
    <n v="80"/>
    <x v="0"/>
    <x v="9"/>
  </r>
  <r>
    <x v="5"/>
    <x v="2"/>
    <x v="2"/>
    <x v="145"/>
    <x v="145"/>
    <s v="Ayushmaan.Shrivastava@cognizant.com"/>
    <s v="Ayushmaan.Shrivastava@cognizant.com"/>
    <n v="75"/>
    <n v="78"/>
    <n v="87"/>
    <n v="85"/>
    <n v="100"/>
    <s v="Good Doing"/>
    <m/>
    <n v="78"/>
    <x v="4"/>
    <x v="11"/>
  </r>
  <r>
    <x v="5"/>
    <x v="2"/>
    <x v="2"/>
    <x v="146"/>
    <x v="146"/>
    <s v="Bayvao.Verma@cognizant.com"/>
    <s v="Bayvao.Verma@cognizant.com"/>
    <n v="90"/>
    <n v="91"/>
    <n v="92"/>
    <n v="90"/>
    <n v="100"/>
    <s v="Good Technical Understanding and Communication and Interation With Faculty"/>
    <m/>
    <n v="90"/>
    <x v="0"/>
    <x v="11"/>
  </r>
  <r>
    <x v="6"/>
    <x v="2"/>
    <x v="0"/>
    <x v="147"/>
    <x v="147"/>
    <s v="844001@cognizant.com"/>
    <s v="844001@cognizant.com"/>
    <n v="60"/>
    <n v="75"/>
    <n v="62"/>
    <n v="65"/>
    <n v="100"/>
    <s v="Slow learner, Need to improve in the both communication and technical,spelling mistakes and gramatical mistakes in Test case document_x000a_"/>
    <m/>
    <n v="62"/>
    <x v="4"/>
    <x v="8"/>
  </r>
  <r>
    <x v="6"/>
    <x v="2"/>
    <x v="0"/>
    <x v="148"/>
    <x v="148"/>
    <s v="844065@cognizant.com"/>
    <s v="844065@cognizant.com"/>
    <n v="62"/>
    <n v="70"/>
    <n v="64"/>
    <n v="65"/>
    <n v="98"/>
    <s v="Need to revisit the concepts once again, easily forgeting the concepts.CSS part not implementedin HTML handson, pre condition and post condition are wrong"/>
    <m/>
    <n v="68"/>
    <x v="1"/>
    <x v="3"/>
  </r>
  <r>
    <x v="6"/>
    <x v="2"/>
    <x v="0"/>
    <x v="149"/>
    <x v="149"/>
    <s v="844068@cognizant.com"/>
    <s v="844068@cognizant.com"/>
    <n v="83"/>
    <n v="90"/>
    <n v="80"/>
    <n v="85"/>
    <n v="100"/>
    <s v="Quick learner, self learning skills, interactive participant"/>
    <m/>
    <n v="84"/>
    <x v="9"/>
    <x v="8"/>
  </r>
  <r>
    <x v="6"/>
    <x v="2"/>
    <x v="0"/>
    <x v="150"/>
    <x v="150"/>
    <s v="844053@cognizant.com"/>
    <s v="844053@cognizant.com"/>
    <n v="75"/>
    <n v="83"/>
    <n v="75"/>
    <n v="78"/>
    <n v="90"/>
    <s v="Need to improve the concepts which is discussed in session. CSS not implemented,"/>
    <m/>
    <n v="64"/>
    <x v="4"/>
    <x v="8"/>
  </r>
  <r>
    <x v="6"/>
    <x v="2"/>
    <x v="0"/>
    <x v="151"/>
    <x v="151"/>
    <s v="843961@cognizant.com"/>
    <s v="843961@cognizant.com"/>
    <n v="80"/>
    <n v="90"/>
    <n v="80"/>
    <n v="78"/>
    <n v="95"/>
    <s v="Hard worker, Improved lot from day 1 to till now, requirements have not implemented in testcase document"/>
    <m/>
    <n v="70"/>
    <x v="4"/>
    <x v="0"/>
  </r>
  <r>
    <x v="6"/>
    <x v="2"/>
    <x v="0"/>
    <x v="152"/>
    <x v="152"/>
    <s v="843965@cognizant.com"/>
    <s v="843965@cognizant.com"/>
    <n v="73"/>
    <n v="85"/>
    <n v="78"/>
    <n v="70"/>
    <n v="100"/>
    <s v="Need to improve in the communication, understanding the concepts well"/>
    <m/>
    <n v="68"/>
    <x v="4"/>
    <x v="8"/>
  </r>
  <r>
    <x v="6"/>
    <x v="2"/>
    <x v="0"/>
    <x v="153"/>
    <x v="153"/>
    <s v="844008@cognizant.com"/>
    <s v="844008@cognizant.com"/>
    <n v="78"/>
    <n v="89"/>
    <n v="83"/>
    <n v="79"/>
    <n v="100"/>
    <s v="Slow learner initially, picked up the concepts well soon"/>
    <m/>
    <n v="66"/>
    <x v="5"/>
    <x v="8"/>
  </r>
  <r>
    <x v="6"/>
    <x v="2"/>
    <x v="0"/>
    <x v="154"/>
    <x v="154"/>
    <s v="844021@cognizant.com"/>
    <s v="844021@cognizant.com"/>
    <n v="65"/>
    <n v="75"/>
    <n v="65"/>
    <n v="70"/>
    <n v="95"/>
    <s v="poor listener, need to improve on dedication of work and involvement. Css not implemented, html files are missing in the links"/>
    <m/>
    <n v="64"/>
    <x v="6"/>
    <x v="4"/>
  </r>
  <r>
    <x v="6"/>
    <x v="2"/>
    <x v="0"/>
    <x v="155"/>
    <x v="155"/>
    <s v="843980@cognizant.com"/>
    <s v="843980@cognizant.com"/>
    <n v="82"/>
    <n v="90"/>
    <n v="91"/>
    <n v="85"/>
    <n v="100"/>
    <s v="Contributed to Team, sharing the knowledge to every one, need to impove on communication "/>
    <m/>
    <n v="72"/>
    <x v="5"/>
    <x v="8"/>
  </r>
  <r>
    <x v="6"/>
    <x v="2"/>
    <x v="0"/>
    <x v="156"/>
    <x v="156"/>
    <s v="843958@cognizant.com"/>
    <s v="843958@cognizant.com"/>
    <n v="60"/>
    <n v="72"/>
    <n v="60"/>
    <n v="68"/>
    <n v="85"/>
    <s v="Poor in learning, not having the interest in learning."/>
    <m/>
    <n v="0"/>
    <x v="0"/>
    <x v="4"/>
  </r>
  <r>
    <x v="6"/>
    <x v="2"/>
    <x v="0"/>
    <x v="157"/>
    <x v="157"/>
    <s v="844066@cognizant.com"/>
    <s v="844066@cognizant.com"/>
    <n v="75"/>
    <n v="75"/>
    <n v="70"/>
    <n v="72"/>
    <n v="100"/>
    <s v="Dedication in work, slow learning skils but will understand well."/>
    <m/>
    <n v="62"/>
    <x v="6"/>
    <x v="3"/>
  </r>
  <r>
    <x v="6"/>
    <x v="2"/>
    <x v="0"/>
    <x v="158"/>
    <x v="158"/>
    <s v="843977@cognizant.com"/>
    <s v="843977@cognizant.com"/>
    <n v="78"/>
    <n v="76"/>
    <n v="70"/>
    <n v="71"/>
    <n v="100"/>
    <s v="Hard worker, interest to learn, bit shy to ask the question "/>
    <m/>
    <n v="84"/>
    <x v="11"/>
    <x v="0"/>
  </r>
  <r>
    <x v="6"/>
    <x v="2"/>
    <x v="0"/>
    <x v="159"/>
    <x v="159"/>
    <s v="844036@cognizant.com"/>
    <s v="844036@cognizant.com"/>
    <n v="70"/>
    <n v="72"/>
    <n v="75"/>
    <n v="78"/>
    <n v="90"/>
    <s v="Need to Improve concentration on studies. Spend lot of time to work on the testcase, html part was incomplete"/>
    <m/>
    <n v="56"/>
    <x v="0"/>
    <x v="16"/>
  </r>
  <r>
    <x v="6"/>
    <x v="2"/>
    <x v="0"/>
    <x v="160"/>
    <x v="160"/>
    <s v="843960@cognizant.com"/>
    <s v="843960@cognizant.com"/>
    <n v="90"/>
    <n v="90"/>
    <n v="93"/>
    <n v="95"/>
    <n v="100"/>
    <s v="Contributed to Team, quick learner, dedication of work"/>
    <m/>
    <n v="74"/>
    <x v="0"/>
    <x v="0"/>
  </r>
  <r>
    <x v="6"/>
    <x v="2"/>
    <x v="0"/>
    <x v="161"/>
    <x v="161"/>
    <s v="844035@cognizant.com"/>
    <s v="844035@cognizant.com"/>
    <n v="75"/>
    <n v="71"/>
    <n v="68"/>
    <n v="73"/>
    <n v="90"/>
    <s v="intially no hope on her studies later she understood the important of work"/>
    <m/>
    <n v="68"/>
    <x v="8"/>
    <x v="9"/>
  </r>
  <r>
    <x v="6"/>
    <x v="2"/>
    <x v="0"/>
    <x v="162"/>
    <x v="162"/>
    <s v="843988@cognizant.com"/>
    <s v="843988@cognizant.com"/>
    <n v="80"/>
    <n v="86"/>
    <n v="80"/>
    <n v="81"/>
    <n v="100"/>
    <s v="Good listener in the class, dedication of work and imporved lot, RTM data is missing"/>
    <m/>
    <n v="64"/>
    <x v="1"/>
    <x v="5"/>
  </r>
  <r>
    <x v="6"/>
    <x v="2"/>
    <x v="0"/>
    <x v="163"/>
    <x v="163"/>
    <s v="844038@cognizant.com"/>
    <s v="844038@cognizant.com"/>
    <n v="83"/>
    <n v="87"/>
    <n v="82"/>
    <n v="90"/>
    <n v="100"/>
    <s v="Shy to speak in the crowd, need to work communication, He is started implementing it slowly and perfoming well"/>
    <m/>
    <n v="70"/>
    <x v="5"/>
    <x v="4"/>
  </r>
  <r>
    <x v="6"/>
    <x v="2"/>
    <x v="0"/>
    <x v="164"/>
    <x v="164"/>
    <s v="843993@cognizant.com"/>
    <s v="843993@cognizant.com"/>
    <n v="73"/>
    <n v="80"/>
    <n v="76"/>
    <n v="85"/>
    <n v="90"/>
    <s v="Need to improve the dedication on work, HTML part has missing data"/>
    <m/>
    <n v="68"/>
    <x v="6"/>
    <x v="4"/>
  </r>
  <r>
    <x v="6"/>
    <x v="2"/>
    <x v="0"/>
    <x v="165"/>
    <x v="165"/>
    <s v="844017@cognizant.com"/>
    <s v="844017@cognizant.com"/>
    <n v="74"/>
    <n v="78"/>
    <n v="76"/>
    <n v="78"/>
    <n v="95"/>
    <s v="good listener, dedication, hard worker"/>
    <m/>
    <n v="60"/>
    <x v="4"/>
    <x v="16"/>
  </r>
  <r>
    <x v="6"/>
    <x v="2"/>
    <x v="0"/>
    <x v="166"/>
    <x v="166"/>
    <m/>
    <m/>
    <m/>
    <m/>
    <m/>
    <m/>
    <m/>
    <m/>
    <m/>
    <n v="0"/>
    <x v="2"/>
    <x v="1"/>
  </r>
  <r>
    <x v="6"/>
    <x v="2"/>
    <x v="0"/>
    <x v="167"/>
    <x v="167"/>
    <s v="843989@cognizant.com"/>
    <s v="843989@cognizant.com"/>
    <n v="73"/>
    <n v="79"/>
    <n v="78"/>
    <n v="75"/>
    <n v="98"/>
    <s v="willing to learn, need to improve in the upcoming modules, site descriptions was missing"/>
    <m/>
    <n v="58"/>
    <x v="8"/>
    <x v="8"/>
  </r>
  <r>
    <x v="6"/>
    <x v="2"/>
    <x v="0"/>
    <x v="168"/>
    <x v="168"/>
    <s v="844078@cognizant.com"/>
    <s v="844078@cognizant.com"/>
    <n v="77"/>
    <n v="82"/>
    <n v="80"/>
    <n v="83"/>
    <n v="90"/>
    <s v="improved lot from day 1 to till now, missing steps in Test case document"/>
    <m/>
    <n v="62"/>
    <x v="9"/>
    <x v="3"/>
  </r>
  <r>
    <x v="6"/>
    <x v="2"/>
    <x v="0"/>
    <x v="169"/>
    <x v="169"/>
    <s v="844039@cognizant.com"/>
    <s v="844039@cognizant.com"/>
    <n v="78"/>
    <n v="83"/>
    <n v="80"/>
    <n v="79"/>
    <n v="95"/>
    <s v="Good listener, interactive, need to improve on the communication"/>
    <m/>
    <n v="84"/>
    <x v="4"/>
    <x v="8"/>
  </r>
  <r>
    <x v="6"/>
    <x v="2"/>
    <x v="0"/>
    <x v="170"/>
    <x v="170"/>
    <s v="843983@cognizant.com"/>
    <s v="843983@cognizant.com"/>
    <n v="70"/>
    <n v="75"/>
    <n v="76"/>
    <n v="72"/>
    <n v="95"/>
    <s v="Need to speak, poor in communication, keep concentrate on studies"/>
    <m/>
    <n v="58"/>
    <x v="9"/>
    <x v="4"/>
  </r>
  <r>
    <x v="6"/>
    <x v="2"/>
    <x v="0"/>
    <x v="171"/>
    <x v="171"/>
    <s v="843978@cognizant.com"/>
    <s v="843978@cognizant.com"/>
    <n v="79"/>
    <n v="83"/>
    <n v="75"/>
    <n v="79"/>
    <n v="90"/>
    <s v="Imporved lot in studies, able ask the question and deliver it. Made few mistakes in testcases"/>
    <m/>
    <n v="72"/>
    <x v="4"/>
    <x v="4"/>
  </r>
  <r>
    <x v="7"/>
    <x v="2"/>
    <x v="0"/>
    <x v="172"/>
    <x v="172"/>
    <m/>
    <s v="844054@cognizant.com"/>
    <n v="85"/>
    <n v="87"/>
    <n v="100"/>
    <n v="85"/>
    <n v="100"/>
    <s v="Good Needs to improve English"/>
    <m/>
    <n v="86"/>
    <x v="9"/>
    <x v="2"/>
  </r>
  <r>
    <x v="7"/>
    <x v="2"/>
    <x v="0"/>
    <x v="173"/>
    <x v="173"/>
    <m/>
    <s v="844024@cognizant.com"/>
    <n v="80"/>
    <n v="80"/>
    <n v="100"/>
    <n v="75"/>
    <n v="100"/>
    <s v="Needs to be more innovative"/>
    <m/>
    <n v="90"/>
    <x v="12"/>
    <x v="8"/>
  </r>
  <r>
    <x v="7"/>
    <x v="2"/>
    <x v="0"/>
    <x v="174"/>
    <x v="174"/>
    <m/>
    <s v="844077@cognizant.com"/>
    <n v="82"/>
    <n v="85"/>
    <n v="100"/>
    <n v="80"/>
    <n v="100"/>
    <s v="Very Quiet does her own work "/>
    <m/>
    <n v="88"/>
    <x v="12"/>
    <x v="6"/>
  </r>
  <r>
    <x v="7"/>
    <x v="2"/>
    <x v="0"/>
    <x v="175"/>
    <x v="175"/>
    <m/>
    <s v="844000@cognizant.com"/>
    <n v="82"/>
    <n v="86"/>
    <n v="100"/>
    <n v="82"/>
    <n v="80"/>
    <s v="Always tries to do new things"/>
    <m/>
    <n v="80"/>
    <x v="12"/>
    <x v="2"/>
  </r>
  <r>
    <x v="7"/>
    <x v="2"/>
    <x v="0"/>
    <x v="176"/>
    <x v="176"/>
    <m/>
    <m/>
    <m/>
    <m/>
    <m/>
    <m/>
    <m/>
    <m/>
    <m/>
    <n v="0"/>
    <x v="2"/>
    <x v="1"/>
  </r>
  <r>
    <x v="7"/>
    <x v="2"/>
    <x v="0"/>
    <x v="177"/>
    <x v="177"/>
    <m/>
    <s v="843966@cognizant.com"/>
    <n v="84"/>
    <n v="86"/>
    <n v="100"/>
    <n v="82"/>
    <n v="80"/>
    <s v="Tries to do things differently"/>
    <m/>
    <n v="88"/>
    <x v="4"/>
    <x v="16"/>
  </r>
  <r>
    <x v="7"/>
    <x v="2"/>
    <x v="0"/>
    <x v="178"/>
    <x v="178"/>
    <m/>
    <s v="843968@cognizant.com"/>
    <n v="80"/>
    <n v="80"/>
    <n v="100"/>
    <n v="80"/>
    <n v="100"/>
    <s v="Needs to improve in learning new things"/>
    <m/>
    <n v="80"/>
    <x v="6"/>
    <x v="2"/>
  </r>
  <r>
    <x v="7"/>
    <x v="2"/>
    <x v="0"/>
    <x v="179"/>
    <x v="179"/>
    <m/>
    <s v="843970@cognizant.com"/>
    <n v="78"/>
    <n v="80"/>
    <n v="100"/>
    <n v="75"/>
    <n v="100"/>
    <s v="Needs to improve in learning new things"/>
    <m/>
    <n v="88"/>
    <x v="11"/>
    <x v="5"/>
  </r>
  <r>
    <x v="7"/>
    <x v="2"/>
    <x v="0"/>
    <x v="180"/>
    <x v="180"/>
    <m/>
    <s v="844020@cognizant.com"/>
    <n v="80"/>
    <n v="82"/>
    <n v="100"/>
    <n v="80"/>
    <n v="100"/>
    <s v="Very attentive need to improve English"/>
    <m/>
    <n v="90"/>
    <x v="8"/>
    <x v="3"/>
  </r>
  <r>
    <x v="7"/>
    <x v="2"/>
    <x v="0"/>
    <x v="181"/>
    <x v="181"/>
    <m/>
    <s v="843969@cognizant.com"/>
    <n v="82"/>
    <n v="85"/>
    <n v="100"/>
    <n v="80"/>
    <n v="100"/>
    <s v="Interested in learning programming"/>
    <m/>
    <n v="88"/>
    <x v="14"/>
    <x v="11"/>
  </r>
  <r>
    <x v="7"/>
    <x v="2"/>
    <x v="0"/>
    <x v="182"/>
    <x v="182"/>
    <m/>
    <s v="844064@cognizant.com"/>
    <n v="83"/>
    <n v="82"/>
    <n v="100"/>
    <n v="85"/>
    <n v="100"/>
    <s v="Very helpful n tries to learn new things"/>
    <m/>
    <n v="70"/>
    <x v="12"/>
    <x v="2"/>
  </r>
  <r>
    <x v="7"/>
    <x v="2"/>
    <x v="0"/>
    <x v="183"/>
    <x v="183"/>
    <m/>
    <s v="843997@cognizant.com"/>
    <n v="80"/>
    <n v="80"/>
    <n v="100"/>
    <n v="80"/>
    <n v="100"/>
    <s v="Try to do things differently "/>
    <m/>
    <n v="72"/>
    <x v="6"/>
    <x v="11"/>
  </r>
  <r>
    <x v="7"/>
    <x v="2"/>
    <x v="0"/>
    <x v="184"/>
    <x v="184"/>
    <m/>
    <s v="844071@cognizant.com"/>
    <n v="80"/>
    <n v="82"/>
    <n v="100"/>
    <n v="85"/>
    <n v="100"/>
    <s v="hard working"/>
    <m/>
    <n v="76"/>
    <x v="4"/>
    <x v="2"/>
  </r>
  <r>
    <x v="7"/>
    <x v="2"/>
    <x v="0"/>
    <x v="185"/>
    <x v="185"/>
    <m/>
    <s v="843974@cognizant.com"/>
    <n v="83"/>
    <n v="85"/>
    <n v="100"/>
    <n v="82"/>
    <n v="100"/>
    <s v="hardworking,self learner"/>
    <m/>
    <n v="76"/>
    <x v="9"/>
    <x v="2"/>
  </r>
  <r>
    <x v="7"/>
    <x v="2"/>
    <x v="0"/>
    <x v="186"/>
    <x v="186"/>
    <m/>
    <s v="844025@cognizant.com"/>
    <n v="83"/>
    <n v="85"/>
    <n v="100"/>
    <n v="90"/>
    <n v="100"/>
    <s v="hardworking,self learner,very attentive"/>
    <m/>
    <n v="86"/>
    <x v="6"/>
    <x v="17"/>
  </r>
  <r>
    <x v="7"/>
    <x v="2"/>
    <x v="0"/>
    <x v="187"/>
    <x v="187"/>
    <m/>
    <s v="844081@cognizant.com"/>
    <n v="90"/>
    <n v="90"/>
    <n v="100"/>
    <n v="88"/>
    <n v="100"/>
    <s v="Very innovative, hardworking,self learner,sincere"/>
    <m/>
    <n v="86"/>
    <x v="12"/>
    <x v="3"/>
  </r>
  <r>
    <x v="7"/>
    <x v="2"/>
    <x v="0"/>
    <x v="188"/>
    <x v="188"/>
    <m/>
    <s v="844014@cognizant.com"/>
    <n v="87"/>
    <n v="89"/>
    <n v="100"/>
    <n v="82"/>
    <n v="100"/>
    <s v="hardworking, attentive n sincere"/>
    <m/>
    <n v="82"/>
    <x v="15"/>
    <x v="16"/>
  </r>
  <r>
    <x v="7"/>
    <x v="2"/>
    <x v="0"/>
    <x v="189"/>
    <x v="189"/>
    <m/>
    <s v="843973@cognizant.com"/>
    <n v="80"/>
    <n v="80"/>
    <n v="100"/>
    <n v="80"/>
    <n v="80"/>
    <s v="self learner,very bold"/>
    <m/>
    <n v="72"/>
    <x v="11"/>
    <x v="11"/>
  </r>
  <r>
    <x v="7"/>
    <x v="2"/>
    <x v="0"/>
    <x v="190"/>
    <x v="190"/>
    <m/>
    <s v="844070@cognizant.com"/>
    <n v="80"/>
    <n v="80"/>
    <n v="100"/>
    <n v="80"/>
    <n v="100"/>
    <s v="Very helpful n tries to learn new things"/>
    <m/>
    <n v="74"/>
    <x v="12"/>
    <x v="16"/>
  </r>
  <r>
    <x v="7"/>
    <x v="2"/>
    <x v="0"/>
    <x v="191"/>
    <x v="191"/>
    <m/>
    <s v="844022@cognizant.com"/>
    <n v="85"/>
    <n v="80"/>
    <n v="90"/>
    <n v="90"/>
    <n v="100"/>
    <s v="hardworking,self learner,very attentive"/>
    <m/>
    <n v="72"/>
    <x v="12"/>
    <x v="11"/>
  </r>
</pivotCacheRecords>
</file>

<file path=xl/pivotCache/pivotCacheRecords3.xml><?xml version="1.0" encoding="utf-8"?>
<pivotCacheRecords xmlns="http://schemas.openxmlformats.org/spreadsheetml/2006/main" xmlns:r="http://schemas.openxmlformats.org/officeDocument/2006/relationships" count="192">
  <r>
    <x v="0"/>
    <s v="Bangalore"/>
    <s v="Selenium"/>
    <n v="844205"/>
    <s v="Poreddy Harika"/>
    <s v="Poreddy.Harika@cognizant.com "/>
    <s v="Poreddy.Harika@cognizant.com "/>
    <n v="79"/>
    <n v="78"/>
    <n v="80"/>
    <n v="82"/>
    <n v="79"/>
    <s v="Attentive, test cases writen well"/>
    <s v="&gt;=70"/>
    <n v="80"/>
    <s v="&gt;=70"/>
    <n v="84"/>
    <x v="0"/>
    <n v="88"/>
  </r>
  <r>
    <x v="0"/>
    <s v="Bangalore"/>
    <s v="Selenium"/>
    <n v="844206"/>
    <s v="Pradeep Gupta"/>
    <s v="Pradeep.Gupta@cognizant.com"/>
    <s v="Pradeep.Gupta@cognizant.com"/>
    <n v="80"/>
    <n v="78"/>
    <n v="81"/>
    <n v="81"/>
    <n v="78"/>
    <s v="Very sincere, attentive .eager to  learn, written test cases nicely"/>
    <s v="&gt;=70"/>
    <n v="76.666666666666657"/>
    <s v="&gt;=70"/>
    <n v="86"/>
    <x v="0"/>
    <n v="88"/>
  </r>
  <r>
    <x v="0"/>
    <s v="Bangalore"/>
    <s v="Selenium"/>
    <n v="844207"/>
    <s v="Pramod K S"/>
    <m/>
    <m/>
    <s v="Absent"/>
    <s v="Absent"/>
    <s v="Absent"/>
    <s v="Absent"/>
    <s v="Absent"/>
    <s v="Quiet, attentive, Test cases written good"/>
    <s v="AB"/>
    <s v="AB"/>
    <s v="AB"/>
    <s v="AB"/>
    <x v="1"/>
    <s v="AB"/>
  </r>
  <r>
    <x v="0"/>
    <s v="Bangalore"/>
    <s v="Selenium"/>
    <n v="844208"/>
    <s v="Prashant Peeyush"/>
    <s v="prashant.peeyush@cognizant.com"/>
    <s v="prashant.peeyush@cognizant.com"/>
    <n v="79"/>
    <n v="80"/>
    <n v="84"/>
    <n v="81"/>
    <n v="78"/>
    <s v="Attentive , test cases written good"/>
    <s v="&gt;=70"/>
    <n v="75.6666666666667"/>
    <s v="&gt;=70"/>
    <n v="84"/>
    <x v="0"/>
    <n v="74"/>
  </r>
  <r>
    <x v="0"/>
    <s v="Bangalore"/>
    <s v="Selenium"/>
    <n v="844209"/>
    <s v="Ranjan Kumar Mandal"/>
    <s v="RanjanKumar.Mandal@cognizant.com"/>
    <s v="RanjanKumar.Mandal@cognizant.com"/>
    <n v="80"/>
    <n v="78"/>
    <n v="79"/>
    <n v="81"/>
    <n v="85"/>
    <s v="Attentive, practices writing test cases"/>
    <s v="&gt;=70"/>
    <n v="71.333333333333343"/>
    <s v="&gt;=70"/>
    <n v="84"/>
    <x v="0"/>
    <n v="88"/>
  </r>
  <r>
    <x v="0"/>
    <s v="Bangalore"/>
    <s v="Selenium"/>
    <n v="844210"/>
    <s v="S Sandeep Kumar"/>
    <s v="844210@cognizant.com"/>
    <s v="844210@cognizant.com"/>
    <n v="79"/>
    <n v="78"/>
    <n v="79"/>
    <n v="84"/>
    <n v="78"/>
    <s v="Attentive , test cases written good"/>
    <s v="&gt;=70"/>
    <n v="72.833333333333329"/>
    <s v="&lt;50"/>
    <n v="40"/>
    <x v="0"/>
    <n v="80"/>
  </r>
  <r>
    <x v="0"/>
    <s v="Bangalore"/>
    <s v="Selenium"/>
    <n v="844153"/>
    <s v="Sahithi Iruganti"/>
    <s v="sahithi.iruganti@cognizant.com"/>
    <s v="sahithi.iruganti@cognizant.com"/>
    <n v="81"/>
    <n v="82"/>
    <n v="79"/>
    <n v="81"/>
    <n v="78"/>
    <s v="Attentive, good with test cases"/>
    <s v="&gt;=70"/>
    <n v="79"/>
    <s v="&gt;=70"/>
    <n v="84"/>
    <x v="0"/>
    <n v="88"/>
  </r>
  <r>
    <x v="0"/>
    <s v="Bangalore"/>
    <s v="Selenium"/>
    <n v="844154"/>
    <s v="Sharath L R"/>
    <s v="sharath.lr@cognizant.com"/>
    <s v="sharath.lr@cognizant.com"/>
    <n v="80"/>
    <n v="78"/>
    <n v="81"/>
    <n v="81"/>
    <n v="78"/>
    <s v="good"/>
    <s v="&gt;=70"/>
    <n v="74.166666666666657"/>
    <s v="&gt;=70"/>
    <n v="80"/>
    <x v="0"/>
    <n v="86"/>
  </r>
  <r>
    <x v="0"/>
    <s v="Bangalore"/>
    <s v="Selenium"/>
    <n v="844155"/>
    <s v="Shriraksha S"/>
    <s v="844155@cognizant.com"/>
    <s v="844155@cognizant.com"/>
    <n v="81"/>
    <n v="80"/>
    <n v="79"/>
    <n v="81"/>
    <n v="81"/>
    <s v="good , more interested in programming"/>
    <s v="&gt;=70"/>
    <n v="69.666666666666671"/>
    <s v="&gt;=70"/>
    <n v="84"/>
    <x v="0"/>
    <n v="88"/>
  </r>
  <r>
    <x v="0"/>
    <s v="Bangalore"/>
    <s v="Selenium"/>
    <n v="844287"/>
    <s v="Shubhangini R"/>
    <s v="shubhangini.r@cognizant.com"/>
    <s v="shubhangini.r@cognizant.com"/>
    <n v="79"/>
    <n v="78"/>
    <n v="79"/>
    <n v="81"/>
    <n v="78"/>
    <s v="good"/>
    <s v="&gt;=70"/>
    <n v="74"/>
    <s v="&gt;=70"/>
    <n v="84"/>
    <x v="0"/>
    <n v="88"/>
  </r>
  <r>
    <x v="0"/>
    <s v="Bangalore"/>
    <s v="Selenium"/>
    <n v="844288"/>
    <s v="Silamala Surekha"/>
    <s v="silamala.surekha@cognizant.com"/>
    <s v="silamala.surekha@cognizant.com"/>
    <n v="79"/>
    <n v="81"/>
    <n v="85"/>
    <n v="84"/>
    <n v="78"/>
    <s v="good"/>
    <s v="&gt;=70"/>
    <n v="77.5"/>
    <s v="&gt;=70"/>
    <n v="84"/>
    <x v="0"/>
    <n v="86"/>
  </r>
  <r>
    <x v="0"/>
    <s v="Bangalore"/>
    <s v="Selenium"/>
    <n v="844447"/>
    <s v="Thondupalli Rupasri"/>
    <s v="thondupalli.rupasri@cognizant.com"/>
    <s v="thondupalli.rupasri@cognizant.com"/>
    <n v="79"/>
    <n v="79"/>
    <n v="81"/>
    <n v="81"/>
    <n v="78"/>
    <s v="good"/>
    <s v="&gt;=70"/>
    <n v="83"/>
    <s v="&gt;=70"/>
    <n v="84"/>
    <x v="0"/>
    <n v="88"/>
  </r>
  <r>
    <x v="0"/>
    <s v="Bangalore"/>
    <s v="Selenium"/>
    <n v="844289"/>
    <s v="Utti Gowthami"/>
    <s v="utti.gowthami@cognizant.com"/>
    <s v="utti.gowthami@cognizant.com"/>
    <n v="81"/>
    <n v="78"/>
    <n v="79"/>
    <n v="81"/>
    <n v="78"/>
    <s v="good"/>
    <s v="AB"/>
    <s v="AB"/>
    <s v="&gt;=70"/>
    <n v="84"/>
    <x v="0"/>
    <n v="86"/>
  </r>
  <r>
    <x v="0"/>
    <s v="Bangalore"/>
    <s v="Selenium"/>
    <n v="844160"/>
    <s v="Viswanatha Sai Srinivas Swagath"/>
    <s v="viswanatha.swagath@cognizant.com"/>
    <s v="viswanatha.swagath@cognizant.com"/>
    <n v="80"/>
    <n v="81"/>
    <n v="79"/>
    <n v="81"/>
    <n v="78"/>
    <s v="Good. Full of energy in class"/>
    <s v="&gt;=70"/>
    <n v="73"/>
    <s v="&gt;=70"/>
    <n v="82"/>
    <x v="0"/>
    <n v="82"/>
  </r>
  <r>
    <x v="0"/>
    <s v="Bangalore"/>
    <s v="Selenium"/>
    <n v="844161"/>
    <s v="Navya Srivastava"/>
    <s v="844161@cognizant.com"/>
    <s v="844161@cognizant.com"/>
    <n v="79"/>
    <n v="82"/>
    <n v="83"/>
    <n v="81"/>
    <n v="82"/>
    <s v="Very sincere, attentive .eager to  learn, written test cases nicely"/>
    <s v="&gt;=70"/>
    <n v="74.166666666666657"/>
    <s v="&gt;=70"/>
    <n v="84"/>
    <x v="0"/>
    <n v="88"/>
  </r>
  <r>
    <x v="0"/>
    <s v="Bangalore"/>
    <s v="Selenium"/>
    <n v="833900"/>
    <s v="Tushar S"/>
    <s v="Tushar.S@cognizant.com"/>
    <s v="Tushar.S@cognizant.com"/>
    <n v="79"/>
    <n v="78"/>
    <n v="79"/>
    <n v="81"/>
    <n v="78"/>
    <s v="Good. Attentive"/>
    <s v="&gt;=70"/>
    <n v="81.666666666666671"/>
    <s v="&gt;=70"/>
    <n v="84"/>
    <x v="0"/>
    <n v="88"/>
  </r>
  <r>
    <x v="0"/>
    <s v="Bangalore"/>
    <s v="Selenium"/>
    <n v="833901"/>
    <s v="Anamitra Chowdhury"/>
    <s v="anamitra.chowdhury@cognizant.com"/>
    <s v="anamitra.chowdhury@cognizant.com"/>
    <n v="82"/>
    <n v="83"/>
    <n v="79"/>
    <n v="83"/>
    <n v="78"/>
    <s v="Good. Asks questions in class"/>
    <s v="&gt;=70"/>
    <n v="79"/>
    <s v="AB"/>
    <s v="AB"/>
    <x v="1"/>
    <s v="AB"/>
  </r>
  <r>
    <x v="0"/>
    <s v="Bangalore"/>
    <s v="Selenium"/>
    <n v="833906"/>
    <s v="Rajesh Kumar Padhy"/>
    <s v="rajesh.padhy@cognizant.com"/>
    <s v="rajesh.padhy@cognizant.com"/>
    <n v="80"/>
    <n v="83"/>
    <n v="79"/>
    <n v="81"/>
    <n v="78"/>
    <s v="good"/>
    <s v="&gt;=70"/>
    <n v="71.5"/>
    <s v="&gt;=70"/>
    <n v="76"/>
    <x v="0"/>
    <n v="76"/>
  </r>
  <r>
    <x v="0"/>
    <s v="Bangalore"/>
    <s v="Selenium"/>
    <n v="833826"/>
    <s v="Koushik Dutta"/>
    <s v="Koushik.Dutta4@cognizant.com"/>
    <s v="Koushik.Dutta4@cognizant.com"/>
    <n v="79"/>
    <n v="80"/>
    <n v="80"/>
    <n v="81"/>
    <n v="84"/>
    <s v="good"/>
    <s v="&gt;=70"/>
    <n v="72.166666666666657"/>
    <s v="&gt;=70"/>
    <n v="86"/>
    <x v="0"/>
    <n v="88"/>
  </r>
  <r>
    <x v="0"/>
    <s v="Bangalore"/>
    <s v="Selenium"/>
    <n v="833917"/>
    <s v="Prateek Das"/>
    <s v="Prateek.Das@cognizant.com"/>
    <s v="Prateek.Das@cognizant.com"/>
    <n v="82"/>
    <n v="78"/>
    <n v="79"/>
    <n v="81"/>
    <n v="78"/>
    <s v="good skills "/>
    <s v="&gt;=70"/>
    <n v="78.5"/>
    <s v="&gt;=70"/>
    <n v="76"/>
    <x v="1"/>
    <s v="AB"/>
  </r>
  <r>
    <x v="0"/>
    <s v="Bangalore"/>
    <s v="Selenium"/>
    <n v="844162"/>
    <s v="Vineeth Raj"/>
    <s v="vineeth.raj2@cognizant.com"/>
    <s v="vineeth.raj2@cognizant.com"/>
    <n v="79"/>
    <n v="80"/>
    <n v="79"/>
    <n v="81"/>
    <n v="78"/>
    <s v="good skills "/>
    <s v="&gt;=70"/>
    <n v="78.833333333333343"/>
    <s v="&gt;=70"/>
    <n v="84"/>
    <x v="0"/>
    <n v="88"/>
  </r>
  <r>
    <x v="1"/>
    <s v="Hyderabad"/>
    <s v=".NET"/>
    <n v="844307"/>
    <s v="Krishna Sree Vungarala"/>
    <s v="844307@cognizant.com"/>
    <s v="844307@cognizant.com"/>
    <n v="70"/>
    <n v="80"/>
    <n v="70"/>
    <n v="70"/>
    <n v="70"/>
    <s v="Little slow,but can improve with practice"/>
    <s v="&gt;=70"/>
    <n v="90"/>
    <s v="&gt;=70"/>
    <n v="88"/>
    <x v="0"/>
    <n v="88"/>
  </r>
  <r>
    <x v="1"/>
    <s v="Hyderabad"/>
    <s v=".NET"/>
    <n v="844308"/>
    <s v="Priyanka Bammidi"/>
    <s v="844308@cognizant.com"/>
    <s v="844308@cognizant.com"/>
    <n v="80"/>
    <n v="90"/>
    <n v="80"/>
    <n v="80"/>
    <n v="80"/>
    <s v="Good,Prompt in submitting assignments"/>
    <s v="&gt;=70"/>
    <n v="94"/>
    <s v="&gt;=70"/>
    <n v="88"/>
    <x v="0"/>
    <n v="90"/>
  </r>
  <r>
    <x v="1"/>
    <s v="Hyderabad"/>
    <s v=".NET"/>
    <n v="844315"/>
    <s v="Sai Krishna Jakkampudi"/>
    <s v="844315@cognizant.com"/>
    <s v="844315@cognizant.com"/>
    <n v="90"/>
    <n v="80"/>
    <n v="90"/>
    <n v="90"/>
    <n v="90"/>
    <s v="Must work hard on logic"/>
    <s v="&gt;=70"/>
    <n v="84"/>
    <s v="&gt;=70"/>
    <n v="80"/>
    <x v="0"/>
    <n v="84"/>
  </r>
  <r>
    <x v="1"/>
    <s v="Hyderabad"/>
    <s v=".NET"/>
    <n v="844316"/>
    <s v="Sahithi Sunkaraneni"/>
    <s v="844316@cognizant.com"/>
    <s v="844316@cognizant.com"/>
    <n v="80"/>
    <n v="700"/>
    <n v="70"/>
    <n v="80"/>
    <n v="70"/>
    <s v="Must Concentrate,practice a lot"/>
    <s v="&gt;=70"/>
    <n v="88"/>
    <s v="&gt;=70"/>
    <n v="88"/>
    <x v="0"/>
    <n v="88"/>
  </r>
  <r>
    <x v="1"/>
    <s v="Hyderabad"/>
    <s v=".NET"/>
    <n v="844317"/>
    <s v="Gayathri Jonna"/>
    <s v="844317@cognizant.com"/>
    <s v="844317@cognizant.com"/>
    <n v="80"/>
    <n v="80"/>
    <n v="80"/>
    <n v="80"/>
    <n v="80"/>
    <s v="Must Concentrate,practice a lot"/>
    <s v="&gt;=70"/>
    <n v="86"/>
    <s v="&gt;=70"/>
    <n v="86"/>
    <x v="0"/>
    <n v="88"/>
  </r>
  <r>
    <x v="1"/>
    <s v="Hyderabad"/>
    <s v=".NET"/>
    <n v="844320"/>
    <s v="Sohila Bheemreddy"/>
    <s v="844320@cognizant.com"/>
    <s v="844320@cognizant.com"/>
    <n v="80"/>
    <n v="80"/>
    <n v="90"/>
    <n v="80"/>
    <n v="80"/>
    <s v="Good at programming "/>
    <s v="&gt;=70"/>
    <n v="90"/>
    <s v="&gt;=70"/>
    <n v="84"/>
    <x v="0"/>
    <n v="88"/>
  </r>
  <r>
    <x v="1"/>
    <s v="Hyderabad"/>
    <s v=".NET"/>
    <n v="844321"/>
    <s v="Sai Priya Anchuri"/>
    <s v="844321@cognizant.com"/>
    <s v="844321@cognizant.com"/>
    <n v="80"/>
    <n v="80"/>
    <n v="90"/>
    <n v="80"/>
    <n v="80"/>
    <s v="Good at programming "/>
    <s v="&gt;=70"/>
    <n v="90"/>
    <s v="&gt;=70"/>
    <n v="88"/>
    <x v="0"/>
    <n v="86"/>
  </r>
  <r>
    <x v="1"/>
    <s v="Hyderabad"/>
    <s v=".NET"/>
    <n v="844322"/>
    <s v="Vishal Reddy Pachika"/>
    <s v="844322@cognizant.com"/>
    <s v="844322@cognizant.com"/>
    <n v="80"/>
    <n v="90"/>
    <n v="80"/>
    <n v="80"/>
    <n v="80"/>
    <s v="Good at logic, must practice  "/>
    <s v="&gt;=70"/>
    <n v="92"/>
    <s v="&gt;=70"/>
    <n v="86"/>
    <x v="0"/>
    <n v="88"/>
  </r>
  <r>
    <x v="1"/>
    <s v="Hyderabad"/>
    <s v=".NET"/>
    <n v="844324"/>
    <s v="Tejaswi Musthyala"/>
    <s v="844324@cognizant.com"/>
    <s v="844324@cognizant.com"/>
    <n v="90"/>
    <n v="90"/>
    <n v="10"/>
    <n v="90"/>
    <n v="90"/>
    <s v="Very good at Logic"/>
    <s v="&gt;=70"/>
    <n v="94"/>
    <s v="&gt;=70"/>
    <n v="88"/>
    <x v="0"/>
    <n v="90"/>
  </r>
  <r>
    <x v="1"/>
    <s v="Hyderabad"/>
    <s v=".NET"/>
    <n v="844325"/>
    <s v="Harishma Nallala"/>
    <s v="844325@cognizant.com"/>
    <s v="844325@cognizant.com"/>
    <n v="90"/>
    <n v="90"/>
    <n v="90"/>
    <n v="90"/>
    <n v="90"/>
    <s v="Good, but was absent for 1 week"/>
    <s v="&gt;=70"/>
    <n v="90"/>
    <s v="&gt;=70"/>
    <n v="86"/>
    <x v="0"/>
    <n v="88"/>
  </r>
  <r>
    <x v="1"/>
    <s v="Hyderabad"/>
    <s v=".NET"/>
    <n v="844326"/>
    <s v="Pranitha Bajaj"/>
    <s v="844326@cognizant.com"/>
    <s v="844326@cognizant.com"/>
    <n v="90"/>
    <n v="90"/>
    <n v="90"/>
    <n v="90"/>
    <n v="90"/>
    <s v="Very good at Logic,Prompt in submitting assignments"/>
    <s v="&gt;=70"/>
    <n v="88"/>
    <s v="&gt;=70"/>
    <n v="88"/>
    <x v="0"/>
    <n v="88"/>
  </r>
  <r>
    <x v="1"/>
    <s v="Hyderabad"/>
    <s v=".NET"/>
    <n v="844327"/>
    <s v="Manichandana Arrolla"/>
    <s v="844327@cognizant.com"/>
    <s v="844327@cognizant.com"/>
    <n v="90"/>
    <n v="80"/>
    <n v="90"/>
    <n v="90"/>
    <n v="90"/>
    <s v="Very good at Logic,Prompt in submitting assignments"/>
    <s v="&gt;=70"/>
    <n v="96"/>
    <s v="&gt;=70"/>
    <n v="88"/>
    <x v="0"/>
    <n v="90"/>
  </r>
  <r>
    <x v="1"/>
    <s v="Hyderabad"/>
    <s v=".NET"/>
    <n v="844335"/>
    <s v="Santosh Manda"/>
    <s v="844335@cognizant.com"/>
    <s v="844335@cognizant.com"/>
    <n v="80"/>
    <n v="70"/>
    <n v="80"/>
    <n v="80"/>
    <n v="80"/>
    <s v="Need lot of practice."/>
    <s v="&gt;=70"/>
    <n v="84"/>
    <s v="&gt;=70"/>
    <n v="84"/>
    <x v="0"/>
    <n v="86"/>
  </r>
  <r>
    <x v="1"/>
    <s v="Hyderabad"/>
    <s v=".NET"/>
    <n v="844336"/>
    <s v="Harish Teegala"/>
    <s v="844336@cognizant.com"/>
    <s v="844336@cognizant.com"/>
    <n v="70"/>
    <n v="80"/>
    <n v="70"/>
    <n v="70"/>
    <n v="70"/>
    <s v="Good,Must Concentrate,practice a lot,Frequently absent due to sickness."/>
    <s v="&gt;=70"/>
    <n v="92"/>
    <s v="&gt;=70"/>
    <n v="86"/>
    <x v="0"/>
    <n v="88"/>
  </r>
  <r>
    <x v="1"/>
    <s v="Hyderabad"/>
    <s v=".NET"/>
    <n v="844337"/>
    <s v="Majoju Pravalika"/>
    <s v="844337@cognizant.com"/>
    <s v="844337@cognizant.com"/>
    <n v="80"/>
    <n v="80"/>
    <n v="80"/>
    <n v="80"/>
    <n v="80"/>
    <s v="Good,Prompt in submitting assignments"/>
    <s v="&gt;=70"/>
    <n v="90"/>
    <s v="&gt;=70"/>
    <n v="84"/>
    <x v="0"/>
    <n v="86"/>
  </r>
  <r>
    <x v="1"/>
    <s v="Hyderabad"/>
    <s v=".NET"/>
    <n v="844338"/>
    <s v="Naveena Reddy Muskula"/>
    <s v="844338@cognizant.com"/>
    <s v="844338@cognizant.com"/>
    <n v="80"/>
    <n v="80"/>
    <n v="80"/>
    <n v="80"/>
    <n v="80"/>
    <s v="Good,Prompt in submitting assignments"/>
    <s v="&gt;=70"/>
    <n v="92"/>
    <s v="&gt;=70"/>
    <n v="82"/>
    <x v="0"/>
    <n v="88"/>
  </r>
  <r>
    <x v="1"/>
    <s v="Hyderabad"/>
    <s v=".NET"/>
    <n v="844389"/>
    <s v="Devana Revanth Reddy"/>
    <s v="844389@cognizant.com"/>
    <s v="844389@cognizant.com"/>
    <n v="80"/>
    <n v="80"/>
    <n v="80"/>
    <n v="90"/>
    <n v="80"/>
    <s v="Must work hard on logic"/>
    <s v="&gt;=70"/>
    <n v="84"/>
    <s v="&gt;=70"/>
    <n v="82"/>
    <x v="0"/>
    <n v="82"/>
  </r>
  <r>
    <x v="1"/>
    <s v="Hyderabad"/>
    <s v=".NET"/>
    <n v="844401"/>
    <s v="Sai Sahithya Ponguru"/>
    <s v="844401@cognizant.com"/>
    <s v="844401@cognizant.com"/>
    <n v="80"/>
    <n v="80"/>
    <n v="80"/>
    <n v="80"/>
    <n v="80"/>
    <s v="Must practice a lot, most of the time makes small mistakes"/>
    <s v="&gt;=70"/>
    <n v="86"/>
    <s v="&gt;=70"/>
    <n v="80"/>
    <x v="0"/>
    <n v="82"/>
  </r>
  <r>
    <x v="1"/>
    <s v="Hyderabad"/>
    <s v=".NET"/>
    <n v="844402"/>
    <s v="Sai Pavani Nukala"/>
    <s v="844402@cognizant.com"/>
    <s v="844402@cognizant.com"/>
    <n v="80"/>
    <n v="90"/>
    <n v="80"/>
    <n v="80"/>
    <n v="80"/>
    <s v="Very good at Logic"/>
    <s v="&gt;=70"/>
    <n v="88"/>
    <s v="&gt;=70"/>
    <n v="88"/>
    <x v="0"/>
    <n v="88"/>
  </r>
  <r>
    <x v="1"/>
    <s v="Hyderabad"/>
    <s v=".NET"/>
    <n v="844411"/>
    <s v="Nidumukkula Harika Venkata Sri Kavya"/>
    <s v="844411@cognizant.com"/>
    <s v="844411@cognizant.com"/>
    <n v="90"/>
    <n v="80"/>
    <n v="90"/>
    <n v="90"/>
    <n v="90"/>
    <s v="Very good at Logic,Prompt in submitting assignments"/>
    <s v="&gt;=70"/>
    <n v="88"/>
    <s v="&gt;=70"/>
    <n v="88"/>
    <x v="0"/>
    <n v="90"/>
  </r>
  <r>
    <x v="1"/>
    <s v="Hyderabad"/>
    <s v=".NET"/>
    <n v="844431"/>
    <s v="Shyamala Tata"/>
    <s v="844431@cognizant.com"/>
    <s v="844431@cognizant.com"/>
    <n v="80"/>
    <n v="90"/>
    <n v="80"/>
    <n v="80"/>
    <n v="80"/>
    <s v="Little slow,but can improve with practice"/>
    <s v="&gt;=70"/>
    <n v="83"/>
    <s v="&gt;=70"/>
    <n v="80"/>
    <x v="0"/>
    <n v="82"/>
  </r>
  <r>
    <x v="1"/>
    <s v="Hyderabad"/>
    <s v=".NET"/>
    <n v="844433"/>
    <s v="Rhea Trivedi"/>
    <s v="844433@cognizant.com"/>
    <s v="844433@cognizant.com"/>
    <n v="90"/>
    <n v="80"/>
    <n v="10"/>
    <n v="90"/>
    <n v="90"/>
    <s v="Very Good, but was severely sick,was absent for 7 days"/>
    <s v="&gt;=70"/>
    <n v="90"/>
    <s v="&gt;=70"/>
    <n v="84"/>
    <x v="0"/>
    <n v="84"/>
  </r>
  <r>
    <x v="1"/>
    <s v="Hyderabad"/>
    <s v=".NET"/>
    <n v="844441"/>
    <s v="Abhishek Kumar Gautam"/>
    <s v="844441@cognizant.com"/>
    <s v="844441@cognizant.com"/>
    <n v="80"/>
    <n v="90"/>
    <n v="80"/>
    <n v="80"/>
    <n v="80"/>
    <s v="Very good at Logic"/>
    <s v="&gt;=70"/>
    <n v="94"/>
    <s v="&gt;=70"/>
    <n v="88"/>
    <x v="0"/>
    <n v="86"/>
  </r>
  <r>
    <x v="1"/>
    <s v="Hyderabad"/>
    <s v=".NET"/>
    <n v="844442"/>
    <s v="Anusha Reddy Guduru"/>
    <s v="844442@cognizant.com"/>
    <s v="844442@cognizant.com"/>
    <n v="90"/>
    <n v="90"/>
    <n v="90"/>
    <n v="90"/>
    <n v="90"/>
    <s v="Very good at Logic"/>
    <s v="&gt;=70"/>
    <n v="90"/>
    <s v="&gt;=70"/>
    <n v="88"/>
    <x v="0"/>
    <n v="88"/>
  </r>
  <r>
    <x v="1"/>
    <s v="Hyderabad"/>
    <s v=".NET"/>
    <n v="844443"/>
    <s v="Rachana Muskula"/>
    <s v="844443@cognizant.com"/>
    <s v="844443@cognizant.com"/>
    <n v="90"/>
    <n v="80"/>
    <n v="90"/>
    <n v="90"/>
    <n v="90"/>
    <s v="Very good at Logic"/>
    <s v="&gt;=70"/>
    <n v="86"/>
    <s v="&gt;=70"/>
    <n v="86"/>
    <x v="0"/>
    <n v="88"/>
  </r>
  <r>
    <x v="1"/>
    <s v="Hyderabad"/>
    <s v=".NET"/>
    <n v="844454"/>
    <s v="Shreyas Shanmukha Vedantam"/>
    <s v="844454@cognizant.com"/>
    <s v="844454@cognizant.com"/>
    <n v="80"/>
    <n v="80"/>
    <n v="80"/>
    <n v="80"/>
    <n v="80"/>
    <s v="Good, but little lenient,should concentrate"/>
    <s v="&gt;=70"/>
    <n v="90"/>
    <s v="&gt;=70"/>
    <n v="88"/>
    <x v="0"/>
    <n v="84"/>
  </r>
  <r>
    <x v="2"/>
    <s v="Hyderabad"/>
    <s v="Java"/>
    <n v="844348"/>
    <s v="Veena Ragini Sajja"/>
    <s v="veenaragini.sajja@cognizant.com"/>
    <s v="veenaragini.sajja@cognizant.com"/>
    <n v="50"/>
    <n v="50"/>
    <n v="50"/>
    <n v="40"/>
    <n v="90"/>
    <s v="She need to upgarde the logical skills "/>
    <s v="&gt;=70"/>
    <n v="94"/>
    <s v="&gt;=70"/>
    <n v="80"/>
    <x v="2"/>
    <n v="68"/>
  </r>
  <r>
    <x v="2"/>
    <s v="Hyderabad"/>
    <s v="Java"/>
    <n v="844347"/>
    <s v="Venkata Surya Ramesh Babu Kaja"/>
    <s v="venkatasuryarameshbabu.kaja@cognizant.com"/>
    <s v="venkatasuryarameshbabu.kaja@cognizant.com"/>
    <n v="80"/>
    <n v="80"/>
    <n v="70"/>
    <n v="70"/>
    <n v="100"/>
    <s v="He is good at programing, if we can boost him then can do better"/>
    <s v="&gt;=70"/>
    <n v="100"/>
    <s v="&gt;=70"/>
    <n v="88"/>
    <x v="2"/>
    <n v="68"/>
  </r>
  <r>
    <x v="2"/>
    <s v="Hyderabad"/>
    <s v="Java"/>
    <n v="844342"/>
    <s v="Ganga Bhavani Kanda"/>
    <s v="gangabhavani.kanda@cognizant.com"/>
    <s v="gangabhavani.kanda@cognizant.com"/>
    <n v="90"/>
    <n v="90"/>
    <n v="90"/>
    <n v="90"/>
    <n v="100"/>
    <s v="She has very  good programming skills "/>
    <s v="&gt;=70"/>
    <n v="100"/>
    <s v="&gt;=70"/>
    <n v="82"/>
    <x v="2"/>
    <n v="52"/>
  </r>
  <r>
    <x v="2"/>
    <s v="Hyderabad"/>
    <s v="Java"/>
    <n v="844343"/>
    <s v="Jahnavi Guruju"/>
    <s v="jahnavi.guruju@cognizant.com"/>
    <s v="jahnavi.guruju@cognizant.com"/>
    <n v="90"/>
    <n v="90"/>
    <n v="90"/>
    <n v="90"/>
    <n v="100"/>
    <s v="She has good programming skills "/>
    <s v="&gt;=70"/>
    <n v="96"/>
    <s v="&gt;=70"/>
    <n v="82"/>
    <x v="0"/>
    <n v="72"/>
  </r>
  <r>
    <x v="2"/>
    <s v="Hyderabad"/>
    <s v="Java"/>
    <n v="844334"/>
    <s v="Anuja Dhanekula"/>
    <s v="anuja.dhanekula@cognizant.com"/>
    <s v="anuja.dhanekula@cognizant.com"/>
    <n v="90"/>
    <n v="90"/>
    <n v="85"/>
    <n v="80"/>
    <n v="80"/>
    <s v="Good in programming"/>
    <s v="&gt;=70"/>
    <n v="90"/>
    <s v="&gt;=70"/>
    <n v="88"/>
    <x v="2"/>
    <n v="68"/>
  </r>
  <r>
    <x v="2"/>
    <s v="Hyderabad"/>
    <s v="Java"/>
    <n v="844341"/>
    <s v="Lakshminavya Tadikamalla"/>
    <s v="lakshminavya.tadikamalla@cognizant.com"/>
    <s v="lakshminavya.tadikamalla@cognizant.com"/>
    <n v="50"/>
    <n v="50"/>
    <n v="50"/>
    <n v="40"/>
    <n v="80"/>
    <s v="Average in skills"/>
    <s v="&gt;=70"/>
    <n v="98"/>
    <s v="&gt;=70"/>
    <n v="80"/>
    <x v="0"/>
    <n v="72"/>
  </r>
  <r>
    <x v="2"/>
    <s v="Hyderabad"/>
    <s v="Java"/>
    <n v="844344"/>
    <s v="Monica Sruthi Avula"/>
    <s v="monicasruthi.avula@cognizant.com"/>
    <s v="monicasruthi.avula@cognizant.com"/>
    <n v="50"/>
    <n v="40"/>
    <n v="50"/>
    <n v="40"/>
    <n v="85"/>
    <s v="Average in skills"/>
    <s v="&gt;=70"/>
    <n v="100"/>
    <s v="&gt;=70"/>
    <n v="82"/>
    <x v="0"/>
    <n v="76"/>
  </r>
  <r>
    <x v="2"/>
    <s v="Hyderabad"/>
    <s v="Java"/>
    <n v="844345"/>
    <s v="Omsaiswaroop Gundala"/>
    <s v="omsaiswaroop.gundala@cognizant.com"/>
    <s v="omsaiswaroop.gundala@cognizant.com"/>
    <n v="90"/>
    <n v="90"/>
    <n v="85"/>
    <n v="80"/>
    <n v="90"/>
    <s v="Good in programming"/>
    <s v="&gt;=70"/>
    <n v="92"/>
    <s v="&gt;=70"/>
    <n v="76"/>
    <x v="0"/>
    <n v="72"/>
  </r>
  <r>
    <x v="2"/>
    <s v="Hyderabad"/>
    <s v="Java"/>
    <n v="844346"/>
    <s v="Vanya Methani"/>
    <s v="vanya.methani@cognizant.com"/>
    <s v="vanya.methani@cognizant.com"/>
    <n v="60"/>
    <n v="50"/>
    <n v="50"/>
    <n v="50"/>
    <n v="70"/>
    <s v="Average in skills"/>
    <s v="&gt;=70"/>
    <n v="94"/>
    <s v="&gt;=70"/>
    <n v="80"/>
    <x v="0"/>
    <n v="72"/>
  </r>
  <r>
    <x v="2"/>
    <s v="Hyderabad"/>
    <s v="Java"/>
    <n v="844358"/>
    <s v="Santhoshi Rupa Bandaru"/>
    <s v="santhoshirupa.bandaru@cognizant.com"/>
    <s v="santhoshirupa.bandaru@cognizant.com"/>
    <n v="60"/>
    <n v="80"/>
    <n v="80"/>
    <n v="80"/>
    <n v="100"/>
    <s v="Good in Skills"/>
    <s v="&gt;=70"/>
    <n v="96"/>
    <s v="&gt;=70"/>
    <n v="84"/>
    <x v="2"/>
    <n v="64"/>
  </r>
  <r>
    <x v="2"/>
    <s v="Hyderabad"/>
    <s v="Java"/>
    <n v="844359"/>
    <s v="Aparna Devi Akula"/>
    <s v="aparnadevi.akula@cognizant.com"/>
    <s v="aparnadevi.akula@cognizant.com"/>
    <n v="80"/>
    <n v="80"/>
    <n v="80"/>
    <n v="60"/>
    <n v="100"/>
    <s v="Good in skills"/>
    <s v="&gt;=70"/>
    <n v="98"/>
    <s v="&gt;=70"/>
    <n v="82"/>
    <x v="2"/>
    <n v="68"/>
  </r>
  <r>
    <x v="2"/>
    <s v="Hyderabad"/>
    <s v="Java"/>
    <n v="844360"/>
    <s v="Naga Sai Sravanthi Sanaka"/>
    <s v="nagasaisravanthi.sanaka@cognizant.com"/>
    <s v="nagasaisravanthi.sanaka@cognizant.com"/>
    <n v="70"/>
    <n v="70"/>
    <n v="80"/>
    <n v="50"/>
    <n v="100"/>
    <s v="Average in skills"/>
    <s v="&gt;=70"/>
    <n v="98"/>
    <s v="&gt;=70"/>
    <n v="82"/>
    <x v="2"/>
    <n v="68"/>
  </r>
  <r>
    <x v="2"/>
    <s v="Hyderabad"/>
    <s v="Java"/>
    <n v="844357"/>
    <s v="Hari Kiran Moka"/>
    <s v="harikiran.moka@cognizant.com"/>
    <s v="harikiran.moka@cognizant.com"/>
    <n v="80"/>
    <n v="80"/>
    <n v="80"/>
    <n v="50"/>
    <n v="100"/>
    <s v="Good programmer"/>
    <s v="&gt;=70"/>
    <n v="92"/>
    <s v="&gt;=70"/>
    <n v="80"/>
    <x v="2"/>
    <n v="60"/>
  </r>
  <r>
    <x v="2"/>
    <s v="Hyderabad"/>
    <s v="Java"/>
    <n v="844371"/>
    <s v="Krishna Priya Rayapudi"/>
    <s v="krishnapriya.rayapudi@cognizant.com"/>
    <s v="krishnapriya.rayapudi@cognizant.com"/>
    <n v="80"/>
    <n v="70"/>
    <n v="70"/>
    <n v="60"/>
    <n v="90"/>
    <s v="Average programmer"/>
    <s v="&gt;=70"/>
    <n v="96"/>
    <s v="&gt;=70"/>
    <n v="86"/>
    <x v="2"/>
    <n v="64"/>
  </r>
  <r>
    <x v="2"/>
    <s v="Hyderabad"/>
    <s v="Java"/>
    <n v="844372"/>
    <s v="Kavya Pilli"/>
    <s v="kavya.pilli@cognizant.com"/>
    <s v="kavya.pilli@cognizant.com"/>
    <n v="80"/>
    <n v="70"/>
    <n v="60"/>
    <n v="60"/>
    <n v="100"/>
    <s v="If she can concentrate more can do better"/>
    <s v="&gt;=70"/>
    <n v="98"/>
    <s v="&gt;=70"/>
    <n v="80"/>
    <x v="2"/>
    <n v="56"/>
  </r>
  <r>
    <x v="2"/>
    <s v="Hyderabad"/>
    <s v="Java"/>
    <n v="844373"/>
    <s v="Dinesh Koneru"/>
    <s v="dinesh.koneru@cognizant.com"/>
    <s v="dinesh.koneru@cognizant.com"/>
    <n v="60"/>
    <n v="50"/>
    <n v="50"/>
    <n v="45"/>
    <n v="100"/>
    <s v="He needs more hard work towards programming"/>
    <s v="&gt;=70"/>
    <n v="98"/>
    <s v="&gt;=70"/>
    <n v="82"/>
    <x v="2"/>
    <n v="60"/>
  </r>
  <r>
    <x v="2"/>
    <s v="Hyderabad"/>
    <s v="Java"/>
    <n v="844374"/>
    <s v="Dheeraj Potluri"/>
    <s v="dheeraj.potluri@cognizant.com"/>
    <s v="dheeraj.potluri@cognizant.com"/>
    <n v="60"/>
    <n v="50"/>
    <n v="50"/>
    <n v="45"/>
    <n v="100"/>
    <s v="He needs more hard work towards programming"/>
    <s v="AB"/>
    <s v="AB"/>
    <s v="&gt;=70"/>
    <n v="88"/>
    <x v="2"/>
    <n v="64"/>
  </r>
  <r>
    <x v="2"/>
    <s v="Hyderabad"/>
    <s v="Java"/>
    <n v="844386"/>
    <s v="Sai Niharika Kosuru"/>
    <s v="sainiharika.kosuru@cognizant.com"/>
    <s v="sainiharika.kosuru@cognizant.com"/>
    <n v="60"/>
    <n v="50"/>
    <n v="60"/>
    <n v="50"/>
    <n v="100"/>
    <s v="She needs to concentrate more on programming"/>
    <s v="&gt;=70"/>
    <n v="98"/>
    <s v="&gt;=70"/>
    <n v="88"/>
    <x v="0"/>
    <n v="72"/>
  </r>
  <r>
    <x v="2"/>
    <s v="Hyderabad"/>
    <s v="Java"/>
    <n v="844387"/>
    <s v="Jerusha Nissi Mane"/>
    <s v="jerushanissi.mane@cognizant.com"/>
    <s v="jerushanissi.mane@cognizant.com"/>
    <n v="80"/>
    <n v="60"/>
    <n v="60"/>
    <n v="40"/>
    <n v="90"/>
    <s v="She has good interpersonal skills, but needs to focus more on programming"/>
    <s v="&gt;=70"/>
    <n v="86"/>
    <s v="&gt;=70"/>
    <n v="82"/>
    <x v="2"/>
    <n v="56"/>
  </r>
  <r>
    <x v="2"/>
    <s v="Hyderabad"/>
    <s v="Java"/>
    <n v="844388"/>
    <s v="Sai Chandu Duggineni"/>
    <s v="saichandu.duggineni@cognizant.com"/>
    <s v="saichandu.duggineni@cognizant.com"/>
    <n v="40"/>
    <n v="50"/>
    <n v="40"/>
    <n v="50"/>
    <n v="95"/>
    <s v="He is silent and trying to do better, if he works hard can do better."/>
    <s v="&gt;=70"/>
    <n v="84"/>
    <s v="50-69"/>
    <n v="68"/>
    <x v="0"/>
    <n v="72"/>
  </r>
  <r>
    <x v="2"/>
    <s v="Hyderabad"/>
    <s v="Java"/>
    <n v="844350"/>
    <s v="Venkata Sai Ravi"/>
    <s v="venkatasai.ravi@cognizant.com"/>
    <s v="venkatasai.ravi@cognizant.com"/>
    <n v="50"/>
    <n v="50"/>
    <n v="50"/>
    <n v="40"/>
    <n v="80"/>
    <s v="He is good in leadership, but needs to focus on technical skills."/>
    <s v="&gt;=70"/>
    <n v="100"/>
    <s v="&gt;=70"/>
    <n v="76"/>
    <x v="2"/>
    <n v="60"/>
  </r>
  <r>
    <x v="2"/>
    <s v="Hyderabad"/>
    <s v="Java"/>
    <n v="844351"/>
    <s v="Sai Aravind N"/>
    <s v="saiaravind.n@cognizant.com"/>
    <s v="saiaravind.n@cognizant.com"/>
    <n v="90"/>
    <n v="95"/>
    <n v="100"/>
    <n v="90"/>
    <n v="100"/>
    <s v="Excellent in programming, good in analytics also"/>
    <s v="&gt;=70"/>
    <n v="94"/>
    <s v="&gt;=70"/>
    <n v="88"/>
    <x v="2"/>
    <n v="52"/>
  </r>
  <r>
    <x v="2"/>
    <s v="Hyderabad"/>
    <s v="Java"/>
    <n v="844410"/>
    <s v="Gagandeep Paila"/>
    <s v="gagandeep.paila@cognizant.com"/>
    <s v="gagandeep.paila@cognizant.com"/>
    <n v="60"/>
    <n v="50"/>
    <n v="50"/>
    <n v="40"/>
    <n v="100"/>
    <s v="Not active, need to learn more prorgramming more than that needs to learn how to mingle in team"/>
    <s v="&gt;=70"/>
    <n v="92"/>
    <s v="&gt;=70"/>
    <n v="72"/>
    <x v="2"/>
    <n v="64"/>
  </r>
  <r>
    <x v="2"/>
    <s v="Hyderabad"/>
    <s v="Java"/>
    <n v="844434"/>
    <s v="Vijeta Pandey"/>
    <s v="vijeta.pandey@cognizant.com"/>
    <s v="vijeta.pandey@cognizant.com"/>
    <n v="70"/>
    <n v="70"/>
    <n v="80"/>
    <n v="70"/>
    <n v="100"/>
    <s v="She is good learner and can perform well in activities"/>
    <s v="&gt;=70"/>
    <n v="92"/>
    <s v="&gt;=70"/>
    <n v="82"/>
    <x v="2"/>
    <n v="52"/>
  </r>
  <r>
    <x v="2"/>
    <s v="Hyderabad"/>
    <s v="Java"/>
    <n v="844435"/>
    <s v="Hulash Kumar"/>
    <s v="hulash.kumar@cognizant.com"/>
    <s v="hulash.kumar@cognizant.com"/>
    <n v="60"/>
    <n v="60"/>
    <n v="70"/>
    <n v="50"/>
    <n v="100"/>
    <s v="Needs to improve how to mingle in team, needs to improve programming skills"/>
    <s v="&gt;=70"/>
    <n v="92"/>
    <s v="&gt;=70"/>
    <n v="84"/>
    <x v="0"/>
    <n v="72"/>
  </r>
  <r>
    <x v="2"/>
    <s v="Hyderabad"/>
    <s v="Java"/>
    <n v="844436"/>
    <s v="Rani Gupta"/>
    <s v="rani.gupta259@cognizant.com"/>
    <s v="rani.gupta259@cognizant.com"/>
    <n v="100"/>
    <n v="100"/>
    <n v="100"/>
    <n v="100"/>
    <n v="100"/>
    <s v="Extaordinary programming skills"/>
    <s v="&gt;=70"/>
    <n v="84"/>
    <s v="&gt;=70"/>
    <n v="80"/>
    <x v="3"/>
    <n v="48"/>
  </r>
  <r>
    <x v="2"/>
    <s v="Hyderabad"/>
    <s v="Java"/>
    <n v="844314"/>
    <s v="Shivam pratap singh"/>
    <s v="shivampratap.singh@cognizant.com"/>
    <s v="shivampratap.singh@cognizant.com"/>
    <n v="80"/>
    <n v="80"/>
    <n v="70"/>
    <n v="60"/>
    <n v="100"/>
    <s v="Good Learner, if given more timewill do better"/>
    <s v="&gt;=70"/>
    <n v="98"/>
    <s v="&gt;=70"/>
    <n v="80"/>
    <x v="3"/>
    <n v="48"/>
  </r>
  <r>
    <x v="2"/>
    <s v="Hyderabad"/>
    <s v="Java"/>
    <n v="844319"/>
    <s v="Alekhya Nalla"/>
    <s v="alekhya.nalla@cognizant.com"/>
    <s v="alekhya.nalla@cognizant.com"/>
    <n v="60"/>
    <n v="60"/>
    <n v="50"/>
    <n v="50"/>
    <n v="75"/>
    <s v="Not Active, needs to improve the programming skills"/>
    <s v="&gt;=70"/>
    <n v="96"/>
    <s v="&gt;=70"/>
    <n v="82"/>
    <x v="2"/>
    <n v="52"/>
  </r>
  <r>
    <x v="3"/>
    <s v="Hyderabad"/>
    <s v="Selenium"/>
    <n v="844412"/>
    <s v="Yandapally Koushik Reddy"/>
    <s v="koushikreddy.yandapally@cognizant.com"/>
    <s v="koushikreddy.yandapally@cognizant.com"/>
    <n v="84"/>
    <n v="90"/>
    <n v="99"/>
    <n v="80"/>
    <n v="100"/>
    <s v="Usually needs direct supervision, even for mundane and everyday tasks."/>
    <s v="&gt;=70"/>
    <n v="88"/>
    <s v="&gt;=70"/>
    <n v="70"/>
    <x v="0"/>
    <n v="76"/>
  </r>
  <r>
    <x v="3"/>
    <s v="Hyderabad"/>
    <s v="Selenium"/>
    <n v="844413"/>
    <s v="Nekkalapu Abhilash"/>
    <s v="nekkalapu.abhilash@cognizant.com"/>
    <s v="nekkalapu.abhilash@cognizant.com"/>
    <n v="93"/>
    <n v="90"/>
    <n v="99"/>
    <n v="80"/>
    <n v="100"/>
    <s v="Takes pride in work and strives to improve work performance."/>
    <s v="&gt;=70"/>
    <n v="94"/>
    <s v="&gt;=70"/>
    <n v="72"/>
    <x v="0"/>
    <n v="76"/>
  </r>
  <r>
    <x v="3"/>
    <s v="Hyderabad"/>
    <s v="Selenium"/>
    <n v="836276"/>
    <s v="Usha Alekhya Patnaikuni"/>
    <s v="UshaAlekhya.Patnaikuni@cognizant.com"/>
    <s v="UshaAlekhya.Patnaikuni@cognizant.com"/>
    <n v="90"/>
    <n v="95"/>
    <n v="99"/>
    <n v="82"/>
    <n v="100"/>
    <s v="On Leave"/>
    <s v="AB"/>
    <s v="AB"/>
    <s v="50-69"/>
    <n v="68"/>
    <x v="0"/>
    <n v="72"/>
  </r>
  <r>
    <x v="3"/>
    <s v="Hyderabad"/>
    <s v="Selenium"/>
    <n v="836280"/>
    <s v="Seetaram Anjuru"/>
    <s v="Anjuru.Seetaram@cognizant.com"/>
    <s v="Anjuru.Seetaram@cognizant.com"/>
    <n v="88"/>
    <n v="94"/>
    <n v="99"/>
    <n v="84"/>
    <n v="100"/>
    <s v="Need to improve some more on tasks"/>
    <s v="50-69"/>
    <n v="58"/>
    <s v="&gt;=70"/>
    <n v="72"/>
    <x v="0"/>
    <n v="80"/>
  </r>
  <r>
    <x v="3"/>
    <s v="Hyderabad"/>
    <s v="Selenium"/>
    <n v="836281"/>
    <s v="Siva Gangadhara Rao Prattipati"/>
    <s v="SivaGangadharaRao.Prattipati@cognizant.com"/>
    <s v="SivaGangadharaRao.Prattipati@cognizant.com"/>
    <n v="88"/>
    <n v="96"/>
    <n v="99"/>
    <n v="80"/>
    <n v="100"/>
    <s v="Missed small errors in the work"/>
    <s v="&gt;=70"/>
    <n v="88"/>
    <s v="&gt;=70"/>
    <n v="74"/>
    <x v="0"/>
    <n v="72"/>
  </r>
  <r>
    <x v="3"/>
    <s v="Hyderabad"/>
    <s v="Selenium"/>
    <n v="836282"/>
    <s v="Ganapathi Santosh Karthik Nemani"/>
    <s v="GanapathiSantoshKarthik.Nemani@cognizant.com"/>
    <s v="GanapathiSantoshKarthik.Nemani@cognizant.com"/>
    <n v="89"/>
    <n v="95"/>
    <n v="99"/>
    <n v="85"/>
    <n v="100"/>
    <s v="Missed small errors in the work"/>
    <s v="&gt;=70"/>
    <n v="76"/>
    <s v="&gt;=70"/>
    <n v="72"/>
    <x v="0"/>
    <n v="78"/>
  </r>
  <r>
    <x v="3"/>
    <s v="Hyderabad"/>
    <s v="Selenium"/>
    <n v="836288"/>
    <s v="Venkata Madhu Ganta"/>
    <s v="VenkataMadhu.Ganta@cognizant.com"/>
    <s v="VenkataMadhu.Ganta@cognizant.com"/>
    <n v="90"/>
    <n v="94"/>
    <n v="99"/>
    <n v="80"/>
    <n v="100"/>
    <s v="On Leave"/>
    <s v="AB"/>
    <s v="AB"/>
    <s v="&gt;=70"/>
    <n v="74"/>
    <x v="0"/>
    <n v="82"/>
  </r>
  <r>
    <x v="3"/>
    <s v="Hyderabad"/>
    <s v="Selenium"/>
    <n v="836289"/>
    <s v="Keerthi Kumar Reddy Kanchamreddy"/>
    <s v="KeerthiKumarReddy.Kanchamreddy@cognizant.com"/>
    <s v="KeerthiKumarReddy.Kanchamreddy@cognizant.com"/>
    <n v="91"/>
    <n v="93"/>
    <n v="99"/>
    <n v="83"/>
    <n v="100"/>
    <s v="Displays strong technical skills"/>
    <s v="50-69"/>
    <n v="64"/>
    <s v="&gt;=70"/>
    <n v="70"/>
    <x v="0"/>
    <n v="84"/>
  </r>
  <r>
    <x v="3"/>
    <s v="Hyderabad"/>
    <s v="Selenium"/>
    <n v="836290"/>
    <s v="Sandeep Yugandhar Guntreddi"/>
    <s v="SandeepYugandhar.Guntreddi@cognizant.com"/>
    <s v="SandeepYugandhar.Guntreddi@cognizant.com"/>
    <n v="95"/>
    <n v="94"/>
    <n v="99"/>
    <n v="82"/>
    <n v="100"/>
    <s v="Missed small errors in the work"/>
    <s v="&gt;=70"/>
    <n v="78"/>
    <s v="&gt;=70"/>
    <n v="80"/>
    <x v="0"/>
    <n v="80"/>
  </r>
  <r>
    <x v="3"/>
    <s v="Hyderabad"/>
    <s v="Selenium"/>
    <n v="836291"/>
    <s v="Pavan Kumar Akkidasari"/>
    <s v="PavanKumar.Akkidasari@cognizant.com"/>
    <s v="PavanKumar.Akkidasari@cognizant.com"/>
    <n v="90"/>
    <n v="97"/>
    <n v="99"/>
    <n v="81"/>
    <n v="80"/>
    <s v="Missed small errors in the work"/>
    <s v="&gt;=70"/>
    <n v="78"/>
    <s v="&gt;=70"/>
    <n v="72"/>
    <x v="0"/>
    <n v="74"/>
  </r>
  <r>
    <x v="3"/>
    <s v="Hyderabad"/>
    <s v="Selenium"/>
    <n v="836303"/>
    <s v="Sai Kumar Kondapalli"/>
    <s v="Sai.Kondapalli@cognizant.com"/>
    <s v="Sai.Kondapalli@cognizant.com"/>
    <n v="90"/>
    <n v="94"/>
    <n v="99"/>
    <n v="84"/>
    <n v="100"/>
    <s v="On Leave"/>
    <s v="AB"/>
    <s v="AB"/>
    <s v="&gt;=70"/>
    <n v="72"/>
    <x v="0"/>
    <n v="76"/>
  </r>
  <r>
    <x v="3"/>
    <s v="Hyderabad"/>
    <s v="Selenium"/>
    <n v="836304"/>
    <s v="Sravya Sasanam"/>
    <s v="Sasanam.Sravya@cognizant.com"/>
    <s v="Sasanam.Sravya@cognizant.com"/>
    <n v="93"/>
    <n v="92"/>
    <n v="99"/>
    <n v="82"/>
    <n v="100"/>
    <s v="Need to improve some more on project tasks"/>
    <s v="&gt;=70"/>
    <n v="78"/>
    <s v="&gt;=70"/>
    <n v="74"/>
    <x v="0"/>
    <n v="74"/>
  </r>
  <r>
    <x v="3"/>
    <s v="Hyderabad"/>
    <s v="Selenium"/>
    <n v="836305"/>
    <s v="Lalitha Sarvani Cheendrim"/>
    <s v="LalithaSarvani.Cheendrim@cognizant.com"/>
    <s v="LalithaSarvani.Cheendrim@cognizant.com"/>
    <n v="95"/>
    <n v="93"/>
    <n v="99"/>
    <n v="84"/>
    <n v="100"/>
    <s v="Missed small errors in the work"/>
    <s v="50-69"/>
    <n v="66"/>
    <s v="&gt;=70"/>
    <n v="70"/>
    <x v="0"/>
    <n v="70"/>
  </r>
  <r>
    <x v="3"/>
    <s v="Hyderabad"/>
    <s v="Selenium"/>
    <n v="836743"/>
    <s v="Santhosh Mohan"/>
    <s v="Santhosh.Mohan@cognizant.com"/>
    <s v="Santhosh.Mohan@cognizant.com"/>
    <n v="96"/>
    <n v="91"/>
    <n v="99"/>
    <n v="86"/>
    <n v="100"/>
    <s v="Uses good judgment in solving problems and working with others."/>
    <s v="&gt;=70"/>
    <n v="84"/>
    <s v="&gt;=70"/>
    <n v="72"/>
    <x v="0"/>
    <n v="74"/>
  </r>
  <r>
    <x v="3"/>
    <s v="Hyderabad"/>
    <s v="Selenium"/>
    <n v="836747"/>
    <s v="Pachaiyyappan K"/>
    <s v="Pachaiyyappan.K@cognizant.com"/>
    <s v="Pachaiyyappan.K@cognizant.com"/>
    <n v="89"/>
    <n v="89"/>
    <n v="99"/>
    <n v="84"/>
    <n v="100"/>
    <s v="Missing few things in assessments"/>
    <s v="&gt;=70"/>
    <n v="94"/>
    <s v="&gt;=70"/>
    <n v="72"/>
    <x v="0"/>
    <n v="76"/>
  </r>
  <r>
    <x v="3"/>
    <s v="Hyderabad"/>
    <s v="Selenium"/>
    <n v="836755"/>
    <s v="Dhivya N"/>
    <s v="Dhivya.N@cognizant.com"/>
    <s v="Dhivya.N@cognizant.com"/>
    <n v="90"/>
    <n v="94"/>
    <n v="99"/>
    <n v="82"/>
    <n v="100"/>
    <s v="Need to improve some more on project tasks"/>
    <s v="50-69"/>
    <n v="64"/>
    <s v="&gt;=70"/>
    <n v="78"/>
    <x v="0"/>
    <n v="84"/>
  </r>
  <r>
    <x v="3"/>
    <s v="Hyderabad"/>
    <s v="Selenium"/>
    <n v="836759"/>
    <s v="Vinoshiya.V S"/>
    <s v="Vinoshiya.VS@cognizant.com"/>
    <s v="Vinoshiya.VS@cognizant.com"/>
    <n v="91"/>
    <n v="94"/>
    <n v="99"/>
    <n v="80"/>
    <n v="100"/>
    <s v="Missing few things in assessments"/>
    <s v="&gt;=70"/>
    <n v="76"/>
    <s v="&gt;=70"/>
    <n v="76"/>
    <x v="0"/>
    <n v="80"/>
  </r>
  <r>
    <x v="3"/>
    <s v="Hyderabad"/>
    <s v="Selenium"/>
    <n v="836760"/>
    <s v="Priyanka S"/>
    <s v="Priyanka.S3056c@cognizant.com"/>
    <s v="Priyanka.S3056c@cognizant.com"/>
    <n v="87"/>
    <n v="96"/>
    <n v="99"/>
    <n v="81"/>
    <n v="100"/>
    <s v="Need to improve some more on project tasks"/>
    <s v="&gt;=70"/>
    <n v="82"/>
    <s v="&gt;=70"/>
    <n v="76"/>
    <x v="0"/>
    <n v="84"/>
  </r>
  <r>
    <x v="3"/>
    <s v="Hyderabad"/>
    <s v="Selenium"/>
    <n v="836764"/>
    <s v="Jeya Priya S"/>
    <s v="JeyaPriya.S@cognizant.com"/>
    <s v="JeyaPriya.S@cognizant.com"/>
    <n v="86"/>
    <n v="94"/>
    <n v="99"/>
    <n v="81"/>
    <n v="100"/>
    <s v="Missing few things in assessments"/>
    <s v="&gt;=70"/>
    <n v="80"/>
    <s v="&gt;=70"/>
    <n v="76"/>
    <x v="0"/>
    <n v="80"/>
  </r>
  <r>
    <x v="3"/>
    <s v="Hyderabad"/>
    <s v="Selenium"/>
    <n v="836765"/>
    <s v="Karunakaran G"/>
    <s v="Karunakaran.G@cognizant.com"/>
    <s v="Karunakaran.G@cognizant.com"/>
    <n v="96"/>
    <n v="98"/>
    <n v="99"/>
    <n v="90"/>
    <n v="100"/>
    <s v="Displays strong technical skills"/>
    <s v="&gt;=70"/>
    <n v="80"/>
    <s v="&gt;=70"/>
    <n v="72"/>
    <x v="0"/>
    <n v="80"/>
  </r>
  <r>
    <x v="3"/>
    <s v="Hyderabad"/>
    <s v="Selenium"/>
    <n v="836766"/>
    <s v="Shravan Kumar B"/>
    <s v="ShravanKumar.B2@cognizant.com"/>
    <s v="ShravanKumar.B2@cognizant.com"/>
    <n v="88"/>
    <n v="90"/>
    <n v="99"/>
    <n v="82"/>
    <n v="100"/>
    <s v="Need to improve some more on project tasks"/>
    <s v="&gt;=70"/>
    <n v="76"/>
    <s v="&gt;=70"/>
    <n v="70"/>
    <x v="0"/>
    <n v="76"/>
  </r>
  <r>
    <x v="3"/>
    <s v="Hyderabad"/>
    <s v="Selenium"/>
    <n v="836767"/>
    <s v="S.Sridharan S Selvarasu"/>
    <s v="Sridharan.S2@cognizant.com"/>
    <s v="Sridharan.S2@cognizant.com"/>
    <n v="85"/>
    <n v="89"/>
    <n v="99"/>
    <n v="84"/>
    <n v="100"/>
    <s v="Missing few things in assessments"/>
    <s v="&gt;=70"/>
    <n v="80"/>
    <s v="&gt;=70"/>
    <n v="78"/>
    <x v="0"/>
    <n v="76"/>
  </r>
  <r>
    <x v="3"/>
    <s v="Hyderabad"/>
    <s v="Selenium"/>
    <n v="836768"/>
    <s v="Srinivasan N"/>
    <s v="Srinivasan.N4@cognizant.com"/>
    <s v="Srinivasan.N4@cognizant.com"/>
    <n v="88"/>
    <n v="90"/>
    <n v="99"/>
    <n v="80"/>
    <n v="100"/>
    <s v="Need to improve some more on project tasks"/>
    <s v="&gt;=70"/>
    <n v="92"/>
    <s v="&gt;=70"/>
    <n v="72"/>
    <x v="0"/>
    <n v="78"/>
  </r>
  <r>
    <x v="3"/>
    <s v="Hyderabad"/>
    <s v="Selenium"/>
    <n v="836769"/>
    <s v="Prashanth J"/>
    <s v="Prashanth.J2@cognizant.com"/>
    <s v="Prashanth.J2@cognizant.com"/>
    <n v="89"/>
    <n v="93"/>
    <n v="99"/>
    <n v="81"/>
    <n v="100"/>
    <s v="Need to improve some more on project tasks"/>
    <s v="50-69"/>
    <n v="62"/>
    <s v="&gt;=70"/>
    <n v="72"/>
    <x v="0"/>
    <n v="78"/>
  </r>
  <r>
    <x v="3"/>
    <s v="Hyderabad"/>
    <s v="Selenium"/>
    <n v="836770"/>
    <s v="Subash Chandra Bose M"/>
    <s v="SubashChandraBose.M@cognizant.com"/>
    <s v="SubashChandraBose.M@cognizant.com"/>
    <n v="95"/>
    <n v="90"/>
    <n v="99"/>
    <n v="83"/>
    <n v="100"/>
    <s v="Missing few things in assessments"/>
    <s v="&gt;=70"/>
    <n v="96"/>
    <s v="&gt;=70"/>
    <n v="72"/>
    <x v="0"/>
    <n v="80"/>
  </r>
  <r>
    <x v="4"/>
    <s v="Pune"/>
    <s v=".NET"/>
    <n v="12625818"/>
    <s v="Bhaskar  Joshi"/>
    <s v="844003@cognizant.com"/>
    <s v="844003@cognizant.com"/>
    <n v="97"/>
    <n v="97"/>
    <n v="97"/>
    <n v="97"/>
    <n v="100"/>
    <s v="Must practice a lot, most of the time makes small mistakes"/>
    <s v="&gt;=70"/>
    <n v="90"/>
    <s v="&gt;=70"/>
    <n v="88"/>
    <x v="0"/>
    <n v="84"/>
  </r>
  <r>
    <x v="4"/>
    <s v="Pune"/>
    <s v=".NET"/>
    <n v="13055081"/>
    <s v="Biswajit Singh"/>
    <s v="844069@cognizant.com"/>
    <s v="844069@cognizant.com"/>
    <n v="90"/>
    <n v="95"/>
    <n v="95"/>
    <n v="95"/>
    <n v="100"/>
    <s v="Very good at Logic"/>
    <s v="&gt;=70"/>
    <n v="85"/>
    <s v="&gt;=70"/>
    <n v="76"/>
    <x v="2"/>
    <n v="68"/>
  </r>
  <r>
    <x v="4"/>
    <s v="Pune"/>
    <s v=".NET"/>
    <n v="12916069"/>
    <s v="Charu  Bansal"/>
    <s v="843954@cognizant.com"/>
    <s v="843954@cognizant.com"/>
    <n v="90"/>
    <n v="97"/>
    <n v="93"/>
    <n v="90"/>
    <n v="100"/>
    <s v="Very good at Logic,Prompt in submitting assignments"/>
    <s v="&gt;=70"/>
    <n v="85"/>
    <s v="&gt;=70"/>
    <n v="76"/>
    <x v="0"/>
    <n v="88"/>
  </r>
  <r>
    <x v="4"/>
    <s v="Pune"/>
    <s v=".NET"/>
    <n v="13467225"/>
    <s v="Deepa Verma"/>
    <s v="844037@cognizant.com"/>
    <s v="844037@cognizant.com"/>
    <n v="95"/>
    <n v="95"/>
    <n v="95"/>
    <n v="95"/>
    <n v="100"/>
    <s v="Very good at Logic,Prompt in submitting assignments"/>
    <s v="&gt;=70"/>
    <n v="80"/>
    <s v="&gt;=70"/>
    <n v="88"/>
    <x v="0"/>
    <n v="84"/>
  </r>
  <r>
    <x v="4"/>
    <s v="Pune"/>
    <s v=".NET"/>
    <n v="12916077"/>
    <s v="Deepanshi  Dubey"/>
    <s v="843955@cognizant.com"/>
    <s v="843955@cognizant.com"/>
    <n v="95"/>
    <n v="90"/>
    <n v="90"/>
    <n v="90"/>
    <n v="100"/>
    <s v="Very good at Logic,Prompt in submitting assignments"/>
    <s v="&gt;=70"/>
    <n v="90"/>
    <s v="&gt;=70"/>
    <n v="76"/>
    <x v="0"/>
    <n v="80"/>
  </r>
  <r>
    <x v="4"/>
    <s v="Pune"/>
    <s v=".NET"/>
    <n v="12875013"/>
    <s v="Deepti Kumari Singh"/>
    <s v="844013@cognizant.com"/>
    <s v="844013@cognizant.com"/>
    <n v="90"/>
    <n v="95"/>
    <n v="92"/>
    <n v="97"/>
    <n v="100"/>
    <s v="Good,Must Concentrate,practice a lot,Frequently absent due to sickness."/>
    <s v="&gt;=70"/>
    <n v="80"/>
    <s v="&gt;=70"/>
    <n v="82"/>
    <x v="0"/>
    <n v="88"/>
  </r>
  <r>
    <x v="4"/>
    <s v="Pune"/>
    <s v=".NET"/>
    <n v="12916078"/>
    <s v="DEVANSHI  GUPTA"/>
    <s v="843962@cognizant.com"/>
    <s v="843962@cognizant.com"/>
    <n v="95"/>
    <n v="95"/>
    <n v="90"/>
    <n v="88"/>
    <n v="100"/>
    <s v="Good,Prompt in submitting assignments"/>
    <s v="&gt;=70"/>
    <n v="85"/>
    <s v="&gt;=70"/>
    <n v="84"/>
    <x v="0"/>
    <n v="88"/>
  </r>
  <r>
    <x v="4"/>
    <s v="Pune"/>
    <s v=".NET"/>
    <n v="13433654"/>
    <s v="Dheeraj Rajendra Borse"/>
    <s v="844007@cognizant.com"/>
    <s v="844007@cognizant.com"/>
    <n v="97"/>
    <n v="95"/>
    <n v="88"/>
    <n v="90"/>
    <n v="100"/>
    <s v="Good,Prompt in submitting assignments"/>
    <s v="&gt;=70"/>
    <n v="90"/>
    <s v="&gt;=70"/>
    <n v="88"/>
    <x v="0"/>
    <n v="80"/>
  </r>
  <r>
    <x v="4"/>
    <s v="Pune"/>
    <s v=".NET"/>
    <n v="13406960"/>
    <s v="Dinesh Singh Bisht"/>
    <s v="843999@cognizant.com"/>
    <s v="843999@cognizant.com"/>
    <n v="97"/>
    <n v="95"/>
    <n v="97"/>
    <n v="99"/>
    <n v="100"/>
    <s v="Good at programming "/>
    <s v="&gt;=70"/>
    <n v="90"/>
    <s v="&gt;=70"/>
    <n v="88"/>
    <x v="0"/>
    <n v="88"/>
  </r>
  <r>
    <x v="4"/>
    <s v="Pune"/>
    <s v=".NET"/>
    <n v="13009243"/>
    <s v="Doddala Sindhu"/>
    <s v="843982@cognizant.com"/>
    <s v="843982@cognizant.com"/>
    <n v="95"/>
    <n v="90"/>
    <n v="90"/>
    <n v="88"/>
    <n v="100"/>
    <s v="Good at programming "/>
    <s v="&gt;=70"/>
    <n v="85"/>
    <s v="&gt;=70"/>
    <n v="88"/>
    <x v="0"/>
    <n v="76"/>
  </r>
  <r>
    <x v="4"/>
    <s v="Pune"/>
    <s v=".NET"/>
    <n v="13532801"/>
    <s v="Gayathri Sowjanya Pothineni"/>
    <s v="843964@cognizant.com"/>
    <s v="843964@cognizant.com"/>
    <n v="95"/>
    <n v="92"/>
    <n v="88"/>
    <n v="85"/>
    <n v="100"/>
    <s v="Good at logic, must practice  "/>
    <s v="&gt;=70"/>
    <n v="80"/>
    <s v="&gt;=70"/>
    <n v="84"/>
    <x v="0"/>
    <n v="76"/>
  </r>
  <r>
    <x v="4"/>
    <s v="Pune"/>
    <s v=".NET"/>
    <n v="12990687"/>
    <s v="Harsh  Aggarwal"/>
    <s v="843971@cognizant.com"/>
    <s v="843971@cognizant.com"/>
    <n v="95"/>
    <n v="90"/>
    <n v="95"/>
    <n v="98"/>
    <n v="100"/>
    <s v="Must work hard on logic"/>
    <s v="&gt;=70"/>
    <n v="80"/>
    <s v="&gt;=70"/>
    <n v="76"/>
    <x v="0"/>
    <n v="80"/>
  </r>
  <r>
    <x v="4"/>
    <s v="Pune"/>
    <s v=".NET"/>
    <n v="13397648"/>
    <s v="Harshit Arora"/>
    <s v="843996@cognizant.com"/>
    <s v="843996@cognizant.com"/>
    <n v="90"/>
    <n v="92"/>
    <n v="90"/>
    <n v="89"/>
    <n v="100"/>
    <s v="Very good at Logic,Prompt in submitting assignments"/>
    <s v="&gt;=70"/>
    <n v="85"/>
    <s v="&gt;=70"/>
    <n v="80"/>
    <x v="0"/>
    <n v="88"/>
  </r>
  <r>
    <x v="4"/>
    <s v="Pune"/>
    <s v=".NET"/>
    <n v="12916093"/>
    <s v="Himani  Sirohi"/>
    <s v="844003@cognizant.com"/>
    <s v="844003@cognizant.com"/>
    <s v="Absent"/>
    <m/>
    <m/>
    <m/>
    <m/>
    <s v="Very good at Logic,Prompt in submitting assignments"/>
    <s v="&gt;=70"/>
    <n v="90"/>
    <s v="AB"/>
    <s v="AB"/>
    <x v="1"/>
    <s v="AB"/>
  </r>
  <r>
    <x v="4"/>
    <s v="Pune"/>
    <s v=".NET"/>
    <n v="12915951"/>
    <s v="Jasmine  Sharma"/>
    <s v="844018@cognizant.com"/>
    <s v="844018@cognizant.com"/>
    <n v="85"/>
    <n v="85"/>
    <n v="89"/>
    <n v="88"/>
    <n v="100"/>
    <s v="Good at programming "/>
    <s v="&gt;=70"/>
    <n v="80"/>
    <s v="&gt;=70"/>
    <n v="76"/>
    <x v="0"/>
    <n v="76"/>
  </r>
  <r>
    <x v="4"/>
    <s v="Pune"/>
    <s v=".NET"/>
    <n v="13046786"/>
    <s v="Kalpesh  Agarwal"/>
    <s v="843987@cognizant.com"/>
    <s v="843987@cognizant.com"/>
    <n v="90"/>
    <n v="88"/>
    <n v="95"/>
    <n v="90"/>
    <n v="100"/>
    <s v="Good at programming "/>
    <s v="&gt;=70"/>
    <n v="80"/>
    <s v="&gt;=70"/>
    <n v="72"/>
    <x v="0"/>
    <n v="84"/>
  </r>
  <r>
    <x v="4"/>
    <s v="Pune"/>
    <s v=".NET"/>
    <n v="13508049"/>
    <s v="Kapil Balasani"/>
    <s v="843957@cognizant.com"/>
    <s v="843957@cognizant.com"/>
    <n v="90"/>
    <n v="88"/>
    <n v="85"/>
    <n v="88"/>
    <n v="100"/>
    <s v="Good at programming "/>
    <s v="&gt;=70"/>
    <n v="85"/>
    <s v="50-69"/>
    <n v="68"/>
    <x v="0"/>
    <n v="80"/>
  </r>
  <r>
    <x v="4"/>
    <s v="Pune"/>
    <s v=".NET"/>
    <n v="13508218"/>
    <s v="Kapil Yadav"/>
    <s v="843959@cognizant.com"/>
    <s v="843959@cognizant.com"/>
    <n v="90"/>
    <n v="90"/>
    <n v="92"/>
    <n v="92"/>
    <n v="100"/>
    <s v="Good at logic, must practice  "/>
    <s v="&gt;=70"/>
    <n v="70"/>
    <s v="&gt;=70"/>
    <n v="84"/>
    <x v="0"/>
    <n v="88"/>
  </r>
  <r>
    <x v="4"/>
    <s v="Pune"/>
    <s v=".NET"/>
    <n v="13046773"/>
    <s v="Kartik  Gupta"/>
    <s v="843985@cognizant.com"/>
    <s v="843985@cognizant.com"/>
    <n v="95"/>
    <n v="96"/>
    <n v="97"/>
    <n v="95"/>
    <n v="100"/>
    <s v="Must work hard on logic"/>
    <s v="&gt;=70"/>
    <n v="80"/>
    <s v="&gt;=70"/>
    <n v="80"/>
    <x v="0"/>
    <n v="76"/>
  </r>
  <r>
    <x v="4"/>
    <s v="Pune"/>
    <s v=".NET"/>
    <n v="12915952"/>
    <s v="Kartik  Tyagi"/>
    <s v="844019@cognizant.com"/>
    <s v="844019@cognizant.com"/>
    <n v="90"/>
    <n v="95"/>
    <n v="97"/>
    <n v="90"/>
    <n v="100"/>
    <s v="Must Concentrate,practice a lot"/>
    <s v="&gt;=70"/>
    <n v="90"/>
    <s v="&gt;=70"/>
    <n v="88"/>
    <x v="0"/>
    <n v="88"/>
  </r>
  <r>
    <x v="4"/>
    <s v="Pune"/>
    <s v=".NET"/>
    <n v="12915953"/>
    <s v="Kashika  Singhal"/>
    <s v="844032@cognizant.com"/>
    <s v="844032@cognizant.com"/>
    <n v="95"/>
    <n v="97"/>
    <n v="92"/>
    <n v="92"/>
    <n v="100"/>
    <s v="Must Concentrate,practice a lot"/>
    <s v="&gt;=70"/>
    <n v="85"/>
    <s v="&gt;=70"/>
    <n v="84"/>
    <x v="0"/>
    <n v="88"/>
  </r>
  <r>
    <x v="4"/>
    <s v="Pune"/>
    <s v=".NET"/>
    <n v="13397631"/>
    <s v="Kavita Choudhary"/>
    <s v="843995@cognizant.com"/>
    <s v="843995@cognizant.com"/>
    <n v="97"/>
    <n v="98"/>
    <n v="98"/>
    <n v="95"/>
    <n v="100"/>
    <s v="Very good at Logic"/>
    <s v="&gt;=70"/>
    <n v="90"/>
    <s v="&gt;=70"/>
    <n v="90"/>
    <x v="0"/>
    <n v="88"/>
  </r>
  <r>
    <x v="4"/>
    <s v="Pune"/>
    <s v=".NET"/>
    <n v="12915959"/>
    <s v="Kumari Swati Gupta"/>
    <s v="844033@cognizant.com"/>
    <s v="844033@cognizant.com"/>
    <n v="89"/>
    <n v="88"/>
    <n v="83"/>
    <n v="90"/>
    <n v="100"/>
    <s v="Good, but was absent for 1 week"/>
    <s v="&gt;=70"/>
    <n v="70"/>
    <s v="&gt;=70"/>
    <n v="72"/>
    <x v="0"/>
    <n v="80"/>
  </r>
  <r>
    <x v="4"/>
    <s v="Pune"/>
    <s v=".NET"/>
    <n v="13063077"/>
    <s v="Libin V Alungal"/>
    <s v="843992@cognizant.com"/>
    <s v="843992@cognizant.com"/>
    <n v="95"/>
    <n v="88"/>
    <n v="90"/>
    <n v="97"/>
    <n v="100"/>
    <s v="Very good at Logic,Prompt in submitting assignments"/>
    <s v="&gt;=70"/>
    <n v="70"/>
    <s v="&gt;=70"/>
    <n v="84"/>
    <x v="0"/>
    <n v="88"/>
  </r>
  <r>
    <x v="4"/>
    <s v="Pune"/>
    <s v=".NET"/>
    <n v="12995392"/>
    <s v="Lipsa Kar"/>
    <s v="843971@cognizant.com"/>
    <s v="843971@cognizant.com"/>
    <n v="88"/>
    <n v="89"/>
    <n v="88"/>
    <n v="87"/>
    <n v="100"/>
    <s v="Very good at Logic,Prompt in submitting assignments"/>
    <s v="&gt;=70"/>
    <n v="85"/>
    <s v="&gt;=70"/>
    <n v="76"/>
    <x v="1"/>
    <s v="AB"/>
  </r>
  <r>
    <x v="4"/>
    <s v="Pune"/>
    <s v=".NET"/>
    <n v="12915962"/>
    <s v="Lokesh  Adhikari"/>
    <s v="844034@cognizant.com"/>
    <s v="844034@cognizant.com"/>
    <n v="97"/>
    <n v="95"/>
    <n v="100"/>
    <n v="99"/>
    <n v="100"/>
    <s v="Very good at Logic"/>
    <s v="&gt;=70"/>
    <n v="85"/>
    <s v="&gt;=70"/>
    <n v="88"/>
    <x v="0"/>
    <n v="76"/>
  </r>
  <r>
    <x v="5"/>
    <s v="Pune"/>
    <s v="Java"/>
    <n v="13055085"/>
    <s v="Aarti Kumari Shah"/>
    <s v="AartiKumari.Shah@cognizant.com"/>
    <s v="AartiKumari.Shah@cognizant.com"/>
    <n v="90"/>
    <n v="91"/>
    <n v="95"/>
    <n v="90"/>
    <n v="100"/>
    <s v="Good Technical Understanding and Communication and Interation With Faculty"/>
    <s v="&gt;=70"/>
    <n v="85"/>
    <s v="&gt;=70"/>
    <n v="84"/>
    <x v="0"/>
    <n v="72"/>
  </r>
  <r>
    <x v="5"/>
    <s v="Pune"/>
    <s v="Java"/>
    <n v="12990688"/>
    <s v="Abhishek  Chandel"/>
    <s v="abhishek.chandel@cognizant.com"/>
    <s v="abhishek.chandel@cognizant.com"/>
    <m/>
    <m/>
    <m/>
    <m/>
    <m/>
    <m/>
    <s v="AB"/>
    <s v="AB"/>
    <s v="AB"/>
    <s v="AB"/>
    <x v="1"/>
    <s v="AB"/>
  </r>
  <r>
    <x v="5"/>
    <s v="Pune"/>
    <s v="Java"/>
    <n v="12915995"/>
    <s v="Abhishek  Shrivastava"/>
    <s v="Abhishek.Shrivastava2@cognizant.com"/>
    <s v="Abhishek.Shrivastava2@cognizant.com"/>
    <n v="90"/>
    <n v="88"/>
    <n v="90"/>
    <n v="87"/>
    <n v="100"/>
    <s v="Good Technical Understanding and Communication and Interation With Faculty"/>
    <s v="&gt;=70"/>
    <n v="85"/>
    <s v="&gt;=70"/>
    <n v="82"/>
    <x v="2"/>
    <n v="68"/>
  </r>
  <r>
    <x v="5"/>
    <s v="Pune"/>
    <s v="Java"/>
    <n v="13238976"/>
    <s v="Aditya Johari"/>
    <s v="Aditya.Johari@cognizant.com"/>
    <s v="Aditya.Johari@cognizant.com"/>
    <n v="85"/>
    <n v="88"/>
    <n v="85"/>
    <n v="83"/>
    <n v="100"/>
    <s v="Good Skill"/>
    <s v="&gt;=70"/>
    <n v="90"/>
    <s v="&gt;=70"/>
    <n v="86"/>
    <x v="0"/>
    <n v="80"/>
  </r>
  <r>
    <x v="5"/>
    <s v="Pune"/>
    <s v="Java"/>
    <n v="12916007"/>
    <s v="Akash  Bisht"/>
    <s v="Akash.bisht@cognizant.com"/>
    <s v="Akash.bisht@cognizant.com"/>
    <n v="87"/>
    <n v="85"/>
    <n v="80"/>
    <n v="80"/>
    <n v="100"/>
    <s v="Keep Good Interation with Faculty"/>
    <s v="&gt;=70"/>
    <n v="89"/>
    <s v="AB"/>
    <s v="AB"/>
    <x v="1"/>
    <s v="AB"/>
  </r>
  <r>
    <x v="5"/>
    <s v="Pune"/>
    <s v="Java"/>
    <n v="12916011"/>
    <s v="Akshay  Chaudhary"/>
    <s v="akshay.chaudhary2@cognizant.com"/>
    <s v="akshay.chaudhary2@cognizant.com"/>
    <n v="89"/>
    <n v="90"/>
    <n v="95"/>
    <n v="92"/>
    <n v="100"/>
    <s v="Good Technical Understanding and Communication and Interation With Faculty"/>
    <s v="&gt;=70"/>
    <n v="95"/>
    <s v="&gt;=70"/>
    <n v="84"/>
    <x v="0"/>
    <n v="72"/>
  </r>
  <r>
    <x v="5"/>
    <s v="Pune"/>
    <s v="Java"/>
    <n v="13467241"/>
    <s v="Akshima Mahajan"/>
    <s v="Akshima.Mahajan@cognizant.com"/>
    <s v="Akshima.Mahajan@cognizant.com"/>
    <n v="80"/>
    <n v="78"/>
    <n v="80"/>
    <n v="80"/>
    <n v="100"/>
    <s v="Good Understanding Of Concept"/>
    <s v="&gt;=70"/>
    <n v="80"/>
    <s v="&gt;=70"/>
    <n v="86"/>
    <x v="0"/>
    <n v="72"/>
  </r>
  <r>
    <x v="5"/>
    <s v="Pune"/>
    <s v="Java"/>
    <n v="12916014"/>
    <s v="Alok  Mishra"/>
    <s v="Alok.Mishra@cognizant.com"/>
    <s v="Alok.Mishra@cognizant.com"/>
    <n v="90"/>
    <n v="91"/>
    <n v="90"/>
    <n v="93"/>
    <n v="100"/>
    <s v="Good Technical Understanding and Communication and Interation With Faculty"/>
    <s v="&gt;=70"/>
    <n v="90"/>
    <s v="&gt;=70"/>
    <n v="88"/>
    <x v="0"/>
    <n v="80"/>
  </r>
  <r>
    <x v="5"/>
    <s v="Pune"/>
    <s v="Java"/>
    <n v="13479318"/>
    <s v="Alok Raj"/>
    <s v="alok.raj3@cognizant.com"/>
    <s v="alok.raj3@cognizant.com"/>
    <n v="89"/>
    <n v="88"/>
    <n v="86"/>
    <n v="90"/>
    <n v="100"/>
    <s v="Good Technical Understanding and Communication and Interation With Faculty"/>
    <s v="&gt;=70"/>
    <n v="90"/>
    <s v="&gt;=70"/>
    <n v="82"/>
    <x v="2"/>
    <n v="68"/>
  </r>
  <r>
    <x v="5"/>
    <s v="Pune"/>
    <s v="Java"/>
    <n v="12916017"/>
    <s v="Amar Nath Rawat"/>
    <s v="Amar.Rawat@cognizant.com"/>
    <s v="Amar.Rawat@cognizant.com"/>
    <n v="89"/>
    <n v="87"/>
    <n v="88"/>
    <n v="86"/>
    <n v="100"/>
    <s v="Good Skill"/>
    <s v="&gt;=70"/>
    <n v="85"/>
    <s v="&gt;=70"/>
    <n v="84"/>
    <x v="0"/>
    <n v="80"/>
  </r>
  <r>
    <x v="5"/>
    <s v="Pune"/>
    <s v="Java"/>
    <n v="12432082"/>
    <s v="Ankit Singh Rawat"/>
    <s v="Ankit.rawat@cognizant.com"/>
    <s v="Ankit.rawat@cognizant.com"/>
    <n v="87"/>
    <n v="85"/>
    <n v="89"/>
    <n v="80"/>
    <n v="100"/>
    <s v="Good Skill"/>
    <s v="&gt;=70"/>
    <n v="88"/>
    <s v="&gt;=70"/>
    <n v="88"/>
    <x v="0"/>
    <n v="80"/>
  </r>
  <r>
    <x v="5"/>
    <s v="Pune"/>
    <s v="Java"/>
    <n v="12916021"/>
    <s v="ankita  pandey"/>
    <s v="Ankita.Pandey4@cognizant.com"/>
    <s v="Ankita.Pandey4@cognizant.com"/>
    <n v="88"/>
    <n v="80"/>
    <n v="80"/>
    <n v="80"/>
    <n v="100"/>
    <s v="Good Understanding of Concept"/>
    <s v="&gt;=70"/>
    <n v="88"/>
    <s v="&gt;=70"/>
    <n v="88"/>
    <x v="0"/>
    <n v="72"/>
  </r>
  <r>
    <x v="5"/>
    <s v="Pune"/>
    <s v="Java"/>
    <n v="13467244"/>
    <s v="Ankita Rao"/>
    <s v="Ankita.Rao@cognizant.com"/>
    <s v="Ankita.Rao@cognizant.com"/>
    <n v="75"/>
    <n v="75"/>
    <n v="75"/>
    <n v="78"/>
    <n v="100"/>
    <s v="Good"/>
    <s v="&gt;=70"/>
    <n v="75"/>
    <s v="&gt;=70"/>
    <n v="86"/>
    <x v="2"/>
    <n v="64"/>
  </r>
  <r>
    <x v="5"/>
    <s v="Pune"/>
    <s v="Java"/>
    <n v="12916032"/>
    <s v="ANURAG  RAM PRAKASH DWIVEDI"/>
    <s v="Anurag.RamPrakashDwivedi@cognizant.com"/>
    <s v="Anurag.RamPrakashDwivedi@cognizant.com"/>
    <n v="88"/>
    <n v="87"/>
    <n v="88"/>
    <n v="88"/>
    <n v="100"/>
    <s v="Good Technical Skills and Keep Good Interation with Faculty"/>
    <s v="&gt;=70"/>
    <n v="90"/>
    <s v="&gt;=70"/>
    <n v="86"/>
    <x v="0"/>
    <n v="72"/>
  </r>
  <r>
    <x v="5"/>
    <s v="Pune"/>
    <s v="Java"/>
    <n v="12916031"/>
    <s v="Anurag  Singh"/>
    <s v="Anurag.Singh5@cognizant.com"/>
    <s v="Anurag.Singh5@cognizant.com"/>
    <n v="87"/>
    <n v="88"/>
    <n v="88"/>
    <n v="89"/>
    <n v="100"/>
    <s v="Good Technical Skills and Keep Good Interation with Faculty"/>
    <s v="&gt;=70"/>
    <n v="90"/>
    <s v="&gt;=70"/>
    <n v="88"/>
    <x v="0"/>
    <n v="72"/>
  </r>
  <r>
    <x v="5"/>
    <s v="Pune"/>
    <s v="Java"/>
    <n v="12916033"/>
    <s v="APOORV  MENDIRATTA"/>
    <s v="Apoorv.Mendiratta@cognizant.com"/>
    <s v="Apoorv.Mendiratta@cognizant.com"/>
    <n v="75"/>
    <n v="78"/>
    <n v="80"/>
    <n v="70"/>
    <n v="100"/>
    <s v="Good"/>
    <s v="&gt;=70"/>
    <n v="70"/>
    <s v="&gt;=70"/>
    <n v="88"/>
    <x v="2"/>
    <n v="68"/>
  </r>
  <r>
    <x v="5"/>
    <s v="Pune"/>
    <s v="Java"/>
    <n v="12916035"/>
    <s v="Archana  Sharma"/>
    <s v="Archana.Sharma2@cognizant.com"/>
    <s v="Archana.Sharma2@cognizant.com"/>
    <n v="78"/>
    <n v="70"/>
    <n v="70"/>
    <n v="78"/>
    <n v="100"/>
    <s v="Good Doing"/>
    <s v="&gt;=70"/>
    <n v="70"/>
    <s v="&gt;=70"/>
    <n v="86"/>
    <x v="0"/>
    <n v="72"/>
  </r>
  <r>
    <x v="5"/>
    <s v="Pune"/>
    <s v="Java"/>
    <n v="12889834"/>
    <s v="AYUSH  GUPTA"/>
    <s v="Ayush.Gupta@cognizant.com"/>
    <s v="Ayush.Gupta@cognizant.com"/>
    <n v="78"/>
    <n v="70"/>
    <n v="70"/>
    <n v="78"/>
    <n v="100"/>
    <s v="Good Doing"/>
    <s v="&gt;=70"/>
    <n v="72"/>
    <s v="&gt;=70"/>
    <n v="80"/>
    <x v="0"/>
    <n v="72"/>
  </r>
  <r>
    <x v="5"/>
    <s v="Pune"/>
    <s v="Java"/>
    <n v="12916063"/>
    <s v="Ayushi  Malik"/>
    <s v="Ayushi.Malik@cognizant.com"/>
    <s v="Ayushi.Malik@cognizant.com"/>
    <n v="75"/>
    <n v="78"/>
    <n v="80"/>
    <n v="89"/>
    <n v="100"/>
    <s v="Good Understanding of Concept"/>
    <s v="&gt;=70"/>
    <n v="80"/>
    <s v="&gt;=70"/>
    <n v="84"/>
    <x v="2"/>
    <n v="68"/>
  </r>
  <r>
    <x v="5"/>
    <s v="Pune"/>
    <s v="Java"/>
    <n v="12886662"/>
    <s v="Ayushmaan Shrivastava"/>
    <s v="Ayushmaan.Shrivastava@cognizant.com"/>
    <s v="Ayushmaan.Shrivastava@cognizant.com"/>
    <n v="75"/>
    <n v="78"/>
    <n v="87"/>
    <n v="85"/>
    <n v="100"/>
    <s v="Good Doing"/>
    <s v="&gt;=70"/>
    <n v="78"/>
    <s v="&gt;=70"/>
    <n v="80"/>
    <x v="0"/>
    <n v="72"/>
  </r>
  <r>
    <x v="5"/>
    <s v="Pune"/>
    <s v="Java"/>
    <n v="13055082"/>
    <s v="Bayvao Verma"/>
    <s v="Bayvao.Verma@cognizant.com"/>
    <s v="Bayvao.Verma@cognizant.com"/>
    <n v="90"/>
    <n v="91"/>
    <n v="92"/>
    <n v="90"/>
    <n v="100"/>
    <s v="Good Technical Understanding and Communication and Interation With Faculty"/>
    <s v="&gt;=70"/>
    <n v="90"/>
    <s v="&gt;=70"/>
    <n v="84"/>
    <x v="0"/>
    <n v="72"/>
  </r>
  <r>
    <x v="6"/>
    <s v="Pune"/>
    <s v="Selenium"/>
    <n v="12431675"/>
    <s v="Lucky Khandelwal"/>
    <s v="844001@cognizant.com"/>
    <s v="844001@cognizant.com"/>
    <n v="60"/>
    <n v="75"/>
    <n v="62"/>
    <n v="65"/>
    <n v="100"/>
    <s v="Slow learner, Need to improve in the both communication and technical,spelling mistakes and gramatical mistakes in Test case document_x000a_"/>
    <s v="50-69"/>
    <n v="62"/>
    <s v="&gt;=70"/>
    <n v="80"/>
    <x v="0"/>
    <n v="84"/>
  </r>
  <r>
    <x v="6"/>
    <s v="Pune"/>
    <s v="Selenium"/>
    <n v="13467342"/>
    <s v="Manu Yadav"/>
    <s v="844065@cognizant.com"/>
    <s v="844065@cognizant.com"/>
    <n v="62"/>
    <n v="70"/>
    <n v="64"/>
    <n v="65"/>
    <n v="98"/>
    <s v="Need to revisit the concepts once again, easily forgeting the concepts.CSS part not implementedin HTML handson, pre condition and post condition are wrong"/>
    <s v="50-69"/>
    <n v="68"/>
    <s v="&gt;=70"/>
    <n v="86"/>
    <x v="0"/>
    <n v="80"/>
  </r>
  <r>
    <x v="6"/>
    <s v="Pune"/>
    <s v="Selenium"/>
    <n v="12916105"/>
    <s v="Mayank  Kumar"/>
    <s v="844068@cognizant.com"/>
    <s v="844068@cognizant.com"/>
    <n v="83"/>
    <n v="90"/>
    <n v="80"/>
    <n v="85"/>
    <n v="100"/>
    <s v="Quick learner, self learning skills, interactive participant"/>
    <s v="&gt;=70"/>
    <n v="84"/>
    <s v="&gt;=70"/>
    <n v="72"/>
    <x v="0"/>
    <n v="84"/>
  </r>
  <r>
    <x v="6"/>
    <s v="Pune"/>
    <s v="Selenium"/>
    <n v="13467278"/>
    <s v="Medha Shrivastava"/>
    <s v="844053@cognizant.com"/>
    <s v="844053@cognizant.com"/>
    <n v="75"/>
    <n v="83"/>
    <n v="75"/>
    <n v="78"/>
    <n v="90"/>
    <s v="Need to improve the concepts which is discussed in session. CSS not implemented,"/>
    <s v="50-69"/>
    <n v="64"/>
    <s v="&gt;=70"/>
    <n v="80"/>
    <x v="0"/>
    <n v="84"/>
  </r>
  <r>
    <x v="6"/>
    <s v="Pune"/>
    <s v="Selenium"/>
    <n v="13524445"/>
    <s v="More Ragini Sunil"/>
    <s v="843961@cognizant.com"/>
    <s v="843961@cognizant.com"/>
    <n v="80"/>
    <n v="90"/>
    <n v="80"/>
    <n v="78"/>
    <n v="95"/>
    <s v="Hard worker, Improved lot from day 1 to till now, requirements have not implemented in testcase document"/>
    <s v="&gt;=70"/>
    <n v="70"/>
    <s v="&gt;=70"/>
    <n v="80"/>
    <x v="0"/>
    <n v="88"/>
  </r>
  <r>
    <x v="6"/>
    <s v="Pune"/>
    <s v="Selenium"/>
    <n v="12916100"/>
    <s v="Nikhil  Yadav"/>
    <s v="843965@cognizant.com"/>
    <s v="843965@cognizant.com"/>
    <n v="73"/>
    <n v="85"/>
    <n v="78"/>
    <n v="70"/>
    <n v="100"/>
    <s v="Need to improve in the communication, understanding the concepts well"/>
    <s v="50-69"/>
    <n v="68"/>
    <s v="&gt;=70"/>
    <n v="80"/>
    <x v="0"/>
    <n v="84"/>
  </r>
  <r>
    <x v="6"/>
    <s v="Pune"/>
    <s v="Selenium"/>
    <n v="13433655"/>
    <s v="Nitin Dnyaneshwar Chavan"/>
    <s v="844008@cognizant.com"/>
    <s v="844008@cognizant.com"/>
    <n v="78"/>
    <n v="89"/>
    <n v="83"/>
    <n v="79"/>
    <n v="100"/>
    <s v="Slow learner initially, picked up the concepts well soon"/>
    <s v="50-69"/>
    <n v="66"/>
    <s v="&gt;=70"/>
    <n v="82"/>
    <x v="0"/>
    <n v="84"/>
  </r>
  <r>
    <x v="6"/>
    <s v="Pune"/>
    <s v="Selenium"/>
    <n v="13446020"/>
    <s v="Pallavi Rani"/>
    <s v="844021@cognizant.com"/>
    <s v="844021@cognizant.com"/>
    <n v="65"/>
    <n v="75"/>
    <n v="65"/>
    <n v="70"/>
    <n v="95"/>
    <s v="poor listener, need to improve on dedication of work and involvement. Css not implemented, html files are missing in the links"/>
    <s v="50-69"/>
    <n v="64"/>
    <s v="&gt;=70"/>
    <n v="76"/>
    <x v="0"/>
    <n v="86"/>
  </r>
  <r>
    <x v="6"/>
    <s v="Pune"/>
    <s v="Selenium"/>
    <n v="12997770"/>
    <s v="Premsagar Parashuram D"/>
    <s v="843980@cognizant.com"/>
    <s v="843980@cognizant.com"/>
    <n v="82"/>
    <n v="90"/>
    <n v="91"/>
    <n v="85"/>
    <n v="100"/>
    <s v="Contributed to Team, sharing the knowledge to every one, need to impove on communication "/>
    <s v="&gt;=70"/>
    <n v="72"/>
    <s v="&gt;=70"/>
    <n v="82"/>
    <x v="0"/>
    <n v="84"/>
  </r>
  <r>
    <x v="6"/>
    <s v="Pune"/>
    <s v="Selenium"/>
    <n v="13508121"/>
    <s v="Roshani Jaya"/>
    <s v="843958@cognizant.com"/>
    <s v="843958@cognizant.com"/>
    <n v="60"/>
    <n v="72"/>
    <n v="60"/>
    <n v="68"/>
    <n v="85"/>
    <s v="Poor in learning, not having the interest in learning."/>
    <s v="AB"/>
    <s v="AB"/>
    <s v="&gt;=70"/>
    <n v="84"/>
    <x v="0"/>
    <n v="86"/>
  </r>
  <r>
    <x v="6"/>
    <s v="Pune"/>
    <s v="Selenium"/>
    <n v="13467357"/>
    <s v="Sakshi Bhadoria"/>
    <s v="844066@cognizant.com"/>
    <s v="844066@cognizant.com"/>
    <n v="75"/>
    <n v="75"/>
    <n v="70"/>
    <n v="72"/>
    <n v="100"/>
    <s v="Dedication in work, slow learning skils but will understand well."/>
    <s v="50-69"/>
    <n v="62"/>
    <s v="&gt;=70"/>
    <n v="76"/>
    <x v="0"/>
    <n v="80"/>
  </r>
  <r>
    <x v="6"/>
    <s v="Pune"/>
    <s v="Selenium"/>
    <n v="12991156"/>
    <s v="SANDHYA  YADAV"/>
    <s v="843977@cognizant.com"/>
    <s v="843977@cognizant.com"/>
    <n v="78"/>
    <n v="76"/>
    <n v="70"/>
    <n v="71"/>
    <n v="100"/>
    <s v="Hard worker, interest to learn, bit shy to ask the question "/>
    <s v="&gt;=70"/>
    <n v="84"/>
    <s v="&gt;=70"/>
    <n v="74"/>
    <x v="0"/>
    <n v="88"/>
  </r>
  <r>
    <x v="6"/>
    <s v="Pune"/>
    <s v="Selenium"/>
    <n v="13467213"/>
    <s v="Shivani Joshi"/>
    <s v="844036@cognizant.com"/>
    <s v="844036@cognizant.com"/>
    <n v="70"/>
    <n v="72"/>
    <n v="75"/>
    <n v="78"/>
    <n v="90"/>
    <s v="Need to Improve concentration on studies. Spend lot of time to work on the testcase, html part was incomplete"/>
    <s v="50-69"/>
    <n v="56"/>
    <s v="&gt;=70"/>
    <n v="84"/>
    <x v="0"/>
    <n v="78"/>
  </r>
  <r>
    <x v="6"/>
    <s v="Pune"/>
    <s v="Selenium"/>
    <n v="13524444"/>
    <s v="Shivkumar Shantappa Hegonde"/>
    <s v="843960@cognizant.com"/>
    <s v="843960@cognizant.com"/>
    <n v="90"/>
    <n v="90"/>
    <n v="93"/>
    <n v="95"/>
    <n v="100"/>
    <s v="Contributed to Team, quick learner, dedication of work"/>
    <s v="&gt;=70"/>
    <n v="74"/>
    <s v="&gt;=70"/>
    <n v="84"/>
    <x v="0"/>
    <n v="88"/>
  </r>
  <r>
    <x v="6"/>
    <s v="Pune"/>
    <s v="Selenium"/>
    <n v="13467209"/>
    <s v="Shrishti Soni"/>
    <s v="844035@cognizant.com"/>
    <s v="844035@cognizant.com"/>
    <n v="75"/>
    <n v="71"/>
    <n v="68"/>
    <n v="73"/>
    <n v="90"/>
    <s v="intially no hope on her studies later she understood the important of work"/>
    <s v="50-69"/>
    <n v="68"/>
    <s v="50-69"/>
    <n v="68"/>
    <x v="2"/>
    <n v="68"/>
  </r>
  <r>
    <x v="6"/>
    <s v="Pune"/>
    <s v="Selenium"/>
    <n v="13046788"/>
    <s v="Shubham  Sharma"/>
    <s v="843988@cognizant.com"/>
    <s v="843988@cognizant.com"/>
    <n v="80"/>
    <n v="86"/>
    <n v="80"/>
    <n v="81"/>
    <n v="100"/>
    <s v="Good listener in the class, dedication of work and imporved lot, RTM data is missing"/>
    <s v="50-69"/>
    <n v="64"/>
    <s v="&gt;=70"/>
    <n v="86"/>
    <x v="0"/>
    <n v="82"/>
  </r>
  <r>
    <x v="6"/>
    <s v="Pune"/>
    <s v="Selenium"/>
    <n v="13467235"/>
    <s v="Shubham Soni"/>
    <s v="844038@cognizant.com"/>
    <s v="844038@cognizant.com"/>
    <n v="83"/>
    <n v="87"/>
    <n v="82"/>
    <n v="90"/>
    <n v="100"/>
    <s v="Shy to speak in the crowd, need to work communication, He is started implementing it slowly and perfoming well"/>
    <s v="&gt;=70"/>
    <n v="70"/>
    <s v="&gt;=70"/>
    <n v="82"/>
    <x v="0"/>
    <n v="86"/>
  </r>
  <r>
    <x v="6"/>
    <s v="Pune"/>
    <s v="Selenium"/>
    <n v="13140208"/>
    <s v="Shubhangi Shrivastava"/>
    <s v="843993@cognizant.com"/>
    <s v="843993@cognizant.com"/>
    <n v="73"/>
    <n v="80"/>
    <n v="76"/>
    <n v="85"/>
    <n v="90"/>
    <s v="Need to improve the dedication on work, HTML part has missing data"/>
    <s v="50-69"/>
    <n v="68"/>
    <s v="&gt;=70"/>
    <n v="76"/>
    <x v="0"/>
    <n v="86"/>
  </r>
  <r>
    <x v="6"/>
    <s v="Pune"/>
    <s v="Selenium"/>
    <n v="12889862"/>
    <s v="simran  pasrija"/>
    <s v="844017@cognizant.com"/>
    <s v="844017@cognizant.com"/>
    <n v="74"/>
    <n v="78"/>
    <n v="76"/>
    <n v="78"/>
    <n v="95"/>
    <s v="good listener, dedication, hard worker"/>
    <s v="50-69"/>
    <n v="60"/>
    <s v="&gt;=70"/>
    <n v="80"/>
    <x v="0"/>
    <n v="78"/>
  </r>
  <r>
    <x v="6"/>
    <s v="Pune"/>
    <s v="Selenium"/>
    <n v="13046775"/>
    <s v="sourav  dixit"/>
    <m/>
    <m/>
    <m/>
    <m/>
    <m/>
    <m/>
    <m/>
    <m/>
    <s v="AB"/>
    <s v="AB"/>
    <s v="AB"/>
    <s v="AB"/>
    <x v="1"/>
    <s v="AB"/>
  </r>
  <r>
    <x v="6"/>
    <s v="Pune"/>
    <s v="Selenium"/>
    <n v="13055072"/>
    <s v="Sreyasi Gorain"/>
    <s v="843989@cognizant.com"/>
    <s v="843989@cognizant.com"/>
    <n v="73"/>
    <n v="79"/>
    <n v="78"/>
    <n v="75"/>
    <n v="98"/>
    <s v="willing to learn, need to improve in the upcoming modules, site descriptions was missing"/>
    <s v="50-69"/>
    <n v="58"/>
    <s v="50-69"/>
    <n v="68"/>
    <x v="0"/>
    <n v="84"/>
  </r>
  <r>
    <x v="6"/>
    <s v="Pune"/>
    <s v="Selenium"/>
    <n v="12366833"/>
    <s v="Surbhi Kumari"/>
    <s v="844078@cognizant.com"/>
    <s v="844078@cognizant.com"/>
    <n v="77"/>
    <n v="82"/>
    <n v="80"/>
    <n v="83"/>
    <n v="90"/>
    <s v="improved lot from day 1 to till now, missing steps in Test case document"/>
    <s v="50-69"/>
    <n v="62"/>
    <s v="&gt;=70"/>
    <n v="72"/>
    <x v="0"/>
    <n v="80"/>
  </r>
  <r>
    <x v="6"/>
    <s v="Pune"/>
    <s v="Selenium"/>
    <n v="13467243"/>
    <s v="Swati Chauhan"/>
    <s v="844039@cognizant.com"/>
    <s v="844039@cognizant.com"/>
    <n v="78"/>
    <n v="83"/>
    <n v="80"/>
    <n v="79"/>
    <n v="95"/>
    <s v="Good listener, interactive, need to improve on the communication"/>
    <s v="&gt;=70"/>
    <n v="84"/>
    <s v="&gt;=70"/>
    <n v="80"/>
    <x v="0"/>
    <n v="84"/>
  </r>
  <r>
    <x v="6"/>
    <s v="Pune"/>
    <s v="Selenium"/>
    <n v="13030757"/>
    <s v="Swati Sandeep Patil"/>
    <s v="843983@cognizant.com"/>
    <s v="843983@cognizant.com"/>
    <n v="70"/>
    <n v="75"/>
    <n v="76"/>
    <n v="72"/>
    <n v="95"/>
    <s v="Need to speak, poor in communication, keep concentrate on studies"/>
    <s v="50-69"/>
    <n v="58"/>
    <s v="&gt;=70"/>
    <n v="72"/>
    <x v="0"/>
    <n v="86"/>
  </r>
  <r>
    <x v="6"/>
    <s v="Pune"/>
    <s v="Selenium"/>
    <n v="12995370"/>
    <s v="Tanay Kumar"/>
    <s v="843978@cognizant.com"/>
    <s v="843978@cognizant.com"/>
    <n v="79"/>
    <n v="83"/>
    <n v="75"/>
    <n v="79"/>
    <n v="90"/>
    <s v="Imporved lot in studies, able ask the question and deliver it. Made few mistakes in testcases"/>
    <s v="&gt;=70"/>
    <n v="72"/>
    <s v="&gt;=70"/>
    <n v="80"/>
    <x v="0"/>
    <n v="86"/>
  </r>
  <r>
    <x v="7"/>
    <s v="Pune"/>
    <s v="Selenium"/>
    <n v="13467287"/>
    <s v="Balwant Kumar Gupta"/>
    <m/>
    <s v="844054@cognizant.com"/>
    <n v="85"/>
    <n v="87"/>
    <n v="100"/>
    <n v="85"/>
    <n v="100"/>
    <s v="Good Needs to improve English"/>
    <s v="&gt;=70"/>
    <n v="86"/>
    <s v="&gt;=70"/>
    <n v="72"/>
    <x v="0"/>
    <n v="74"/>
  </r>
  <r>
    <x v="7"/>
    <s v="Pune"/>
    <s v="Selenium"/>
    <n v="13467197"/>
    <s v="Maithili Mishra"/>
    <m/>
    <s v="844024@cognizant.com"/>
    <n v="80"/>
    <n v="80"/>
    <n v="100"/>
    <n v="75"/>
    <n v="100"/>
    <s v="Needs to be more innovative"/>
    <s v="&gt;=70"/>
    <n v="90"/>
    <s v="&gt;=70"/>
    <n v="78"/>
    <x v="0"/>
    <n v="84"/>
  </r>
  <r>
    <x v="7"/>
    <s v="Pune"/>
    <s v="Selenium"/>
    <n v="13467311"/>
    <s v="Manika Dhingra"/>
    <m/>
    <s v="844077@cognizant.com"/>
    <n v="82"/>
    <n v="85"/>
    <n v="100"/>
    <n v="80"/>
    <n v="100"/>
    <s v="Very Quiet does her own work "/>
    <s v="&gt;=70"/>
    <n v="88"/>
    <s v="&gt;=70"/>
    <n v="78"/>
    <x v="0"/>
    <n v="76"/>
  </r>
  <r>
    <x v="7"/>
    <s v="Pune"/>
    <s v="Selenium"/>
    <n v="12423048"/>
    <s v="Mukul  Gupta"/>
    <m/>
    <s v="844000@cognizant.com"/>
    <n v="82"/>
    <n v="86"/>
    <n v="100"/>
    <n v="82"/>
    <n v="80"/>
    <s v="Always tries to do new things"/>
    <s v="&gt;=70"/>
    <n v="80"/>
    <s v="&gt;=70"/>
    <n v="78"/>
    <x v="0"/>
    <n v="74"/>
  </r>
  <r>
    <x v="7"/>
    <s v="Pune"/>
    <s v="Selenium"/>
    <n v="13467281"/>
    <s v="Nikita Gupta"/>
    <m/>
    <m/>
    <m/>
    <m/>
    <m/>
    <m/>
    <m/>
    <m/>
    <s v="AB"/>
    <s v="AB"/>
    <s v="AB"/>
    <s v="AB"/>
    <x v="1"/>
    <s v="AB"/>
  </r>
  <r>
    <x v="7"/>
    <s v="Pune"/>
    <s v="Selenium"/>
    <n v="12916102"/>
    <s v="Nikunj  Agrawal"/>
    <m/>
    <s v="843966@cognizant.com"/>
    <n v="84"/>
    <n v="86"/>
    <n v="100"/>
    <n v="82"/>
    <n v="80"/>
    <s v="Tries to do things differently"/>
    <s v="&gt;=70"/>
    <n v="88"/>
    <s v="&gt;=70"/>
    <n v="80"/>
    <x v="0"/>
    <n v="78"/>
  </r>
  <r>
    <x v="7"/>
    <s v="Pune"/>
    <s v="Selenium"/>
    <n v="12916124"/>
    <s v="NITYA  CHAUHAN"/>
    <m/>
    <s v="843968@cognizant.com"/>
    <n v="80"/>
    <n v="80"/>
    <n v="100"/>
    <n v="80"/>
    <n v="100"/>
    <s v="Needs to improve in learning new things"/>
    <s v="&gt;=70"/>
    <n v="80"/>
    <s v="&gt;=70"/>
    <n v="76"/>
    <x v="0"/>
    <n v="74"/>
  </r>
  <r>
    <x v="7"/>
    <s v="Pune"/>
    <s v="Selenium"/>
    <n v="12971016"/>
    <s v="Paunami Bhattacharya"/>
    <m/>
    <s v="843970@cognizant.com"/>
    <n v="78"/>
    <n v="80"/>
    <n v="100"/>
    <n v="75"/>
    <n v="100"/>
    <s v="Needs to improve in learning new things"/>
    <s v="&gt;=70"/>
    <n v="88"/>
    <s v="&gt;=70"/>
    <n v="74"/>
    <x v="0"/>
    <n v="82"/>
  </r>
  <r>
    <x v="7"/>
    <s v="Pune"/>
    <s v="Selenium"/>
    <n v="13445952"/>
    <s v="Pradip Kumar Jha"/>
    <m/>
    <s v="844020@cognizant.com"/>
    <n v="80"/>
    <n v="82"/>
    <n v="100"/>
    <n v="80"/>
    <n v="100"/>
    <s v="Very attentive need to improve English"/>
    <s v="&gt;=70"/>
    <n v="90"/>
    <s v="50-69"/>
    <n v="68"/>
    <x v="0"/>
    <n v="80"/>
  </r>
  <r>
    <x v="7"/>
    <s v="Pune"/>
    <s v="Selenium"/>
    <n v="12916133"/>
    <s v="Prakhar  Saxena"/>
    <m/>
    <s v="843969@cognizant.com"/>
    <n v="82"/>
    <n v="85"/>
    <n v="100"/>
    <n v="80"/>
    <n v="100"/>
    <s v="Interested in learning programming"/>
    <s v="&gt;=70"/>
    <n v="88"/>
    <s v="50-69"/>
    <n v="58"/>
    <x v="0"/>
    <n v="72"/>
  </r>
  <r>
    <x v="7"/>
    <s v="Pune"/>
    <s v="Selenium"/>
    <n v="13467321"/>
    <s v="Ravi Shankar"/>
    <m/>
    <s v="844064@cognizant.com"/>
    <n v="83"/>
    <n v="82"/>
    <n v="100"/>
    <n v="85"/>
    <n v="100"/>
    <s v="Very helpful n tries to learn new things"/>
    <s v="&gt;=70"/>
    <n v="70"/>
    <s v="&gt;=70"/>
    <n v="78"/>
    <x v="0"/>
    <n v="74"/>
  </r>
  <r>
    <x v="7"/>
    <s v="Pune"/>
    <s v="Selenium"/>
    <n v="13406904"/>
    <s v="Reetek Verma"/>
    <m/>
    <s v="843997@cognizant.com"/>
    <n v="80"/>
    <n v="80"/>
    <n v="100"/>
    <n v="80"/>
    <n v="100"/>
    <s v="Try to do things differently "/>
    <s v="&gt;=70"/>
    <n v="72"/>
    <s v="&gt;=70"/>
    <n v="76"/>
    <x v="0"/>
    <n v="72"/>
  </r>
  <r>
    <x v="7"/>
    <s v="Pune"/>
    <s v="Selenium"/>
    <n v="13433653"/>
    <s v="Saragadam Joshna Aparna"/>
    <m/>
    <s v="844071@cognizant.com"/>
    <n v="80"/>
    <n v="82"/>
    <n v="100"/>
    <n v="85"/>
    <n v="100"/>
    <s v="hard working"/>
    <s v="&gt;=70"/>
    <n v="76"/>
    <s v="&gt;=70"/>
    <n v="80"/>
    <x v="0"/>
    <n v="74"/>
  </r>
  <r>
    <x v="7"/>
    <s v="Pune"/>
    <s v="Selenium"/>
    <n v="12991137"/>
    <s v="sarvottam  kumar"/>
    <m/>
    <s v="843974@cognizant.com"/>
    <n v="83"/>
    <n v="85"/>
    <n v="100"/>
    <n v="82"/>
    <n v="100"/>
    <s v="hardworking,self learner"/>
    <s v="&gt;=70"/>
    <n v="76"/>
    <s v="&gt;=70"/>
    <n v="72"/>
    <x v="0"/>
    <n v="74"/>
  </r>
  <r>
    <x v="7"/>
    <s v="Pune"/>
    <s v="Selenium"/>
    <n v="13467207"/>
    <s v="Saurabh Sharma"/>
    <m/>
    <s v="844025@cognizant.com"/>
    <n v="83"/>
    <n v="85"/>
    <n v="100"/>
    <n v="90"/>
    <n v="100"/>
    <s v="hardworking,self learner,very attentive"/>
    <s v="&gt;=70"/>
    <n v="86"/>
    <s v="&gt;=70"/>
    <n v="76"/>
    <x v="0"/>
    <n v="70"/>
  </r>
  <r>
    <x v="7"/>
    <s v="Pune"/>
    <s v="Selenium"/>
    <n v="13467374"/>
    <s v="Shikha Rani"/>
    <m/>
    <s v="844081@cognizant.com"/>
    <n v="90"/>
    <n v="90"/>
    <n v="100"/>
    <n v="88"/>
    <n v="100"/>
    <s v="Very innovative, hardworking,self learner,sincere"/>
    <s v="&gt;=70"/>
    <n v="86"/>
    <s v="&gt;=70"/>
    <n v="78"/>
    <x v="0"/>
    <n v="80"/>
  </r>
  <r>
    <x v="7"/>
    <s v="Pune"/>
    <s v="Selenium"/>
    <n v="12875014"/>
    <s v="Sonali Paul"/>
    <m/>
    <s v="844014@cognizant.com"/>
    <n v="87"/>
    <n v="89"/>
    <n v="100"/>
    <n v="82"/>
    <n v="100"/>
    <s v="hardworking, attentive n sincere"/>
    <s v="&gt;=70"/>
    <n v="82"/>
    <s v="50-69"/>
    <n v="66"/>
    <x v="0"/>
    <n v="78"/>
  </r>
  <r>
    <x v="7"/>
    <s v="Pune"/>
    <s v="Selenium"/>
    <n v="12990980"/>
    <s v="Sonika  Jha"/>
    <m/>
    <s v="843973@cognizant.com"/>
    <n v="80"/>
    <n v="80"/>
    <n v="100"/>
    <n v="80"/>
    <n v="80"/>
    <s v="self learner,very bold"/>
    <s v="&gt;=70"/>
    <n v="72"/>
    <s v="&gt;=70"/>
    <n v="74"/>
    <x v="0"/>
    <n v="72"/>
  </r>
  <r>
    <x v="7"/>
    <s v="Pune"/>
    <s v="Selenium"/>
    <n v="13433652"/>
    <s v="Susmita Suhas Kunde"/>
    <m/>
    <s v="844070@cognizant.com"/>
    <n v="80"/>
    <n v="80"/>
    <n v="100"/>
    <n v="80"/>
    <n v="100"/>
    <s v="Very helpful n tries to learn new things"/>
    <s v="&gt;=70"/>
    <n v="74"/>
    <s v="&gt;=70"/>
    <n v="78"/>
    <x v="0"/>
    <n v="78"/>
  </r>
  <r>
    <x v="7"/>
    <s v="Pune"/>
    <s v="Selenium"/>
    <n v="13446054"/>
    <s v="Swasti Shree"/>
    <m/>
    <s v="844022@cognizant.com"/>
    <n v="85"/>
    <n v="80"/>
    <n v="90"/>
    <n v="90"/>
    <n v="100"/>
    <s v="hardworking,self learner,very attentive"/>
    <s v="&gt;=70"/>
    <n v="72"/>
    <s v="&gt;=70"/>
    <n v="78"/>
    <x v="0"/>
    <n v="72"/>
  </r>
</pivotCacheRecords>
</file>

<file path=xl/pivotCache/pivotCacheRecords4.xml><?xml version="1.0" encoding="utf-8"?>
<pivotCacheRecords xmlns="http://schemas.openxmlformats.org/spreadsheetml/2006/main" xmlns:r="http://schemas.openxmlformats.org/officeDocument/2006/relationships" count="192">
  <r>
    <x v="0"/>
    <s v="Bangalore"/>
    <x v="0"/>
    <n v="844205"/>
    <x v="0"/>
    <s v="EEE"/>
    <x v="0"/>
    <s v="Poreddy.Harika@cognizant.com "/>
    <s v="Poreddy.Harika@cognizant.com "/>
    <n v="79"/>
    <n v="78"/>
    <n v="80"/>
    <n v="82"/>
    <n v="79"/>
    <s v="Attentive, test cases writen well"/>
    <n v="84"/>
    <x v="0"/>
    <s v="NA"/>
    <x v="0"/>
    <n v="84"/>
    <x v="0"/>
    <n v="88"/>
    <x v="0"/>
    <s v="NA"/>
    <x v="0"/>
    <n v="88"/>
    <x v="0"/>
    <n v="80"/>
    <x v="0"/>
    <x v="0"/>
    <n v="84"/>
  </r>
  <r>
    <x v="0"/>
    <s v="Bangalore"/>
    <x v="0"/>
    <n v="844206"/>
    <x v="1"/>
    <s v="CSE"/>
    <x v="1"/>
    <s v="Pradeep.Gupta@cognizant.com"/>
    <s v="Pradeep.Gupta@cognizant.com"/>
    <n v="80"/>
    <n v="78"/>
    <n v="81"/>
    <n v="81"/>
    <n v="78"/>
    <s v="Very sincere, attentive .eager to  learn, written test cases nicely"/>
    <n v="86"/>
    <x v="0"/>
    <s v="NA"/>
    <x v="0"/>
    <n v="86"/>
    <x v="0"/>
    <n v="88"/>
    <x v="0"/>
    <s v="NA"/>
    <x v="0"/>
    <n v="88"/>
    <x v="0"/>
    <n v="80"/>
    <x v="0"/>
    <x v="0"/>
    <n v="84.666666666666671"/>
  </r>
  <r>
    <x v="0"/>
    <s v="Bangalore"/>
    <x v="0"/>
    <n v="844207"/>
    <x v="2"/>
    <s v="NA"/>
    <x v="0"/>
    <m/>
    <m/>
    <s v="Absent"/>
    <s v="Absent"/>
    <s v="Absent"/>
    <s v="Absent"/>
    <s v="Absent"/>
    <s v="Quiet, attentive, Test cases written good"/>
    <n v="0"/>
    <x v="1"/>
    <s v="NA"/>
    <x v="0"/>
    <n v="0"/>
    <x v="1"/>
    <n v="0"/>
    <x v="1"/>
    <s v="NA"/>
    <x v="0"/>
    <n v="0"/>
    <x v="1"/>
    <s v="Absent"/>
    <x v="1"/>
    <x v="1"/>
    <n v="0"/>
  </r>
  <r>
    <x v="0"/>
    <s v="Bangalore"/>
    <x v="0"/>
    <n v="844208"/>
    <x v="3"/>
    <s v="CSE"/>
    <x v="1"/>
    <s v="prashant.peeyush@cognizant.com"/>
    <s v="prashant.peeyush@cognizant.com"/>
    <n v="79"/>
    <n v="80"/>
    <n v="84"/>
    <n v="81"/>
    <n v="78"/>
    <s v="Attentive , test cases written good"/>
    <n v="84"/>
    <x v="0"/>
    <s v="NA"/>
    <x v="0"/>
    <n v="84"/>
    <x v="0"/>
    <n v="74"/>
    <x v="0"/>
    <s v="NA"/>
    <x v="0"/>
    <n v="74"/>
    <x v="0"/>
    <n v="78"/>
    <x v="0"/>
    <x v="0"/>
    <n v="78.666666666666671"/>
  </r>
  <r>
    <x v="0"/>
    <s v="Bangalore"/>
    <x v="0"/>
    <n v="844209"/>
    <x v="4"/>
    <s v="CSE"/>
    <x v="1"/>
    <s v="RanjanKumar.Mandal@cognizant.com"/>
    <s v="RanjanKumar.Mandal@cognizant.com"/>
    <n v="80"/>
    <n v="78"/>
    <n v="79"/>
    <n v="81"/>
    <n v="85"/>
    <s v="Attentive, practices writing test cases"/>
    <n v="84"/>
    <x v="0"/>
    <s v="NA"/>
    <x v="0"/>
    <n v="84"/>
    <x v="0"/>
    <n v="88"/>
    <x v="0"/>
    <s v="NA"/>
    <x v="0"/>
    <n v="88"/>
    <x v="0"/>
    <n v="81"/>
    <x v="0"/>
    <x v="0"/>
    <n v="84.333333333333329"/>
  </r>
  <r>
    <x v="0"/>
    <s v="Bangalore"/>
    <x v="0"/>
    <n v="844210"/>
    <x v="5"/>
    <s v="CSE"/>
    <x v="1"/>
    <s v="844210@cognizant.com"/>
    <s v="844210@cognizant.com"/>
    <n v="79"/>
    <n v="78"/>
    <n v="79"/>
    <n v="84"/>
    <n v="78"/>
    <s v="Attentive , test cases written good"/>
    <n v="40"/>
    <x v="2"/>
    <n v="88"/>
    <x v="1"/>
    <n v="88"/>
    <x v="0"/>
    <n v="80"/>
    <x v="0"/>
    <s v="NA"/>
    <x v="0"/>
    <n v="80"/>
    <x v="0"/>
    <n v="79"/>
    <x v="0"/>
    <x v="0"/>
    <n v="82.333333333333329"/>
  </r>
  <r>
    <x v="0"/>
    <s v="Bangalore"/>
    <x v="0"/>
    <n v="844153"/>
    <x v="6"/>
    <s v="CSE"/>
    <x v="1"/>
    <s v="sahithi.iruganti@cognizant.com"/>
    <s v="sahithi.iruganti@cognizant.com"/>
    <n v="81"/>
    <n v="82"/>
    <n v="79"/>
    <n v="81"/>
    <n v="78"/>
    <s v="Attentive, good with test cases"/>
    <n v="84"/>
    <x v="0"/>
    <s v="NA"/>
    <x v="0"/>
    <n v="84"/>
    <x v="0"/>
    <n v="88"/>
    <x v="0"/>
    <s v="NA"/>
    <x v="0"/>
    <n v="88"/>
    <x v="0"/>
    <n v="78"/>
    <x v="0"/>
    <x v="0"/>
    <n v="83.333333333333329"/>
  </r>
  <r>
    <x v="0"/>
    <s v="Bangalore"/>
    <x v="0"/>
    <n v="844154"/>
    <x v="7"/>
    <s v="CSE"/>
    <x v="1"/>
    <s v="sharath.lr@cognizant.com"/>
    <s v="sharath.lr@cognizant.com"/>
    <n v="80"/>
    <n v="78"/>
    <n v="81"/>
    <n v="81"/>
    <n v="78"/>
    <s v="good"/>
    <n v="80"/>
    <x v="0"/>
    <s v="NA"/>
    <x v="0"/>
    <n v="80"/>
    <x v="0"/>
    <n v="86"/>
    <x v="0"/>
    <s v="NA"/>
    <x v="0"/>
    <n v="86"/>
    <x v="0"/>
    <n v="80"/>
    <x v="0"/>
    <x v="0"/>
    <n v="82"/>
  </r>
  <r>
    <x v="0"/>
    <s v="Bangalore"/>
    <x v="0"/>
    <n v="844155"/>
    <x v="8"/>
    <s v="CSE"/>
    <x v="1"/>
    <s v="844155@cognizant.com"/>
    <s v="844155@cognizant.com"/>
    <n v="81"/>
    <n v="80"/>
    <n v="79"/>
    <n v="81"/>
    <n v="81"/>
    <s v="good , more interested in programming"/>
    <n v="84"/>
    <x v="0"/>
    <s v="NA"/>
    <x v="0"/>
    <n v="84"/>
    <x v="0"/>
    <n v="88"/>
    <x v="0"/>
    <s v="NA"/>
    <x v="0"/>
    <n v="88"/>
    <x v="0"/>
    <n v="81"/>
    <x v="0"/>
    <x v="0"/>
    <n v="84.333333333333329"/>
  </r>
  <r>
    <x v="0"/>
    <s v="Bangalore"/>
    <x v="0"/>
    <n v="844287"/>
    <x v="9"/>
    <s v="CSE"/>
    <x v="1"/>
    <s v="shubhangini.r@cognizant.com"/>
    <s v="shubhangini.r@cognizant.com"/>
    <n v="79"/>
    <n v="78"/>
    <n v="79"/>
    <n v="81"/>
    <n v="78"/>
    <s v="good"/>
    <n v="84"/>
    <x v="0"/>
    <s v="NA"/>
    <x v="0"/>
    <n v="84"/>
    <x v="0"/>
    <n v="88"/>
    <x v="0"/>
    <s v="NA"/>
    <x v="0"/>
    <n v="88"/>
    <x v="0"/>
    <n v="78"/>
    <x v="0"/>
    <x v="0"/>
    <n v="83.333333333333329"/>
  </r>
  <r>
    <x v="0"/>
    <s v="Bangalore"/>
    <x v="0"/>
    <n v="844288"/>
    <x v="10"/>
    <s v="CSE"/>
    <x v="1"/>
    <s v="silamala.surekha@cognizant.com"/>
    <s v="silamala.surekha@cognizant.com"/>
    <n v="79"/>
    <n v="81"/>
    <n v="85"/>
    <n v="84"/>
    <n v="78"/>
    <s v="good"/>
    <n v="84"/>
    <x v="0"/>
    <s v="NA"/>
    <x v="0"/>
    <n v="84"/>
    <x v="0"/>
    <n v="86"/>
    <x v="0"/>
    <s v="NA"/>
    <x v="0"/>
    <n v="86"/>
    <x v="0"/>
    <n v="80"/>
    <x v="0"/>
    <x v="0"/>
    <n v="83.333333333333329"/>
  </r>
  <r>
    <x v="0"/>
    <s v="Bangalore"/>
    <x v="0"/>
    <n v="844447"/>
    <x v="11"/>
    <s v="CSE"/>
    <x v="1"/>
    <s v="thondupalli.rupasri@cognizant.com"/>
    <s v="thondupalli.rupasri@cognizant.com"/>
    <n v="79"/>
    <n v="79"/>
    <n v="81"/>
    <n v="81"/>
    <n v="78"/>
    <s v="good"/>
    <n v="84"/>
    <x v="0"/>
    <s v="NA"/>
    <x v="0"/>
    <n v="84"/>
    <x v="0"/>
    <n v="88"/>
    <x v="0"/>
    <s v="NA"/>
    <x v="0"/>
    <n v="88"/>
    <x v="0"/>
    <n v="81"/>
    <x v="0"/>
    <x v="0"/>
    <n v="84.333333333333329"/>
  </r>
  <r>
    <x v="0"/>
    <s v="Bangalore"/>
    <x v="0"/>
    <n v="844289"/>
    <x v="12"/>
    <s v="CSE"/>
    <x v="1"/>
    <s v="utti.gowthami@cognizant.com"/>
    <s v="utti.gowthami@cognizant.com"/>
    <n v="81"/>
    <n v="78"/>
    <n v="79"/>
    <n v="81"/>
    <n v="78"/>
    <s v="good"/>
    <n v="84"/>
    <x v="0"/>
    <s v="NA"/>
    <x v="0"/>
    <n v="84"/>
    <x v="0"/>
    <n v="86"/>
    <x v="0"/>
    <s v="NA"/>
    <x v="0"/>
    <n v="86"/>
    <x v="0"/>
    <n v="80"/>
    <x v="0"/>
    <x v="0"/>
    <n v="83.333333333333329"/>
  </r>
  <r>
    <x v="0"/>
    <s v="Bangalore"/>
    <x v="0"/>
    <n v="844160"/>
    <x v="13"/>
    <s v="CSE"/>
    <x v="1"/>
    <s v="viswanatha.swagath@cognizant.com"/>
    <s v="viswanatha.swagath@cognizant.com"/>
    <n v="80"/>
    <n v="81"/>
    <n v="79"/>
    <n v="81"/>
    <n v="78"/>
    <s v="Good. Full of energy in class"/>
    <n v="82"/>
    <x v="0"/>
    <s v="NA"/>
    <x v="0"/>
    <n v="82"/>
    <x v="0"/>
    <n v="82"/>
    <x v="0"/>
    <s v="NA"/>
    <x v="0"/>
    <n v="82"/>
    <x v="0"/>
    <n v="81"/>
    <x v="0"/>
    <x v="0"/>
    <n v="81.666666666666671"/>
  </r>
  <r>
    <x v="0"/>
    <s v="Bangalore"/>
    <x v="0"/>
    <n v="844161"/>
    <x v="14"/>
    <s v="CSE"/>
    <x v="1"/>
    <s v="844161@cognizant.com"/>
    <s v="844161@cognizant.com"/>
    <n v="79"/>
    <n v="82"/>
    <n v="83"/>
    <n v="81"/>
    <n v="82"/>
    <s v="Very sincere, attentive .eager to  learn, written test cases nicely"/>
    <n v="84"/>
    <x v="0"/>
    <s v="NA"/>
    <x v="0"/>
    <n v="84"/>
    <x v="0"/>
    <n v="88"/>
    <x v="0"/>
    <s v="NA"/>
    <x v="0"/>
    <n v="88"/>
    <x v="0"/>
    <n v="80"/>
    <x v="0"/>
    <x v="0"/>
    <n v="84"/>
  </r>
  <r>
    <x v="0"/>
    <s v="Bangalore"/>
    <x v="0"/>
    <n v="833900"/>
    <x v="15"/>
    <s v="CSE"/>
    <x v="1"/>
    <s v="Tushar.S@cognizant.com"/>
    <s v="Tushar.S@cognizant.com"/>
    <n v="79"/>
    <n v="78"/>
    <n v="79"/>
    <n v="81"/>
    <n v="78"/>
    <s v="Good. Attentive"/>
    <n v="84"/>
    <x v="0"/>
    <s v="NA"/>
    <x v="0"/>
    <n v="84"/>
    <x v="0"/>
    <n v="88"/>
    <x v="0"/>
    <s v="NA"/>
    <x v="0"/>
    <n v="88"/>
    <x v="0"/>
    <n v="80"/>
    <x v="0"/>
    <x v="0"/>
    <n v="84"/>
  </r>
  <r>
    <x v="0"/>
    <s v="Bangalore"/>
    <x v="0"/>
    <n v="833901"/>
    <x v="16"/>
    <s v="CSE"/>
    <x v="1"/>
    <s v="anamitra.chowdhury@cognizant.com"/>
    <s v="anamitra.chowdhury@cognizant.com"/>
    <n v="82"/>
    <n v="83"/>
    <n v="79"/>
    <n v="83"/>
    <n v="78"/>
    <s v="Good. Asks questions in class"/>
    <n v="0"/>
    <x v="1"/>
    <n v="88"/>
    <x v="1"/>
    <n v="88"/>
    <x v="0"/>
    <n v="0"/>
    <x v="1"/>
    <n v="88"/>
    <x v="1"/>
    <n v="88"/>
    <x v="0"/>
    <n v="81"/>
    <x v="0"/>
    <x v="0"/>
    <n v="85.666666666666671"/>
  </r>
  <r>
    <x v="0"/>
    <s v="Bangalore"/>
    <x v="0"/>
    <n v="833906"/>
    <x v="17"/>
    <s v="EEE"/>
    <x v="0"/>
    <s v="rajesh.padhy@cognizant.com"/>
    <s v="rajesh.padhy@cognizant.com"/>
    <n v="80"/>
    <n v="83"/>
    <n v="79"/>
    <n v="81"/>
    <n v="78"/>
    <s v="good"/>
    <n v="76"/>
    <x v="0"/>
    <s v="NA"/>
    <x v="0"/>
    <n v="76"/>
    <x v="0"/>
    <n v="76"/>
    <x v="0"/>
    <s v="NA"/>
    <x v="0"/>
    <n v="76"/>
    <x v="0"/>
    <n v="78"/>
    <x v="0"/>
    <x v="0"/>
    <n v="76.666666666666671"/>
  </r>
  <r>
    <x v="0"/>
    <s v="Bangalore"/>
    <x v="0"/>
    <n v="833826"/>
    <x v="18"/>
    <s v="ECE"/>
    <x v="0"/>
    <s v="Koushik.Dutta4@cognizant.com"/>
    <s v="Koushik.Dutta4@cognizant.com"/>
    <n v="79"/>
    <n v="80"/>
    <n v="80"/>
    <n v="81"/>
    <n v="84"/>
    <s v="good"/>
    <n v="86"/>
    <x v="0"/>
    <s v="NA"/>
    <x v="0"/>
    <n v="86"/>
    <x v="0"/>
    <n v="88"/>
    <x v="0"/>
    <s v="NA"/>
    <x v="0"/>
    <n v="88"/>
    <x v="0"/>
    <n v="81"/>
    <x v="0"/>
    <x v="0"/>
    <n v="85"/>
  </r>
  <r>
    <x v="0"/>
    <s v="Bangalore"/>
    <x v="0"/>
    <n v="833917"/>
    <x v="19"/>
    <s v="CSE"/>
    <x v="1"/>
    <s v="Prateek.Das@cognizant.com"/>
    <s v="Prateek.Das@cognizant.com"/>
    <n v="82"/>
    <n v="78"/>
    <n v="79"/>
    <n v="81"/>
    <n v="78"/>
    <s v="good skills "/>
    <n v="76"/>
    <x v="0"/>
    <s v="NA"/>
    <x v="0"/>
    <n v="76"/>
    <x v="0"/>
    <n v="0"/>
    <x v="2"/>
    <n v="92"/>
    <x v="1"/>
    <n v="92"/>
    <x v="0"/>
    <n v="77"/>
    <x v="0"/>
    <x v="0"/>
    <n v="81.666666666666671"/>
  </r>
  <r>
    <x v="0"/>
    <s v="Bangalore"/>
    <x v="0"/>
    <n v="844162"/>
    <x v="20"/>
    <s v="CSE"/>
    <x v="1"/>
    <s v="vineeth.raj2@cognizant.com"/>
    <s v="vineeth.raj2@cognizant.com"/>
    <n v="79"/>
    <n v="80"/>
    <n v="79"/>
    <n v="81"/>
    <n v="78"/>
    <s v="good skills "/>
    <n v="84"/>
    <x v="0"/>
    <s v="NA"/>
    <x v="0"/>
    <n v="84"/>
    <x v="0"/>
    <n v="88"/>
    <x v="0"/>
    <s v="NA"/>
    <x v="0"/>
    <n v="88"/>
    <x v="0"/>
    <n v="81"/>
    <x v="0"/>
    <x v="0"/>
    <n v="84.333333333333329"/>
  </r>
  <r>
    <x v="1"/>
    <s v="Hyderabad"/>
    <x v="1"/>
    <n v="844307"/>
    <x v="21"/>
    <s v="CSE"/>
    <x v="1"/>
    <s v="844307@cognizant.com"/>
    <s v="844307@cognizant.com"/>
    <n v="70"/>
    <n v="80"/>
    <n v="70"/>
    <n v="70"/>
    <n v="70"/>
    <s v="Little slow,but can improve with practice"/>
    <n v="88"/>
    <x v="0"/>
    <s v="NA"/>
    <x v="0"/>
    <n v="88"/>
    <x v="0"/>
    <n v="88"/>
    <x v="0"/>
    <s v="NA"/>
    <x v="0"/>
    <n v="88"/>
    <x v="0"/>
    <n v="90"/>
    <x v="0"/>
    <x v="0"/>
    <n v="88.666666666666671"/>
  </r>
  <r>
    <x v="1"/>
    <s v="Hyderabad"/>
    <x v="1"/>
    <n v="844308"/>
    <x v="22"/>
    <s v="CSE"/>
    <x v="1"/>
    <s v="844308@cognizant.com"/>
    <s v="844308@cognizant.com"/>
    <n v="80"/>
    <n v="90"/>
    <n v="80"/>
    <n v="80"/>
    <n v="80"/>
    <s v="Good,Prompt in submitting assignments"/>
    <n v="88"/>
    <x v="0"/>
    <s v="NA"/>
    <x v="0"/>
    <n v="88"/>
    <x v="0"/>
    <n v="90"/>
    <x v="0"/>
    <s v="NA"/>
    <x v="0"/>
    <n v="90"/>
    <x v="0"/>
    <n v="94"/>
    <x v="0"/>
    <x v="0"/>
    <n v="90.666666666666671"/>
  </r>
  <r>
    <x v="1"/>
    <s v="Hyderabad"/>
    <x v="1"/>
    <n v="844315"/>
    <x v="23"/>
    <s v="CSE"/>
    <x v="1"/>
    <s v="844315@cognizant.com"/>
    <s v="844315@cognizant.com"/>
    <n v="90"/>
    <n v="80"/>
    <n v="90"/>
    <n v="90"/>
    <n v="90"/>
    <s v="Must work hard on logic"/>
    <n v="80"/>
    <x v="0"/>
    <s v="NA"/>
    <x v="0"/>
    <n v="80"/>
    <x v="0"/>
    <n v="84"/>
    <x v="0"/>
    <s v="NA"/>
    <x v="0"/>
    <n v="84"/>
    <x v="0"/>
    <n v="84"/>
    <x v="0"/>
    <x v="0"/>
    <n v="82.666666666666671"/>
  </r>
  <r>
    <x v="1"/>
    <s v="Hyderabad"/>
    <x v="1"/>
    <n v="844316"/>
    <x v="24"/>
    <s v="CSE"/>
    <x v="1"/>
    <s v="844316@cognizant.com"/>
    <s v="844316@cognizant.com"/>
    <n v="80"/>
    <n v="700"/>
    <n v="70"/>
    <n v="80"/>
    <n v="70"/>
    <s v="Must Concentrate,practice a lot"/>
    <n v="88"/>
    <x v="0"/>
    <s v="NA"/>
    <x v="0"/>
    <n v="88"/>
    <x v="0"/>
    <n v="88"/>
    <x v="0"/>
    <s v="NA"/>
    <x v="0"/>
    <n v="88"/>
    <x v="0"/>
    <n v="88"/>
    <x v="0"/>
    <x v="0"/>
    <n v="88"/>
  </r>
  <r>
    <x v="1"/>
    <s v="Hyderabad"/>
    <x v="1"/>
    <n v="844317"/>
    <x v="25"/>
    <s v="IT"/>
    <x v="1"/>
    <s v="844317@cognizant.com"/>
    <s v="844317@cognizant.com"/>
    <n v="80"/>
    <n v="80"/>
    <n v="80"/>
    <n v="80"/>
    <n v="80"/>
    <s v="Must Concentrate,practice a lot"/>
    <n v="86"/>
    <x v="0"/>
    <s v="NA"/>
    <x v="0"/>
    <n v="86"/>
    <x v="0"/>
    <n v="88"/>
    <x v="0"/>
    <s v="NA"/>
    <x v="0"/>
    <n v="88"/>
    <x v="0"/>
    <n v="86"/>
    <x v="0"/>
    <x v="0"/>
    <n v="86.666666666666671"/>
  </r>
  <r>
    <x v="1"/>
    <s v="Hyderabad"/>
    <x v="1"/>
    <n v="844320"/>
    <x v="26"/>
    <s v="CSE"/>
    <x v="1"/>
    <s v="844320@cognizant.com"/>
    <s v="844320@cognizant.com"/>
    <n v="80"/>
    <n v="80"/>
    <n v="90"/>
    <n v="80"/>
    <n v="80"/>
    <s v="Good at programming "/>
    <n v="84"/>
    <x v="0"/>
    <s v="NA"/>
    <x v="0"/>
    <n v="84"/>
    <x v="0"/>
    <n v="88"/>
    <x v="0"/>
    <s v="NA"/>
    <x v="0"/>
    <n v="88"/>
    <x v="0"/>
    <n v="90"/>
    <x v="0"/>
    <x v="0"/>
    <n v="87.333333333333329"/>
  </r>
  <r>
    <x v="1"/>
    <s v="Hyderabad"/>
    <x v="1"/>
    <n v="844321"/>
    <x v="27"/>
    <s v="CSE"/>
    <x v="1"/>
    <s v="844321@cognizant.com"/>
    <s v="844321@cognizant.com"/>
    <n v="80"/>
    <n v="80"/>
    <n v="90"/>
    <n v="80"/>
    <n v="80"/>
    <s v="Good at programming "/>
    <n v="88"/>
    <x v="0"/>
    <s v="NA"/>
    <x v="0"/>
    <n v="88"/>
    <x v="0"/>
    <n v="86"/>
    <x v="0"/>
    <s v="NA"/>
    <x v="0"/>
    <n v="86"/>
    <x v="0"/>
    <n v="90"/>
    <x v="0"/>
    <x v="0"/>
    <n v="88"/>
  </r>
  <r>
    <x v="1"/>
    <s v="Hyderabad"/>
    <x v="1"/>
    <n v="844322"/>
    <x v="28"/>
    <s v="CSE"/>
    <x v="1"/>
    <s v="844322@cognizant.com"/>
    <s v="844322@cognizant.com"/>
    <n v="80"/>
    <n v="90"/>
    <n v="80"/>
    <n v="80"/>
    <n v="80"/>
    <s v="Good at logic, must practice  "/>
    <n v="86"/>
    <x v="0"/>
    <s v="NA"/>
    <x v="0"/>
    <n v="86"/>
    <x v="0"/>
    <n v="88"/>
    <x v="0"/>
    <s v="NA"/>
    <x v="0"/>
    <n v="88"/>
    <x v="0"/>
    <n v="92"/>
    <x v="0"/>
    <x v="0"/>
    <n v="88.666666666666671"/>
  </r>
  <r>
    <x v="1"/>
    <s v="Hyderabad"/>
    <x v="1"/>
    <n v="844324"/>
    <x v="29"/>
    <s v="CSE"/>
    <x v="1"/>
    <s v="844324@cognizant.com"/>
    <s v="844324@cognizant.com"/>
    <n v="90"/>
    <n v="90"/>
    <n v="10"/>
    <n v="90"/>
    <n v="90"/>
    <s v="Very good at Logic"/>
    <n v="88"/>
    <x v="0"/>
    <s v="NA"/>
    <x v="0"/>
    <n v="88"/>
    <x v="0"/>
    <n v="90"/>
    <x v="0"/>
    <s v="NA"/>
    <x v="0"/>
    <n v="90"/>
    <x v="0"/>
    <n v="94"/>
    <x v="0"/>
    <x v="0"/>
    <n v="90.666666666666671"/>
  </r>
  <r>
    <x v="1"/>
    <s v="Hyderabad"/>
    <x v="1"/>
    <n v="844325"/>
    <x v="30"/>
    <s v="CSE"/>
    <x v="1"/>
    <s v="844325@cognizant.com"/>
    <s v="844325@cognizant.com"/>
    <n v="90"/>
    <n v="90"/>
    <n v="90"/>
    <n v="90"/>
    <n v="90"/>
    <s v="Good, but was absent for 1 week"/>
    <n v="86"/>
    <x v="0"/>
    <s v="NA"/>
    <x v="0"/>
    <n v="86"/>
    <x v="0"/>
    <n v="88"/>
    <x v="0"/>
    <s v="NA"/>
    <x v="0"/>
    <n v="88"/>
    <x v="0"/>
    <n v="90"/>
    <x v="0"/>
    <x v="0"/>
    <n v="88"/>
  </r>
  <r>
    <x v="1"/>
    <s v="Hyderabad"/>
    <x v="1"/>
    <n v="844326"/>
    <x v="31"/>
    <s v="IT"/>
    <x v="1"/>
    <s v="844326@cognizant.com"/>
    <s v="844326@cognizant.com"/>
    <n v="90"/>
    <n v="90"/>
    <n v="90"/>
    <n v="90"/>
    <n v="90"/>
    <s v="Very good at Logic,Prompt in submitting assignments"/>
    <n v="88"/>
    <x v="0"/>
    <s v="NA"/>
    <x v="0"/>
    <n v="88"/>
    <x v="0"/>
    <n v="88"/>
    <x v="0"/>
    <s v="NA"/>
    <x v="0"/>
    <n v="88"/>
    <x v="0"/>
    <n v="88"/>
    <x v="0"/>
    <x v="0"/>
    <n v="88"/>
  </r>
  <r>
    <x v="1"/>
    <s v="Hyderabad"/>
    <x v="1"/>
    <n v="844327"/>
    <x v="32"/>
    <s v="CSE"/>
    <x v="1"/>
    <s v="844327@cognizant.com"/>
    <s v="844327@cognizant.com"/>
    <n v="90"/>
    <n v="80"/>
    <n v="90"/>
    <n v="90"/>
    <n v="90"/>
    <s v="Very good at Logic,Prompt in submitting assignments"/>
    <n v="88"/>
    <x v="0"/>
    <s v="NA"/>
    <x v="0"/>
    <n v="88"/>
    <x v="0"/>
    <n v="90"/>
    <x v="0"/>
    <s v="NA"/>
    <x v="0"/>
    <n v="90"/>
    <x v="0"/>
    <n v="96"/>
    <x v="0"/>
    <x v="0"/>
    <n v="91.333333333333329"/>
  </r>
  <r>
    <x v="1"/>
    <s v="Hyderabad"/>
    <x v="1"/>
    <n v="844335"/>
    <x v="33"/>
    <s v="CSE"/>
    <x v="1"/>
    <s v="844335@cognizant.com"/>
    <s v="844335@cognizant.com"/>
    <n v="80"/>
    <n v="70"/>
    <n v="80"/>
    <n v="80"/>
    <n v="80"/>
    <s v="Need lot of practice."/>
    <n v="84"/>
    <x v="0"/>
    <s v="NA"/>
    <x v="0"/>
    <n v="84"/>
    <x v="0"/>
    <n v="86"/>
    <x v="0"/>
    <s v="NA"/>
    <x v="0"/>
    <n v="86"/>
    <x v="0"/>
    <n v="84"/>
    <x v="0"/>
    <x v="0"/>
    <n v="84.666666666666671"/>
  </r>
  <r>
    <x v="1"/>
    <s v="Hyderabad"/>
    <x v="1"/>
    <n v="844336"/>
    <x v="34"/>
    <s v="EEE"/>
    <x v="0"/>
    <s v="844336@cognizant.com"/>
    <s v="844336@cognizant.com"/>
    <n v="70"/>
    <n v="80"/>
    <n v="70"/>
    <n v="70"/>
    <n v="70"/>
    <s v="Good,Must Concentrate,practice a lot,Frequently absent due to sickness."/>
    <n v="86"/>
    <x v="0"/>
    <s v="NA"/>
    <x v="0"/>
    <n v="86"/>
    <x v="0"/>
    <n v="88"/>
    <x v="0"/>
    <s v="NA"/>
    <x v="0"/>
    <n v="88"/>
    <x v="0"/>
    <n v="92"/>
    <x v="0"/>
    <x v="0"/>
    <n v="88.666666666666671"/>
  </r>
  <r>
    <x v="1"/>
    <s v="Hyderabad"/>
    <x v="1"/>
    <n v="844337"/>
    <x v="35"/>
    <s v="CSE"/>
    <x v="1"/>
    <s v="844337@cognizant.com"/>
    <s v="844337@cognizant.com"/>
    <n v="80"/>
    <n v="80"/>
    <n v="80"/>
    <n v="80"/>
    <n v="80"/>
    <s v="Good,Prompt in submitting assignments"/>
    <n v="84"/>
    <x v="0"/>
    <s v="NA"/>
    <x v="0"/>
    <n v="84"/>
    <x v="0"/>
    <n v="86"/>
    <x v="0"/>
    <s v="NA"/>
    <x v="0"/>
    <n v="86"/>
    <x v="0"/>
    <n v="90"/>
    <x v="0"/>
    <x v="0"/>
    <n v="86.666666666666671"/>
  </r>
  <r>
    <x v="1"/>
    <s v="Hyderabad"/>
    <x v="1"/>
    <n v="844338"/>
    <x v="36"/>
    <s v="CSE"/>
    <x v="1"/>
    <s v="844338@cognizant.com"/>
    <s v="844338@cognizant.com"/>
    <n v="80"/>
    <n v="80"/>
    <n v="80"/>
    <n v="80"/>
    <n v="80"/>
    <s v="Good,Prompt in submitting assignments"/>
    <n v="82"/>
    <x v="0"/>
    <s v="NA"/>
    <x v="0"/>
    <n v="82"/>
    <x v="0"/>
    <n v="88"/>
    <x v="0"/>
    <s v="NA"/>
    <x v="0"/>
    <n v="88"/>
    <x v="0"/>
    <n v="92"/>
    <x v="0"/>
    <x v="0"/>
    <n v="87.333333333333329"/>
  </r>
  <r>
    <x v="1"/>
    <s v="Hyderabad"/>
    <x v="1"/>
    <n v="844389"/>
    <x v="37"/>
    <s v="CSE"/>
    <x v="1"/>
    <s v="844389@cognizant.com"/>
    <s v="844389@cognizant.com"/>
    <n v="80"/>
    <n v="80"/>
    <n v="80"/>
    <n v="90"/>
    <n v="80"/>
    <s v="Must work hard on logic"/>
    <n v="82"/>
    <x v="0"/>
    <s v="NA"/>
    <x v="0"/>
    <n v="82"/>
    <x v="0"/>
    <n v="82"/>
    <x v="0"/>
    <s v="NA"/>
    <x v="0"/>
    <n v="82"/>
    <x v="0"/>
    <n v="84"/>
    <x v="0"/>
    <x v="0"/>
    <n v="82.666666666666671"/>
  </r>
  <r>
    <x v="1"/>
    <s v="Hyderabad"/>
    <x v="1"/>
    <n v="844401"/>
    <x v="38"/>
    <s v="CSE"/>
    <x v="1"/>
    <s v="844401@cognizant.com"/>
    <s v="844401@cognizant.com"/>
    <n v="80"/>
    <n v="80"/>
    <n v="80"/>
    <n v="80"/>
    <n v="80"/>
    <s v="Must practice a lot, most of the time makes small mistakes"/>
    <n v="80"/>
    <x v="0"/>
    <s v="NA"/>
    <x v="0"/>
    <n v="80"/>
    <x v="0"/>
    <n v="82"/>
    <x v="0"/>
    <s v="NA"/>
    <x v="0"/>
    <n v="82"/>
    <x v="0"/>
    <n v="86"/>
    <x v="0"/>
    <x v="0"/>
    <n v="82.666666666666671"/>
  </r>
  <r>
    <x v="1"/>
    <s v="Hyderabad"/>
    <x v="1"/>
    <n v="844402"/>
    <x v="39"/>
    <s v="IT"/>
    <x v="1"/>
    <s v="844402@cognizant.com"/>
    <s v="844402@cognizant.com"/>
    <n v="80"/>
    <n v="90"/>
    <n v="80"/>
    <n v="80"/>
    <n v="80"/>
    <s v="Very good at Logic"/>
    <n v="88"/>
    <x v="0"/>
    <s v="NA"/>
    <x v="0"/>
    <n v="88"/>
    <x v="0"/>
    <n v="88"/>
    <x v="0"/>
    <s v="NA"/>
    <x v="0"/>
    <n v="88"/>
    <x v="0"/>
    <s v="Absent"/>
    <x v="1"/>
    <x v="0"/>
    <n v="88"/>
  </r>
  <r>
    <x v="1"/>
    <s v="Hyderabad"/>
    <x v="1"/>
    <n v="844411"/>
    <x v="40"/>
    <s v="CSE"/>
    <x v="1"/>
    <s v="844411@cognizant.com"/>
    <s v="844411@cognizant.com"/>
    <n v="90"/>
    <n v="80"/>
    <n v="90"/>
    <n v="90"/>
    <n v="90"/>
    <s v="Very good at Logic,Prompt in submitting assignments"/>
    <n v="88"/>
    <x v="0"/>
    <s v="NA"/>
    <x v="0"/>
    <n v="88"/>
    <x v="0"/>
    <n v="90"/>
    <x v="0"/>
    <s v="NA"/>
    <x v="0"/>
    <n v="90"/>
    <x v="0"/>
    <n v="88"/>
    <x v="0"/>
    <x v="0"/>
    <n v="88.666666666666671"/>
  </r>
  <r>
    <x v="1"/>
    <s v="Hyderabad"/>
    <x v="1"/>
    <n v="844431"/>
    <x v="41"/>
    <s v="CSE"/>
    <x v="1"/>
    <s v="844431@cognizant.com"/>
    <s v="844431@cognizant.com"/>
    <n v="80"/>
    <n v="90"/>
    <n v="80"/>
    <n v="80"/>
    <n v="80"/>
    <s v="Little slow,but can improve with practice"/>
    <n v="80"/>
    <x v="0"/>
    <s v="NA"/>
    <x v="0"/>
    <n v="80"/>
    <x v="0"/>
    <n v="82"/>
    <x v="0"/>
    <s v="NA"/>
    <x v="0"/>
    <n v="82"/>
    <x v="0"/>
    <s v="Absent"/>
    <x v="1"/>
    <x v="0"/>
    <n v="81"/>
  </r>
  <r>
    <x v="1"/>
    <s v="Hyderabad"/>
    <x v="1"/>
    <n v="844433"/>
    <x v="42"/>
    <s v="CSE"/>
    <x v="1"/>
    <s v="844433@cognizant.com"/>
    <s v="844433@cognizant.com"/>
    <n v="90"/>
    <n v="80"/>
    <n v="10"/>
    <n v="90"/>
    <n v="90"/>
    <s v="Very Good, but was severely sick,was absent for 7 days"/>
    <n v="84"/>
    <x v="0"/>
    <s v="NA"/>
    <x v="0"/>
    <n v="84"/>
    <x v="0"/>
    <n v="84"/>
    <x v="0"/>
    <s v="NA"/>
    <x v="0"/>
    <n v="84"/>
    <x v="0"/>
    <s v="Absent"/>
    <x v="1"/>
    <x v="0"/>
    <n v="84"/>
  </r>
  <r>
    <x v="1"/>
    <s v="Hyderabad"/>
    <x v="1"/>
    <n v="844441"/>
    <x v="43"/>
    <s v="CSE"/>
    <x v="1"/>
    <s v="844441@cognizant.com"/>
    <s v="844441@cognizant.com"/>
    <n v="80"/>
    <n v="90"/>
    <n v="80"/>
    <n v="80"/>
    <n v="80"/>
    <s v="Very good at Logic"/>
    <n v="88"/>
    <x v="0"/>
    <s v="NA"/>
    <x v="0"/>
    <n v="88"/>
    <x v="0"/>
    <n v="86"/>
    <x v="0"/>
    <s v="NA"/>
    <x v="0"/>
    <n v="86"/>
    <x v="0"/>
    <n v="94"/>
    <x v="0"/>
    <x v="0"/>
    <n v="89.333333333333329"/>
  </r>
  <r>
    <x v="1"/>
    <s v="Hyderabad"/>
    <x v="1"/>
    <n v="844442"/>
    <x v="44"/>
    <s v="IT"/>
    <x v="1"/>
    <s v="844442@cognizant.com"/>
    <s v="844442@cognizant.com"/>
    <n v="90"/>
    <n v="90"/>
    <n v="90"/>
    <n v="90"/>
    <n v="90"/>
    <s v="Very good at Logic"/>
    <n v="88"/>
    <x v="0"/>
    <s v="NA"/>
    <x v="0"/>
    <n v="88"/>
    <x v="0"/>
    <n v="88"/>
    <x v="0"/>
    <s v="NA"/>
    <x v="0"/>
    <n v="88"/>
    <x v="0"/>
    <n v="90"/>
    <x v="0"/>
    <x v="0"/>
    <n v="88.666666666666671"/>
  </r>
  <r>
    <x v="1"/>
    <s v="Hyderabad"/>
    <x v="1"/>
    <n v="844443"/>
    <x v="45"/>
    <s v="IT"/>
    <x v="1"/>
    <s v="844443@cognizant.com"/>
    <s v="844443@cognizant.com"/>
    <n v="90"/>
    <n v="80"/>
    <n v="90"/>
    <n v="90"/>
    <n v="90"/>
    <s v="Very good at Logic"/>
    <n v="86"/>
    <x v="0"/>
    <s v="NA"/>
    <x v="0"/>
    <n v="86"/>
    <x v="0"/>
    <n v="88"/>
    <x v="0"/>
    <s v="NA"/>
    <x v="0"/>
    <n v="88"/>
    <x v="0"/>
    <n v="86"/>
    <x v="0"/>
    <x v="0"/>
    <n v="86.666666666666671"/>
  </r>
  <r>
    <x v="1"/>
    <s v="Hyderabad"/>
    <x v="1"/>
    <n v="844454"/>
    <x v="46"/>
    <s v="CSE"/>
    <x v="1"/>
    <s v="844454@cognizant.com"/>
    <s v="844454@cognizant.com"/>
    <n v="80"/>
    <n v="80"/>
    <n v="80"/>
    <n v="80"/>
    <n v="80"/>
    <s v="Good, but little lenient,should concentrate"/>
    <n v="88"/>
    <x v="0"/>
    <s v="NA"/>
    <x v="0"/>
    <n v="88"/>
    <x v="0"/>
    <n v="84"/>
    <x v="0"/>
    <s v="NA"/>
    <x v="0"/>
    <n v="84"/>
    <x v="0"/>
    <s v="Absent"/>
    <x v="1"/>
    <x v="0"/>
    <n v="86"/>
  </r>
  <r>
    <x v="2"/>
    <s v="Hyderabad"/>
    <x v="2"/>
    <n v="844344"/>
    <x v="47"/>
    <s v="CSE"/>
    <x v="1"/>
    <s v="monicasruthi.avula@cognizant.com"/>
    <s v="monicasruthi.avula@cognizant.com"/>
    <n v="50"/>
    <n v="40"/>
    <n v="50"/>
    <n v="40"/>
    <n v="85"/>
    <s v="Average in skills"/>
    <n v="82"/>
    <x v="0"/>
    <s v="NA"/>
    <x v="0"/>
    <n v="82"/>
    <x v="0"/>
    <n v="76"/>
    <x v="0"/>
    <s v="NA"/>
    <x v="0"/>
    <n v="76"/>
    <x v="0"/>
    <n v="80"/>
    <x v="0"/>
    <x v="0"/>
    <n v="79.333333333333329"/>
  </r>
  <r>
    <x v="2"/>
    <s v="Hyderabad"/>
    <x v="2"/>
    <n v="844334"/>
    <x v="48"/>
    <s v="CSE"/>
    <x v="1"/>
    <s v="anuja.dhanekula@cognizant.com"/>
    <s v="anuja.dhanekula@cognizant.com"/>
    <n v="90"/>
    <n v="90"/>
    <n v="85"/>
    <n v="80"/>
    <n v="80"/>
    <s v="Good in programming"/>
    <n v="88"/>
    <x v="0"/>
    <s v="NA"/>
    <x v="0"/>
    <n v="88"/>
    <x v="0"/>
    <n v="68"/>
    <x v="3"/>
    <n v="68"/>
    <x v="2"/>
    <n v="68"/>
    <x v="2"/>
    <n v="76"/>
    <x v="0"/>
    <x v="0"/>
    <n v="77.333333333333329"/>
  </r>
  <r>
    <x v="2"/>
    <s v="Hyderabad"/>
    <x v="2"/>
    <n v="844345"/>
    <x v="49"/>
    <s v="CSE"/>
    <x v="1"/>
    <s v="omsaiswaroop.gundala@cognizant.com"/>
    <s v="omsaiswaroop.gundala@cognizant.com"/>
    <n v="90"/>
    <n v="90"/>
    <n v="85"/>
    <n v="80"/>
    <n v="90"/>
    <s v="Good in programming"/>
    <n v="76"/>
    <x v="0"/>
    <s v="NA"/>
    <x v="0"/>
    <n v="76"/>
    <x v="0"/>
    <n v="72"/>
    <x v="0"/>
    <s v="NA"/>
    <x v="0"/>
    <n v="72"/>
    <x v="0"/>
    <n v="60"/>
    <x v="2"/>
    <x v="2"/>
    <n v="69.333333333333329"/>
  </r>
  <r>
    <x v="2"/>
    <s v="Hyderabad"/>
    <x v="2"/>
    <n v="844374"/>
    <x v="50"/>
    <s v="CSE"/>
    <x v="1"/>
    <s v="dheeraj.potluri@cognizant.com"/>
    <s v="dheeraj.potluri@cognizant.com"/>
    <n v="60"/>
    <n v="50"/>
    <n v="50"/>
    <n v="45"/>
    <n v="100"/>
    <s v="He needs more hard work towards programming"/>
    <n v="88"/>
    <x v="0"/>
    <s v="NA"/>
    <x v="0"/>
    <n v="88"/>
    <x v="0"/>
    <n v="64"/>
    <x v="3"/>
    <s v="NA"/>
    <x v="0"/>
    <n v="64"/>
    <x v="2"/>
    <s v="Absent"/>
    <x v="1"/>
    <x v="0"/>
    <n v="76"/>
  </r>
  <r>
    <x v="2"/>
    <s v="Hyderabad"/>
    <x v="2"/>
    <n v="844435"/>
    <x v="51"/>
    <s v="IT"/>
    <x v="1"/>
    <s v="hulash.kumar@cognizant.com"/>
    <s v="hulash.kumar@cognizant.com"/>
    <n v="60"/>
    <n v="60"/>
    <n v="70"/>
    <n v="50"/>
    <n v="100"/>
    <s v="Needs to improve how to mingle in team, needs to improve programming skills"/>
    <n v="84"/>
    <x v="0"/>
    <s v="NA"/>
    <x v="0"/>
    <n v="84"/>
    <x v="0"/>
    <n v="72"/>
    <x v="0"/>
    <s v="NA"/>
    <x v="0"/>
    <n v="72"/>
    <x v="0"/>
    <n v="58"/>
    <x v="2"/>
    <x v="0"/>
    <n v="71.333333333333329"/>
  </r>
  <r>
    <x v="2"/>
    <s v="Hyderabad"/>
    <x v="2"/>
    <n v="844434"/>
    <x v="52"/>
    <s v="IT"/>
    <x v="1"/>
    <s v="vijeta.pandey@cognizant.com"/>
    <s v="vijeta.pandey@cognizant.com"/>
    <n v="70"/>
    <n v="70"/>
    <n v="80"/>
    <n v="70"/>
    <n v="100"/>
    <s v="She is good learner and can perform well in activities"/>
    <n v="82"/>
    <x v="0"/>
    <s v="NA"/>
    <x v="0"/>
    <n v="82"/>
    <x v="0"/>
    <n v="52"/>
    <x v="3"/>
    <s v="NA"/>
    <x v="0"/>
    <n v="52"/>
    <x v="2"/>
    <n v="70"/>
    <x v="0"/>
    <x v="2"/>
    <n v="68"/>
  </r>
  <r>
    <x v="2"/>
    <s v="Hyderabad"/>
    <x v="2"/>
    <n v="844351"/>
    <x v="53"/>
    <s v="CSE"/>
    <x v="1"/>
    <s v="saiaravind.n@cognizant.com"/>
    <s v="saiaravind.n@cognizant.com"/>
    <n v="90"/>
    <n v="95"/>
    <n v="100"/>
    <n v="90"/>
    <n v="100"/>
    <s v="Excellent in programming, good in analytics also"/>
    <n v="88"/>
    <x v="0"/>
    <s v="NA"/>
    <x v="0"/>
    <n v="88"/>
    <x v="0"/>
    <n v="52"/>
    <x v="3"/>
    <s v="NA"/>
    <x v="0"/>
    <n v="52"/>
    <x v="2"/>
    <n v="70"/>
    <x v="0"/>
    <x v="0"/>
    <n v="70"/>
  </r>
  <r>
    <x v="2"/>
    <s v="Hyderabad"/>
    <x v="2"/>
    <n v="844319"/>
    <x v="54"/>
    <s v="CSE"/>
    <x v="1"/>
    <s v="alekhya.nalla@cognizant.com"/>
    <s v="alekhya.nalla@cognizant.com"/>
    <n v="60"/>
    <n v="60"/>
    <n v="50"/>
    <n v="50"/>
    <n v="75"/>
    <s v="Not Active, needs to improve the programming skills"/>
    <n v="82"/>
    <x v="0"/>
    <s v="NA"/>
    <x v="0"/>
    <n v="82"/>
    <x v="0"/>
    <n v="52"/>
    <x v="3"/>
    <s v="NA"/>
    <x v="0"/>
    <n v="52"/>
    <x v="2"/>
    <n v="58"/>
    <x v="2"/>
    <x v="2"/>
    <n v="64"/>
  </r>
  <r>
    <x v="2"/>
    <s v="Hyderabad"/>
    <x v="2"/>
    <n v="844358"/>
    <x v="55"/>
    <s v="CSE"/>
    <x v="1"/>
    <s v="santhoshirupa.bandaru@cognizant.com"/>
    <s v="santhoshirupa.bandaru@cognizant.com"/>
    <n v="60"/>
    <n v="80"/>
    <n v="80"/>
    <n v="80"/>
    <n v="100"/>
    <s v="Good in Skills"/>
    <n v="84"/>
    <x v="0"/>
    <s v="NA"/>
    <x v="0"/>
    <n v="84"/>
    <x v="0"/>
    <n v="64"/>
    <x v="3"/>
    <s v="NA"/>
    <x v="0"/>
    <n v="64"/>
    <x v="2"/>
    <n v="65"/>
    <x v="2"/>
    <x v="0"/>
    <n v="71"/>
  </r>
  <r>
    <x v="2"/>
    <s v="Hyderabad"/>
    <x v="2"/>
    <n v="844343"/>
    <x v="56"/>
    <s v="CSE"/>
    <x v="1"/>
    <s v="jahnavi.guruju@cognizant.com"/>
    <s v="jahnavi.guruju@cognizant.com"/>
    <n v="90"/>
    <n v="90"/>
    <n v="90"/>
    <n v="90"/>
    <n v="100"/>
    <s v="She has good programming skills "/>
    <n v="82"/>
    <x v="0"/>
    <s v="NA"/>
    <x v="0"/>
    <n v="82"/>
    <x v="0"/>
    <n v="72"/>
    <x v="0"/>
    <s v="NA"/>
    <x v="0"/>
    <n v="72"/>
    <x v="0"/>
    <n v="66"/>
    <x v="2"/>
    <x v="0"/>
    <n v="73.333333333333329"/>
  </r>
  <r>
    <x v="2"/>
    <s v="Hyderabad"/>
    <x v="2"/>
    <n v="844386"/>
    <x v="57"/>
    <s v="IT"/>
    <x v="1"/>
    <s v="sainiharika.kosuru@cognizant.com"/>
    <s v="sainiharika.kosuru@cognizant.com"/>
    <n v="60"/>
    <n v="50"/>
    <n v="60"/>
    <n v="50"/>
    <n v="100"/>
    <s v="She needs to concentrate more on programming"/>
    <n v="88"/>
    <x v="0"/>
    <s v="NA"/>
    <x v="0"/>
    <n v="88"/>
    <x v="0"/>
    <n v="72"/>
    <x v="0"/>
    <s v="NA"/>
    <x v="0"/>
    <n v="72"/>
    <x v="0"/>
    <n v="56"/>
    <x v="2"/>
    <x v="0"/>
    <n v="72"/>
  </r>
  <r>
    <x v="2"/>
    <s v="Hyderabad"/>
    <x v="2"/>
    <n v="844410"/>
    <x v="58"/>
    <s v="CSE"/>
    <x v="1"/>
    <s v="gagandeep.paila@cognizant.com"/>
    <s v="gagandeep.paila@cognizant.com"/>
    <n v="60"/>
    <n v="50"/>
    <n v="50"/>
    <n v="40"/>
    <n v="100"/>
    <s v="Not active, need to learn more prorgramming more than that needs to learn how to mingle in team"/>
    <n v="72"/>
    <x v="0"/>
    <s v="NA"/>
    <x v="0"/>
    <n v="72"/>
    <x v="0"/>
    <n v="64"/>
    <x v="3"/>
    <n v="72"/>
    <x v="1"/>
    <n v="72"/>
    <x v="0"/>
    <n v="80"/>
    <x v="0"/>
    <x v="0"/>
    <n v="74.666666666666671"/>
  </r>
  <r>
    <x v="2"/>
    <s v="Hyderabad"/>
    <x v="2"/>
    <n v="844341"/>
    <x v="59"/>
    <s v="CSE"/>
    <x v="1"/>
    <s v="lakshminavya.tadikamalla@cognizant.com"/>
    <s v="lakshminavya.tadikamalla@cognizant.com"/>
    <n v="50"/>
    <n v="50"/>
    <n v="50"/>
    <n v="40"/>
    <n v="80"/>
    <s v="Average in skills"/>
    <n v="80"/>
    <x v="0"/>
    <s v="NA"/>
    <x v="0"/>
    <n v="80"/>
    <x v="0"/>
    <n v="72"/>
    <x v="0"/>
    <s v="NA"/>
    <x v="0"/>
    <n v="72"/>
    <x v="0"/>
    <n v="66"/>
    <x v="2"/>
    <x v="0"/>
    <n v="72.666666666666671"/>
  </r>
  <r>
    <x v="2"/>
    <s v="Hyderabad"/>
    <x v="2"/>
    <n v="844373"/>
    <x v="60"/>
    <s v="CSE"/>
    <x v="1"/>
    <s v="dinesh.koneru@cognizant.com"/>
    <s v="dinesh.koneru@cognizant.com"/>
    <n v="60"/>
    <n v="50"/>
    <n v="50"/>
    <n v="45"/>
    <n v="100"/>
    <s v="He needs more hard work towards programming"/>
    <n v="82"/>
    <x v="0"/>
    <s v="NA"/>
    <x v="0"/>
    <n v="82"/>
    <x v="0"/>
    <n v="60"/>
    <x v="3"/>
    <n v="72"/>
    <x v="1"/>
    <n v="72"/>
    <x v="0"/>
    <n v="70"/>
    <x v="0"/>
    <x v="0"/>
    <n v="74.666666666666671"/>
  </r>
  <r>
    <x v="2"/>
    <s v="Hyderabad"/>
    <x v="2"/>
    <n v="844359"/>
    <x v="61"/>
    <s v="CSE"/>
    <x v="1"/>
    <s v="aparnadevi.akula@cognizant.com"/>
    <s v="aparnadevi.akula@cognizant.com"/>
    <n v="80"/>
    <n v="80"/>
    <n v="80"/>
    <n v="60"/>
    <n v="100"/>
    <s v="Good in skills"/>
    <n v="82"/>
    <x v="0"/>
    <s v="NA"/>
    <x v="0"/>
    <n v="82"/>
    <x v="0"/>
    <n v="68"/>
    <x v="3"/>
    <n v="76"/>
    <x v="1"/>
    <n v="76"/>
    <x v="0"/>
    <n v="65"/>
    <x v="2"/>
    <x v="0"/>
    <n v="74.333333333333329"/>
  </r>
  <r>
    <x v="2"/>
    <s v="Hyderabad"/>
    <x v="2"/>
    <n v="844360"/>
    <x v="62"/>
    <s v="CSE"/>
    <x v="1"/>
    <s v="nagasaisravanthi.sanaka@cognizant.com"/>
    <s v="nagasaisravanthi.sanaka@cognizant.com"/>
    <n v="70"/>
    <n v="70"/>
    <n v="80"/>
    <n v="50"/>
    <n v="100"/>
    <s v="Average in skills"/>
    <n v="82"/>
    <x v="0"/>
    <s v="NA"/>
    <x v="0"/>
    <n v="82"/>
    <x v="0"/>
    <n v="68"/>
    <x v="3"/>
    <n v="64"/>
    <x v="2"/>
    <n v="68"/>
    <x v="2"/>
    <n v="60"/>
    <x v="2"/>
    <x v="0"/>
    <n v="70"/>
  </r>
  <r>
    <x v="2"/>
    <s v="Hyderabad"/>
    <x v="2"/>
    <n v="844357"/>
    <x v="63"/>
    <s v="CSE"/>
    <x v="1"/>
    <s v="harikiran.moka@cognizant.com"/>
    <s v="harikiran.moka@cognizant.com"/>
    <n v="80"/>
    <n v="80"/>
    <n v="80"/>
    <n v="50"/>
    <n v="100"/>
    <s v="Good programmer"/>
    <n v="80"/>
    <x v="0"/>
    <s v="NA"/>
    <x v="0"/>
    <n v="80"/>
    <x v="0"/>
    <n v="60"/>
    <x v="3"/>
    <n v="64"/>
    <x v="2"/>
    <n v="64"/>
    <x v="2"/>
    <n v="70"/>
    <x v="0"/>
    <x v="0"/>
    <n v="71.333333333333329"/>
  </r>
  <r>
    <x v="2"/>
    <s v="Hyderabad"/>
    <x v="2"/>
    <n v="844350"/>
    <x v="64"/>
    <s v="CSE"/>
    <x v="1"/>
    <s v="venkatasai.ravi@cognizant.com"/>
    <s v="venkatasai.ravi@cognizant.com"/>
    <n v="50"/>
    <n v="50"/>
    <n v="50"/>
    <n v="40"/>
    <n v="80"/>
    <s v="He is good in leadership, but needs to focus on technical skills."/>
    <n v="76"/>
    <x v="0"/>
    <s v="NA"/>
    <x v="0"/>
    <n v="76"/>
    <x v="0"/>
    <n v="60"/>
    <x v="3"/>
    <n v="76"/>
    <x v="1"/>
    <n v="76"/>
    <x v="0"/>
    <n v="70"/>
    <x v="0"/>
    <x v="0"/>
    <n v="74"/>
  </r>
  <r>
    <x v="2"/>
    <s v="Hyderabad"/>
    <x v="2"/>
    <n v="844347"/>
    <x v="65"/>
    <s v="CSE"/>
    <x v="1"/>
    <s v="venkatasuryarameshbabu.kaja@cognizant.com"/>
    <s v="venkatasuryarameshbabu.kaja@cognizant.com"/>
    <n v="80"/>
    <n v="80"/>
    <n v="70"/>
    <n v="70"/>
    <n v="100"/>
    <s v="He is good at programing, if we can boost him then can do better"/>
    <n v="88"/>
    <x v="0"/>
    <s v="NA"/>
    <x v="0"/>
    <n v="88"/>
    <x v="0"/>
    <n v="68"/>
    <x v="3"/>
    <s v="NA"/>
    <x v="0"/>
    <n v="68"/>
    <x v="2"/>
    <n v="56"/>
    <x v="2"/>
    <x v="0"/>
    <n v="70.666666666666671"/>
  </r>
  <r>
    <x v="2"/>
    <s v="Hyderabad"/>
    <x v="2"/>
    <n v="844372"/>
    <x v="66"/>
    <s v="CSE"/>
    <x v="1"/>
    <s v="kavya.pilli@cognizant.com"/>
    <s v="kavya.pilli@cognizant.com"/>
    <n v="80"/>
    <n v="70"/>
    <n v="60"/>
    <n v="60"/>
    <n v="100"/>
    <s v="If she can concentrate more can do better"/>
    <n v="80"/>
    <x v="0"/>
    <s v="NA"/>
    <x v="0"/>
    <n v="80"/>
    <x v="0"/>
    <n v="56"/>
    <x v="3"/>
    <s v="NA"/>
    <x v="0"/>
    <n v="56"/>
    <x v="2"/>
    <n v="56"/>
    <x v="2"/>
    <x v="2"/>
    <n v="64"/>
  </r>
  <r>
    <x v="2"/>
    <s v="Hyderabad"/>
    <x v="2"/>
    <n v="844314"/>
    <x v="67"/>
    <s v="CSE"/>
    <x v="1"/>
    <s v="shivampratap.singh@cognizant.com"/>
    <s v="shivampratap.singh@cognizant.com"/>
    <n v="80"/>
    <n v="80"/>
    <n v="70"/>
    <n v="60"/>
    <n v="100"/>
    <s v="Good Learner, if given more timewill do better"/>
    <n v="80"/>
    <x v="0"/>
    <s v="NA"/>
    <x v="0"/>
    <n v="80"/>
    <x v="0"/>
    <n v="48"/>
    <x v="2"/>
    <n v="68"/>
    <x v="2"/>
    <n v="68"/>
    <x v="2"/>
    <n v="60"/>
    <x v="2"/>
    <x v="2"/>
    <n v="69.333333333333329"/>
  </r>
  <r>
    <x v="2"/>
    <s v="Hyderabad"/>
    <x v="2"/>
    <n v="844342"/>
    <x v="68"/>
    <s v="CSE"/>
    <x v="1"/>
    <s v="gangabhavani.kanda@cognizant.com"/>
    <s v="gangabhavani.kanda@cognizant.com"/>
    <n v="90"/>
    <n v="90"/>
    <n v="90"/>
    <n v="90"/>
    <n v="100"/>
    <s v="She has very  good programming skills "/>
    <n v="82"/>
    <x v="0"/>
    <s v="NA"/>
    <x v="0"/>
    <n v="82"/>
    <x v="0"/>
    <n v="52"/>
    <x v="3"/>
    <n v="64"/>
    <x v="2"/>
    <n v="64"/>
    <x v="2"/>
    <n v="56"/>
    <x v="2"/>
    <x v="2"/>
    <n v="67.333333333333329"/>
  </r>
  <r>
    <x v="2"/>
    <s v="Hyderabad"/>
    <x v="2"/>
    <n v="844371"/>
    <x v="69"/>
    <s v="CSE"/>
    <x v="1"/>
    <s v="krishnapriya.rayapudi@cognizant.com"/>
    <s v="krishnapriya.rayapudi@cognizant.com"/>
    <n v="80"/>
    <n v="70"/>
    <n v="70"/>
    <n v="60"/>
    <n v="90"/>
    <s v="Average programmer"/>
    <n v="86"/>
    <x v="0"/>
    <s v="NA"/>
    <x v="0"/>
    <n v="86"/>
    <x v="0"/>
    <n v="64"/>
    <x v="3"/>
    <n v="68"/>
    <x v="2"/>
    <n v="68"/>
    <x v="2"/>
    <n v="50"/>
    <x v="2"/>
    <x v="2"/>
    <n v="68"/>
  </r>
  <r>
    <x v="2"/>
    <s v="Hyderabad"/>
    <x v="2"/>
    <n v="844387"/>
    <x v="70"/>
    <s v="CSE"/>
    <x v="1"/>
    <s v="jerushanissi.mane@cognizant.com"/>
    <s v="jerushanissi.mane@cognizant.com"/>
    <n v="80"/>
    <n v="60"/>
    <n v="60"/>
    <n v="40"/>
    <n v="90"/>
    <s v="She has good interpersonal skills, but needs to focus more on programming"/>
    <n v="82"/>
    <x v="0"/>
    <s v="NA"/>
    <x v="0"/>
    <n v="82"/>
    <x v="0"/>
    <n v="56"/>
    <x v="3"/>
    <n v="72"/>
    <x v="1"/>
    <n v="72"/>
    <x v="0"/>
    <n v="70"/>
    <x v="0"/>
    <x v="0"/>
    <n v="74.666666666666671"/>
  </r>
  <r>
    <x v="2"/>
    <s v="Hyderabad"/>
    <x v="2"/>
    <n v="844346"/>
    <x v="71"/>
    <s v="CSE"/>
    <x v="1"/>
    <s v="vanya.methani@cognizant.com"/>
    <s v="vanya.methani@cognizant.com"/>
    <n v="60"/>
    <n v="50"/>
    <n v="50"/>
    <n v="50"/>
    <n v="70"/>
    <s v="Average in skills"/>
    <n v="80"/>
    <x v="0"/>
    <s v="NA"/>
    <x v="0"/>
    <n v="80"/>
    <x v="0"/>
    <n v="72"/>
    <x v="0"/>
    <s v="NA"/>
    <x v="0"/>
    <n v="72"/>
    <x v="0"/>
    <n v="55"/>
    <x v="3"/>
    <x v="2"/>
    <n v="69"/>
  </r>
  <r>
    <x v="2"/>
    <s v="Hyderabad"/>
    <x v="2"/>
    <n v="844436"/>
    <x v="72"/>
    <s v="CSE"/>
    <x v="1"/>
    <s v="rani.gupta259@cognizant.com"/>
    <s v="rani.gupta259@cognizant.com"/>
    <n v="100"/>
    <n v="100"/>
    <n v="100"/>
    <n v="100"/>
    <n v="100"/>
    <s v="Extaordinary programming skills"/>
    <n v="80"/>
    <x v="0"/>
    <s v="NA"/>
    <x v="0"/>
    <n v="80"/>
    <x v="0"/>
    <n v="48"/>
    <x v="2"/>
    <s v="NA"/>
    <x v="0"/>
    <n v="48"/>
    <x v="3"/>
    <n v="74"/>
    <x v="0"/>
    <x v="2"/>
    <n v="67.333333333333329"/>
  </r>
  <r>
    <x v="2"/>
    <s v="Hyderabad"/>
    <x v="2"/>
    <n v="844348"/>
    <x v="73"/>
    <s v="CSE"/>
    <x v="1"/>
    <s v="veenaragini.sajja@cognizant.com"/>
    <s v="veenaragini.sajja@cognizant.com"/>
    <n v="50"/>
    <n v="50"/>
    <n v="50"/>
    <n v="40"/>
    <n v="90"/>
    <s v="She need to upgarde the logical skills "/>
    <n v="80"/>
    <x v="0"/>
    <s v="NA"/>
    <x v="0"/>
    <n v="80"/>
    <x v="0"/>
    <n v="68"/>
    <x v="3"/>
    <n v="72"/>
    <x v="1"/>
    <n v="72"/>
    <x v="0"/>
    <n v="52"/>
    <x v="2"/>
    <x v="2"/>
    <n v="68"/>
  </r>
  <r>
    <x v="2"/>
    <s v="Hyderabad"/>
    <x v="2"/>
    <n v="844388"/>
    <x v="74"/>
    <s v="CSE"/>
    <x v="1"/>
    <s v="saichandu.duggineni@cognizant.com"/>
    <s v="saichandu.duggineni@cognizant.com"/>
    <n v="40"/>
    <n v="50"/>
    <n v="40"/>
    <n v="50"/>
    <n v="95"/>
    <s v="He is silent and trying to do better, if he works hard can do better."/>
    <n v="68"/>
    <x v="3"/>
    <s v="NA"/>
    <x v="0"/>
    <n v="68"/>
    <x v="2"/>
    <n v="72"/>
    <x v="0"/>
    <s v="NA"/>
    <x v="0"/>
    <n v="72"/>
    <x v="0"/>
    <n v="60"/>
    <x v="2"/>
    <x v="2"/>
    <n v="66.666666666666671"/>
  </r>
  <r>
    <x v="3"/>
    <s v="Hyderabad"/>
    <x v="0"/>
    <n v="844412"/>
    <x v="75"/>
    <s v="CSE"/>
    <x v="1"/>
    <s v="koushikreddy.yandapally@cognizant.com"/>
    <s v="koushikreddy.yandapally@cognizant.com"/>
    <n v="84"/>
    <n v="90"/>
    <n v="99"/>
    <n v="80"/>
    <n v="100"/>
    <s v="Usually needs direct supervision, even for mundane and everyday tasks."/>
    <n v="70"/>
    <x v="0"/>
    <s v="NA"/>
    <x v="0"/>
    <n v="70"/>
    <x v="0"/>
    <n v="76"/>
    <x v="0"/>
    <s v="NA"/>
    <x v="0"/>
    <n v="76"/>
    <x v="0"/>
    <n v="81"/>
    <x v="0"/>
    <x v="0"/>
    <n v="75.666666666666671"/>
  </r>
  <r>
    <x v="3"/>
    <s v="Hyderabad"/>
    <x v="0"/>
    <n v="844413"/>
    <x v="76"/>
    <s v="CSE"/>
    <x v="1"/>
    <s v="nekkalapu.abhilash@cognizant.com"/>
    <s v="nekkalapu.abhilash@cognizant.com"/>
    <n v="93"/>
    <n v="90"/>
    <n v="99"/>
    <n v="80"/>
    <n v="100"/>
    <s v="Takes pride in work and strives to improve work performance."/>
    <n v="72"/>
    <x v="0"/>
    <s v="NA"/>
    <x v="0"/>
    <n v="72"/>
    <x v="0"/>
    <n v="76"/>
    <x v="0"/>
    <s v="NA"/>
    <x v="0"/>
    <n v="76"/>
    <x v="0"/>
    <n v="80"/>
    <x v="0"/>
    <x v="0"/>
    <n v="76"/>
  </r>
  <r>
    <x v="3"/>
    <s v="Hyderabad"/>
    <x v="0"/>
    <n v="836276"/>
    <x v="77"/>
    <s v="ECE"/>
    <x v="0"/>
    <s v="UshaAlekhya.Patnaikuni@cognizant.com"/>
    <s v="UshaAlekhya.Patnaikuni@cognizant.com"/>
    <n v="90"/>
    <n v="95"/>
    <n v="99"/>
    <n v="82"/>
    <n v="100"/>
    <s v="On Leave"/>
    <n v="68"/>
    <x v="3"/>
    <n v="86"/>
    <x v="1"/>
    <n v="86"/>
    <x v="0"/>
    <n v="72"/>
    <x v="0"/>
    <s v="NA"/>
    <x v="0"/>
    <n v="72"/>
    <x v="0"/>
    <s v="Absent"/>
    <x v="1"/>
    <x v="0"/>
    <n v="79"/>
  </r>
  <r>
    <x v="3"/>
    <s v="Hyderabad"/>
    <x v="0"/>
    <n v="836280"/>
    <x v="78"/>
    <s v="ECE"/>
    <x v="0"/>
    <s v="Anjuru.Seetaram@cognizant.com"/>
    <s v="Anjuru.Seetaram@cognizant.com"/>
    <n v="88"/>
    <n v="94"/>
    <n v="99"/>
    <n v="84"/>
    <n v="100"/>
    <s v="Need to improve some more on tasks"/>
    <n v="72"/>
    <x v="0"/>
    <s v="NA"/>
    <x v="0"/>
    <n v="72"/>
    <x v="0"/>
    <n v="80"/>
    <x v="0"/>
    <s v="NA"/>
    <x v="0"/>
    <n v="80"/>
    <x v="0"/>
    <n v="84"/>
    <x v="0"/>
    <x v="0"/>
    <n v="78.666666666666671"/>
  </r>
  <r>
    <x v="3"/>
    <s v="Hyderabad"/>
    <x v="0"/>
    <n v="836281"/>
    <x v="79"/>
    <s v="ECE"/>
    <x v="0"/>
    <s v="SivaGangadharaRao.Prattipati@cognizant.com"/>
    <s v="SivaGangadharaRao.Prattipati@cognizant.com"/>
    <n v="88"/>
    <n v="96"/>
    <n v="99"/>
    <n v="80"/>
    <n v="100"/>
    <s v="Missed small errors in the work"/>
    <n v="74"/>
    <x v="0"/>
    <s v="NA"/>
    <x v="0"/>
    <n v="74"/>
    <x v="0"/>
    <n v="72"/>
    <x v="0"/>
    <s v="NA"/>
    <x v="0"/>
    <n v="72"/>
    <x v="0"/>
    <n v="82"/>
    <x v="0"/>
    <x v="0"/>
    <n v="76"/>
  </r>
  <r>
    <x v="3"/>
    <s v="Hyderabad"/>
    <x v="0"/>
    <n v="836282"/>
    <x v="80"/>
    <s v="ECE"/>
    <x v="0"/>
    <s v="GanapathiSantoshKarthik.Nemani@cognizant.com"/>
    <s v="GanapathiSantoshKarthik.Nemani@cognizant.com"/>
    <n v="89"/>
    <n v="95"/>
    <n v="99"/>
    <n v="85"/>
    <n v="100"/>
    <s v="Missed small errors in the work"/>
    <n v="72"/>
    <x v="0"/>
    <s v="NA"/>
    <x v="0"/>
    <n v="72"/>
    <x v="0"/>
    <n v="78"/>
    <x v="0"/>
    <s v="NA"/>
    <x v="0"/>
    <n v="78"/>
    <x v="0"/>
    <n v="81"/>
    <x v="0"/>
    <x v="0"/>
    <n v="77"/>
  </r>
  <r>
    <x v="3"/>
    <s v="Hyderabad"/>
    <x v="0"/>
    <n v="836288"/>
    <x v="81"/>
    <s v="ECE"/>
    <x v="0"/>
    <s v="VenkataMadhu.Ganta@cognizant.com"/>
    <s v="VenkataMadhu.Ganta@cognizant.com"/>
    <n v="90"/>
    <n v="94"/>
    <n v="99"/>
    <n v="80"/>
    <n v="100"/>
    <s v="On Leave"/>
    <n v="74"/>
    <x v="0"/>
    <s v="NA"/>
    <x v="0"/>
    <n v="74"/>
    <x v="0"/>
    <n v="82"/>
    <x v="0"/>
    <s v="NA"/>
    <x v="0"/>
    <n v="82"/>
    <x v="0"/>
    <s v="Absent"/>
    <x v="1"/>
    <x v="0"/>
    <n v="78"/>
  </r>
  <r>
    <x v="3"/>
    <s v="Hyderabad"/>
    <x v="0"/>
    <n v="836289"/>
    <x v="82"/>
    <s v="ECE"/>
    <x v="0"/>
    <s v="KeerthiKumarReddy.Kanchamreddy@cognizant.com"/>
    <s v="KeerthiKumarReddy.Kanchamreddy@cognizant.com"/>
    <n v="91"/>
    <n v="93"/>
    <n v="99"/>
    <n v="83"/>
    <n v="100"/>
    <s v="Displays strong technical skills"/>
    <n v="70"/>
    <x v="0"/>
    <s v="NA"/>
    <x v="0"/>
    <n v="70"/>
    <x v="0"/>
    <n v="84"/>
    <x v="0"/>
    <s v="NA"/>
    <x v="0"/>
    <n v="84"/>
    <x v="0"/>
    <n v="84"/>
    <x v="0"/>
    <x v="0"/>
    <n v="79.333333333333329"/>
  </r>
  <r>
    <x v="3"/>
    <s v="Hyderabad"/>
    <x v="0"/>
    <n v="836290"/>
    <x v="83"/>
    <s v="IT"/>
    <x v="1"/>
    <s v="SandeepYugandhar.Guntreddi@cognizant.com"/>
    <s v="SandeepYugandhar.Guntreddi@cognizant.com"/>
    <n v="95"/>
    <n v="94"/>
    <n v="99"/>
    <n v="82"/>
    <n v="100"/>
    <s v="Missed small errors in the work"/>
    <n v="80"/>
    <x v="0"/>
    <s v="NA"/>
    <x v="0"/>
    <n v="80"/>
    <x v="0"/>
    <n v="80"/>
    <x v="0"/>
    <s v="NA"/>
    <x v="0"/>
    <n v="80"/>
    <x v="0"/>
    <n v="88"/>
    <x v="0"/>
    <x v="0"/>
    <n v="82.666666666666671"/>
  </r>
  <r>
    <x v="3"/>
    <s v="Hyderabad"/>
    <x v="0"/>
    <n v="836291"/>
    <x v="84"/>
    <s v="IT"/>
    <x v="1"/>
    <s v="PavanKumar.Akkidasari@cognizant.com"/>
    <s v="PavanKumar.Akkidasari@cognizant.com"/>
    <n v="90"/>
    <n v="97"/>
    <n v="99"/>
    <n v="81"/>
    <n v="80"/>
    <s v="Missed small errors in the work"/>
    <n v="72"/>
    <x v="0"/>
    <s v="NA"/>
    <x v="0"/>
    <n v="72"/>
    <x v="0"/>
    <n v="74"/>
    <x v="0"/>
    <s v="NA"/>
    <x v="0"/>
    <n v="74"/>
    <x v="0"/>
    <n v="82"/>
    <x v="0"/>
    <x v="0"/>
    <n v="76"/>
  </r>
  <r>
    <x v="3"/>
    <s v="Hyderabad"/>
    <x v="0"/>
    <n v="836303"/>
    <x v="85"/>
    <s v="CSE"/>
    <x v="1"/>
    <s v="Sai.Kondapalli@cognizant.com"/>
    <s v="Sai.Kondapalli@cognizant.com"/>
    <n v="90"/>
    <n v="94"/>
    <n v="99"/>
    <n v="84"/>
    <n v="100"/>
    <s v="On Leave"/>
    <n v="72"/>
    <x v="0"/>
    <s v="NA"/>
    <x v="0"/>
    <n v="72"/>
    <x v="0"/>
    <n v="76"/>
    <x v="0"/>
    <s v="NA"/>
    <x v="0"/>
    <n v="76"/>
    <x v="0"/>
    <s v="Absent"/>
    <x v="1"/>
    <x v="0"/>
    <n v="74"/>
  </r>
  <r>
    <x v="3"/>
    <s v="Hyderabad"/>
    <x v="0"/>
    <n v="836304"/>
    <x v="86"/>
    <s v="ECE"/>
    <x v="0"/>
    <s v="Sasanam.Sravya@cognizant.com"/>
    <s v="Sasanam.Sravya@cognizant.com"/>
    <n v="93"/>
    <n v="92"/>
    <n v="99"/>
    <n v="82"/>
    <n v="100"/>
    <s v="Need to improve some more on project tasks"/>
    <n v="74"/>
    <x v="0"/>
    <s v="NA"/>
    <x v="0"/>
    <n v="74"/>
    <x v="0"/>
    <n v="74"/>
    <x v="0"/>
    <s v="NA"/>
    <x v="0"/>
    <n v="74"/>
    <x v="0"/>
    <n v="83"/>
    <x v="0"/>
    <x v="0"/>
    <n v="77"/>
  </r>
  <r>
    <x v="3"/>
    <s v="Hyderabad"/>
    <x v="0"/>
    <n v="836305"/>
    <x v="87"/>
    <s v="EEE"/>
    <x v="0"/>
    <s v="LalithaSarvani.Cheendrim@cognizant.com"/>
    <s v="LalithaSarvani.Cheendrim@cognizant.com"/>
    <n v="95"/>
    <n v="93"/>
    <n v="99"/>
    <n v="84"/>
    <n v="100"/>
    <s v="Missed small errors in the work"/>
    <n v="70"/>
    <x v="0"/>
    <s v="NA"/>
    <x v="0"/>
    <n v="70"/>
    <x v="0"/>
    <n v="70"/>
    <x v="0"/>
    <s v="NA"/>
    <x v="0"/>
    <n v="70"/>
    <x v="0"/>
    <n v="83"/>
    <x v="0"/>
    <x v="0"/>
    <n v="74.333333333333329"/>
  </r>
  <r>
    <x v="3"/>
    <s v="Hyderabad"/>
    <x v="0"/>
    <n v="836743"/>
    <x v="88"/>
    <s v="CSE"/>
    <x v="1"/>
    <s v="Santhosh.Mohan@cognizant.com"/>
    <s v="Santhosh.Mohan@cognizant.com"/>
    <n v="96"/>
    <n v="91"/>
    <n v="99"/>
    <n v="86"/>
    <n v="100"/>
    <s v="Uses good judgment in solving problems and working with others."/>
    <n v="72"/>
    <x v="0"/>
    <s v="NA"/>
    <x v="0"/>
    <n v="72"/>
    <x v="0"/>
    <n v="74"/>
    <x v="0"/>
    <s v="NA"/>
    <x v="0"/>
    <n v="74"/>
    <x v="0"/>
    <n v="88"/>
    <x v="0"/>
    <x v="0"/>
    <n v="78"/>
  </r>
  <r>
    <x v="3"/>
    <s v="Hyderabad"/>
    <x v="0"/>
    <n v="836747"/>
    <x v="89"/>
    <s v="ECE"/>
    <x v="0"/>
    <s v="Pachaiyyappan.K@cognizant.com"/>
    <s v="Pachaiyyappan.K@cognizant.com"/>
    <n v="89"/>
    <n v="89"/>
    <n v="99"/>
    <n v="84"/>
    <n v="100"/>
    <s v="Missing few things in assessments"/>
    <n v="72"/>
    <x v="0"/>
    <s v="NA"/>
    <x v="0"/>
    <n v="72"/>
    <x v="0"/>
    <n v="76"/>
    <x v="0"/>
    <s v="NA"/>
    <x v="0"/>
    <n v="76"/>
    <x v="0"/>
    <n v="80"/>
    <x v="0"/>
    <x v="0"/>
    <n v="76"/>
  </r>
  <r>
    <x v="3"/>
    <s v="Hyderabad"/>
    <x v="0"/>
    <n v="836755"/>
    <x v="90"/>
    <s v="IT"/>
    <x v="1"/>
    <s v="Dhivya.N@cognizant.com"/>
    <s v="Dhivya.N@cognizant.com"/>
    <n v="90"/>
    <n v="94"/>
    <n v="99"/>
    <n v="82"/>
    <n v="100"/>
    <s v="Need to improve some more on project tasks"/>
    <n v="78"/>
    <x v="0"/>
    <s v="NA"/>
    <x v="0"/>
    <n v="78"/>
    <x v="0"/>
    <n v="84"/>
    <x v="0"/>
    <s v="NA"/>
    <x v="0"/>
    <n v="84"/>
    <x v="0"/>
    <n v="84"/>
    <x v="0"/>
    <x v="0"/>
    <n v="82"/>
  </r>
  <r>
    <x v="3"/>
    <s v="Hyderabad"/>
    <x v="0"/>
    <n v="836759"/>
    <x v="91"/>
    <s v="IT"/>
    <x v="1"/>
    <s v="Vinoshiya.VS@cognizant.com"/>
    <s v="Vinoshiya.VS@cognizant.com"/>
    <n v="91"/>
    <n v="94"/>
    <n v="99"/>
    <n v="80"/>
    <n v="100"/>
    <s v="Missing few things in assessments"/>
    <n v="76"/>
    <x v="0"/>
    <s v="NA"/>
    <x v="0"/>
    <n v="76"/>
    <x v="0"/>
    <n v="80"/>
    <x v="0"/>
    <s v="NA"/>
    <x v="0"/>
    <n v="80"/>
    <x v="0"/>
    <n v="86"/>
    <x v="0"/>
    <x v="0"/>
    <n v="80.666666666666671"/>
  </r>
  <r>
    <x v="3"/>
    <s v="Hyderabad"/>
    <x v="0"/>
    <n v="836760"/>
    <x v="92"/>
    <s v="CSE"/>
    <x v="1"/>
    <s v="Priyanka.S3056c@cognizant.com"/>
    <s v="Priyanka.S3056c@cognizant.com"/>
    <n v="87"/>
    <n v="96"/>
    <n v="99"/>
    <n v="81"/>
    <n v="100"/>
    <s v="Need to improve some more on project tasks"/>
    <n v="76"/>
    <x v="0"/>
    <s v="NA"/>
    <x v="0"/>
    <n v="76"/>
    <x v="0"/>
    <n v="84"/>
    <x v="0"/>
    <s v="NA"/>
    <x v="0"/>
    <n v="84"/>
    <x v="0"/>
    <n v="80"/>
    <x v="0"/>
    <x v="0"/>
    <n v="80"/>
  </r>
  <r>
    <x v="3"/>
    <s v="Hyderabad"/>
    <x v="0"/>
    <n v="836764"/>
    <x v="93"/>
    <s v="ECE"/>
    <x v="0"/>
    <s v="JeyaPriya.S@cognizant.com"/>
    <s v="JeyaPriya.S@cognizant.com"/>
    <n v="86"/>
    <n v="94"/>
    <n v="99"/>
    <n v="81"/>
    <n v="100"/>
    <s v="Missing few things in assessments"/>
    <n v="76"/>
    <x v="0"/>
    <s v="NA"/>
    <x v="0"/>
    <n v="76"/>
    <x v="0"/>
    <n v="80"/>
    <x v="0"/>
    <s v="NA"/>
    <x v="0"/>
    <n v="80"/>
    <x v="0"/>
    <n v="85"/>
    <x v="0"/>
    <x v="0"/>
    <n v="80.333333333333329"/>
  </r>
  <r>
    <x v="3"/>
    <s v="Hyderabad"/>
    <x v="0"/>
    <n v="836765"/>
    <x v="94"/>
    <s v="IT"/>
    <x v="1"/>
    <s v="Karunakaran.G@cognizant.com"/>
    <s v="Karunakaran.G@cognizant.com"/>
    <n v="96"/>
    <n v="98"/>
    <n v="99"/>
    <n v="90"/>
    <n v="100"/>
    <s v="Displays strong technical skills"/>
    <n v="72"/>
    <x v="0"/>
    <s v="NA"/>
    <x v="0"/>
    <n v="72"/>
    <x v="0"/>
    <n v="80"/>
    <x v="0"/>
    <s v="NA"/>
    <x v="0"/>
    <n v="80"/>
    <x v="0"/>
    <n v="92"/>
    <x v="0"/>
    <x v="0"/>
    <n v="81.333333333333329"/>
  </r>
  <r>
    <x v="3"/>
    <s v="Hyderabad"/>
    <x v="0"/>
    <n v="836766"/>
    <x v="95"/>
    <s v="ECE"/>
    <x v="0"/>
    <s v="ShravanKumar.B2@cognizant.com"/>
    <s v="ShravanKumar.B2@cognizant.com"/>
    <n v="88"/>
    <n v="90"/>
    <n v="99"/>
    <n v="82"/>
    <n v="100"/>
    <s v="Need to improve some more on project tasks"/>
    <n v="70"/>
    <x v="0"/>
    <s v="NA"/>
    <x v="0"/>
    <n v="70"/>
    <x v="0"/>
    <n v="76"/>
    <x v="0"/>
    <s v="NA"/>
    <x v="0"/>
    <n v="76"/>
    <x v="0"/>
    <n v="82"/>
    <x v="0"/>
    <x v="0"/>
    <n v="76"/>
  </r>
  <r>
    <x v="3"/>
    <s v="Hyderabad"/>
    <x v="0"/>
    <n v="836767"/>
    <x v="96"/>
    <s v="IT"/>
    <x v="1"/>
    <s v="Sridharan.S2@cognizant.com"/>
    <s v="Sridharan.S2@cognizant.com"/>
    <n v="85"/>
    <n v="89"/>
    <n v="99"/>
    <n v="84"/>
    <n v="100"/>
    <s v="Missing few things in assessments"/>
    <n v="78"/>
    <x v="0"/>
    <s v="NA"/>
    <x v="0"/>
    <n v="78"/>
    <x v="0"/>
    <n v="76"/>
    <x v="0"/>
    <s v="NA"/>
    <x v="0"/>
    <n v="76"/>
    <x v="0"/>
    <n v="83"/>
    <x v="0"/>
    <x v="0"/>
    <n v="79"/>
  </r>
  <r>
    <x v="3"/>
    <s v="Hyderabad"/>
    <x v="0"/>
    <n v="836768"/>
    <x v="97"/>
    <s v="ECE"/>
    <x v="0"/>
    <s v="Srinivasan.N4@cognizant.com"/>
    <s v="Srinivasan.N4@cognizant.com"/>
    <n v="88"/>
    <n v="90"/>
    <n v="99"/>
    <n v="80"/>
    <n v="100"/>
    <s v="Need to improve some more on project tasks"/>
    <n v="72"/>
    <x v="0"/>
    <s v="NA"/>
    <x v="0"/>
    <n v="72"/>
    <x v="0"/>
    <n v="78"/>
    <x v="0"/>
    <s v="NA"/>
    <x v="0"/>
    <n v="78"/>
    <x v="0"/>
    <n v="83"/>
    <x v="0"/>
    <x v="0"/>
    <n v="77.666666666666671"/>
  </r>
  <r>
    <x v="3"/>
    <s v="Hyderabad"/>
    <x v="0"/>
    <n v="836769"/>
    <x v="98"/>
    <s v="CSE"/>
    <x v="1"/>
    <s v="Prashanth.J2@cognizant.com"/>
    <s v="Prashanth.J2@cognizant.com"/>
    <n v="89"/>
    <n v="93"/>
    <n v="99"/>
    <n v="81"/>
    <n v="100"/>
    <s v="Need to improve some more on project tasks"/>
    <n v="72"/>
    <x v="0"/>
    <s v="NA"/>
    <x v="0"/>
    <n v="72"/>
    <x v="0"/>
    <n v="78"/>
    <x v="0"/>
    <s v="NA"/>
    <x v="0"/>
    <n v="78"/>
    <x v="0"/>
    <n v="80"/>
    <x v="0"/>
    <x v="0"/>
    <n v="76.666666666666671"/>
  </r>
  <r>
    <x v="3"/>
    <s v="Hyderabad"/>
    <x v="0"/>
    <n v="836770"/>
    <x v="99"/>
    <s v="ECE"/>
    <x v="0"/>
    <s v="SubashChandraBose.M@cognizant.com"/>
    <s v="SubashChandraBose.M@cognizant.com"/>
    <n v="95"/>
    <n v="90"/>
    <n v="99"/>
    <n v="83"/>
    <n v="100"/>
    <s v="Missing few things in assessments"/>
    <n v="72"/>
    <x v="0"/>
    <s v="NA"/>
    <x v="0"/>
    <n v="72"/>
    <x v="0"/>
    <n v="80"/>
    <x v="0"/>
    <s v="NA"/>
    <x v="0"/>
    <n v="80"/>
    <x v="0"/>
    <n v="80"/>
    <x v="0"/>
    <x v="0"/>
    <n v="77.333333333333329"/>
  </r>
  <r>
    <x v="4"/>
    <s v="Pune"/>
    <x v="1"/>
    <n v="12625818"/>
    <x v="100"/>
    <s v="IT"/>
    <x v="1"/>
    <s v="844003@cognizant.com"/>
    <s v="844003@cognizant.com"/>
    <n v="97"/>
    <n v="97"/>
    <n v="97"/>
    <n v="97"/>
    <n v="100"/>
    <s v="Must practice a lot, most of the time makes small mistakes"/>
    <n v="88"/>
    <x v="0"/>
    <s v="NA"/>
    <x v="0"/>
    <n v="88"/>
    <x v="0"/>
    <n v="84"/>
    <x v="0"/>
    <s v="NA"/>
    <x v="0"/>
    <n v="84"/>
    <x v="0"/>
    <n v="90"/>
    <x v="0"/>
    <x v="0"/>
    <n v="87.333333333333329"/>
  </r>
  <r>
    <x v="4"/>
    <s v="Pune"/>
    <x v="1"/>
    <n v="13055081"/>
    <x v="101"/>
    <s v="CSE"/>
    <x v="1"/>
    <s v="844069@cognizant.com"/>
    <s v="844069@cognizant.com"/>
    <n v="90"/>
    <n v="95"/>
    <n v="95"/>
    <n v="95"/>
    <n v="100"/>
    <s v="Very good at Logic"/>
    <n v="76"/>
    <x v="0"/>
    <s v="NA"/>
    <x v="0"/>
    <n v="76"/>
    <x v="0"/>
    <n v="68"/>
    <x v="3"/>
    <n v="80"/>
    <x v="1"/>
    <n v="80"/>
    <x v="0"/>
    <n v="85"/>
    <x v="0"/>
    <x v="0"/>
    <n v="80.333333333333329"/>
  </r>
  <r>
    <x v="4"/>
    <s v="Pune"/>
    <x v="1"/>
    <n v="12916069"/>
    <x v="102"/>
    <s v="CSE"/>
    <x v="1"/>
    <s v="843954@cognizant.com"/>
    <s v="843954@cognizant.com"/>
    <n v="90"/>
    <n v="97"/>
    <n v="93"/>
    <n v="90"/>
    <n v="100"/>
    <s v="Very good at Logic,Prompt in submitting assignments"/>
    <n v="76"/>
    <x v="0"/>
    <s v="NA"/>
    <x v="0"/>
    <n v="76"/>
    <x v="0"/>
    <n v="88"/>
    <x v="0"/>
    <s v="NA"/>
    <x v="0"/>
    <n v="88"/>
    <x v="0"/>
    <n v="85"/>
    <x v="0"/>
    <x v="0"/>
    <n v="83"/>
  </r>
  <r>
    <x v="4"/>
    <s v="Pune"/>
    <x v="1"/>
    <n v="13467225"/>
    <x v="103"/>
    <s v="MCA"/>
    <x v="1"/>
    <s v="844037@cognizant.com"/>
    <s v="844037@cognizant.com"/>
    <n v="95"/>
    <n v="95"/>
    <n v="95"/>
    <n v="95"/>
    <n v="100"/>
    <s v="Very good at Logic,Prompt in submitting assignments"/>
    <n v="88"/>
    <x v="0"/>
    <s v="NA"/>
    <x v="0"/>
    <n v="88"/>
    <x v="0"/>
    <n v="84"/>
    <x v="0"/>
    <s v="NA"/>
    <x v="0"/>
    <n v="84"/>
    <x v="0"/>
    <n v="80"/>
    <x v="0"/>
    <x v="0"/>
    <n v="84"/>
  </r>
  <r>
    <x v="4"/>
    <s v="Pune"/>
    <x v="1"/>
    <n v="12916077"/>
    <x v="104"/>
    <s v="IT"/>
    <x v="1"/>
    <s v="843955@cognizant.com"/>
    <s v="843955@cognizant.com"/>
    <n v="95"/>
    <n v="90"/>
    <n v="90"/>
    <n v="90"/>
    <n v="100"/>
    <s v="Very good at Logic,Prompt in submitting assignments"/>
    <n v="76"/>
    <x v="0"/>
    <s v="NA"/>
    <x v="0"/>
    <n v="76"/>
    <x v="0"/>
    <n v="80"/>
    <x v="0"/>
    <s v="NA"/>
    <x v="0"/>
    <n v="80"/>
    <x v="0"/>
    <n v="90"/>
    <x v="0"/>
    <x v="0"/>
    <n v="82"/>
  </r>
  <r>
    <x v="4"/>
    <s v="Pune"/>
    <x v="1"/>
    <n v="12875013"/>
    <x v="105"/>
    <s v="CSE"/>
    <x v="1"/>
    <s v="844013@cognizant.com"/>
    <s v="844013@cognizant.com"/>
    <n v="90"/>
    <n v="95"/>
    <n v="92"/>
    <n v="97"/>
    <n v="100"/>
    <s v="Good,Must Concentrate,practice a lot,Frequently absent due to sickness."/>
    <n v="82"/>
    <x v="0"/>
    <s v="NA"/>
    <x v="0"/>
    <n v="82"/>
    <x v="0"/>
    <n v="88"/>
    <x v="0"/>
    <s v="NA"/>
    <x v="0"/>
    <n v="88"/>
    <x v="0"/>
    <n v="80"/>
    <x v="0"/>
    <x v="0"/>
    <n v="83.333333333333329"/>
  </r>
  <r>
    <x v="4"/>
    <s v="Pune"/>
    <x v="1"/>
    <n v="12916078"/>
    <x v="106"/>
    <s v="IT"/>
    <x v="1"/>
    <s v="843962@cognizant.com"/>
    <s v="843962@cognizant.com"/>
    <n v="95"/>
    <n v="95"/>
    <n v="90"/>
    <n v="88"/>
    <n v="100"/>
    <s v="Good,Prompt in submitting assignments"/>
    <n v="84"/>
    <x v="0"/>
    <s v="NA"/>
    <x v="0"/>
    <n v="84"/>
    <x v="0"/>
    <n v="88"/>
    <x v="0"/>
    <s v="NA"/>
    <x v="0"/>
    <n v="88"/>
    <x v="0"/>
    <n v="85"/>
    <x v="0"/>
    <x v="0"/>
    <n v="85.666666666666671"/>
  </r>
  <r>
    <x v="4"/>
    <s v="Pune"/>
    <x v="1"/>
    <n v="13433654"/>
    <x v="107"/>
    <s v="CSE"/>
    <x v="1"/>
    <s v="844007@cognizant.com"/>
    <s v="844007@cognizant.com"/>
    <n v="97"/>
    <n v="95"/>
    <n v="88"/>
    <n v="90"/>
    <n v="100"/>
    <s v="Good,Prompt in submitting assignments"/>
    <n v="88"/>
    <x v="0"/>
    <s v="NA"/>
    <x v="0"/>
    <n v="88"/>
    <x v="0"/>
    <n v="80"/>
    <x v="0"/>
    <s v="NA"/>
    <x v="0"/>
    <n v="80"/>
    <x v="0"/>
    <n v="90"/>
    <x v="0"/>
    <x v="0"/>
    <n v="86"/>
  </r>
  <r>
    <x v="4"/>
    <s v="Pune"/>
    <x v="1"/>
    <n v="13406960"/>
    <x v="108"/>
    <s v="CSE"/>
    <x v="1"/>
    <s v="843999@cognizant.com"/>
    <s v="843999@cognizant.com"/>
    <n v="97"/>
    <n v="95"/>
    <n v="97"/>
    <n v="99"/>
    <n v="100"/>
    <s v="Good at programming "/>
    <n v="88"/>
    <x v="0"/>
    <s v="NA"/>
    <x v="0"/>
    <n v="88"/>
    <x v="0"/>
    <n v="88"/>
    <x v="0"/>
    <s v="NA"/>
    <x v="0"/>
    <n v="88"/>
    <x v="0"/>
    <n v="90"/>
    <x v="0"/>
    <x v="0"/>
    <n v="88.666666666666671"/>
  </r>
  <r>
    <x v="4"/>
    <s v="Pune"/>
    <x v="1"/>
    <n v="13009243"/>
    <x v="109"/>
    <s v="CSE"/>
    <x v="1"/>
    <s v="843982@cognizant.com"/>
    <s v="843982@cognizant.com"/>
    <n v="95"/>
    <n v="90"/>
    <n v="90"/>
    <n v="88"/>
    <n v="100"/>
    <s v="Good at programming "/>
    <n v="88"/>
    <x v="0"/>
    <s v="NA"/>
    <x v="0"/>
    <n v="88"/>
    <x v="0"/>
    <n v="76"/>
    <x v="0"/>
    <s v="NA"/>
    <x v="0"/>
    <n v="76"/>
    <x v="0"/>
    <n v="85"/>
    <x v="0"/>
    <x v="0"/>
    <n v="83"/>
  </r>
  <r>
    <x v="4"/>
    <s v="Pune"/>
    <x v="1"/>
    <n v="13532801"/>
    <x v="110"/>
    <s v="CSE"/>
    <x v="1"/>
    <s v="843964@cognizant.com"/>
    <s v="843964@cognizant.com"/>
    <n v="95"/>
    <n v="92"/>
    <n v="88"/>
    <n v="85"/>
    <n v="100"/>
    <s v="Good at logic, must practice  "/>
    <n v="84"/>
    <x v="0"/>
    <s v="NA"/>
    <x v="0"/>
    <n v="84"/>
    <x v="0"/>
    <n v="76"/>
    <x v="0"/>
    <s v="NA"/>
    <x v="0"/>
    <n v="76"/>
    <x v="0"/>
    <n v="80"/>
    <x v="0"/>
    <x v="0"/>
    <n v="80"/>
  </r>
  <r>
    <x v="4"/>
    <s v="Pune"/>
    <x v="1"/>
    <n v="12990687"/>
    <x v="111"/>
    <s v="CSE"/>
    <x v="1"/>
    <s v="843971@cognizant.com"/>
    <s v="843971@cognizant.com"/>
    <n v="95"/>
    <n v="90"/>
    <n v="95"/>
    <n v="98"/>
    <n v="100"/>
    <s v="Must work hard on logic"/>
    <n v="76"/>
    <x v="0"/>
    <s v="NA"/>
    <x v="0"/>
    <n v="76"/>
    <x v="0"/>
    <n v="80"/>
    <x v="0"/>
    <s v="NA"/>
    <x v="0"/>
    <n v="80"/>
    <x v="0"/>
    <n v="80"/>
    <x v="0"/>
    <x v="0"/>
    <n v="78.666666666666671"/>
  </r>
  <r>
    <x v="4"/>
    <s v="Pune"/>
    <x v="1"/>
    <n v="13397648"/>
    <x v="112"/>
    <s v="CSE"/>
    <x v="1"/>
    <s v="843996@cognizant.com"/>
    <s v="843996@cognizant.com"/>
    <n v="90"/>
    <n v="92"/>
    <n v="90"/>
    <n v="89"/>
    <n v="100"/>
    <s v="Very good at Logic,Prompt in submitting assignments"/>
    <n v="80"/>
    <x v="0"/>
    <s v="NA"/>
    <x v="0"/>
    <n v="80"/>
    <x v="0"/>
    <n v="88"/>
    <x v="0"/>
    <s v="NA"/>
    <x v="0"/>
    <n v="88"/>
    <x v="0"/>
    <n v="85"/>
    <x v="0"/>
    <x v="0"/>
    <n v="84.333333333333329"/>
  </r>
  <r>
    <x v="4"/>
    <s v="Pune"/>
    <x v="1"/>
    <n v="12916093"/>
    <x v="113"/>
    <s v="NA"/>
    <x v="0"/>
    <s v="844003@cognizant.com"/>
    <s v="844003@cognizant.com"/>
    <s v="Absent"/>
    <m/>
    <m/>
    <m/>
    <m/>
    <s v="Very good at Logic,Prompt in submitting assignments"/>
    <n v="0"/>
    <x v="1"/>
    <s v="NA"/>
    <x v="0"/>
    <n v="0"/>
    <x v="1"/>
    <n v="0"/>
    <x v="1"/>
    <s v="NA"/>
    <x v="0"/>
    <n v="0"/>
    <x v="1"/>
    <n v="90"/>
    <x v="0"/>
    <x v="3"/>
    <n v="30"/>
  </r>
  <r>
    <x v="4"/>
    <s v="Pune"/>
    <x v="1"/>
    <n v="12915951"/>
    <x v="114"/>
    <s v="CSE"/>
    <x v="1"/>
    <s v="844018@cognizant.com"/>
    <s v="844018@cognizant.com"/>
    <n v="85"/>
    <n v="85"/>
    <n v="89"/>
    <n v="88"/>
    <n v="100"/>
    <s v="Good at programming "/>
    <n v="76"/>
    <x v="0"/>
    <s v="NA"/>
    <x v="0"/>
    <n v="76"/>
    <x v="0"/>
    <n v="76"/>
    <x v="0"/>
    <s v="NA"/>
    <x v="0"/>
    <n v="76"/>
    <x v="0"/>
    <n v="80"/>
    <x v="0"/>
    <x v="0"/>
    <n v="77.333333333333329"/>
  </r>
  <r>
    <x v="4"/>
    <s v="Pune"/>
    <x v="1"/>
    <n v="13046786"/>
    <x v="115"/>
    <s v="IT"/>
    <x v="1"/>
    <s v="843987@cognizant.com"/>
    <s v="843987@cognizant.com"/>
    <n v="90"/>
    <n v="88"/>
    <n v="95"/>
    <n v="90"/>
    <n v="100"/>
    <s v="Good at programming "/>
    <n v="72"/>
    <x v="0"/>
    <s v="NA"/>
    <x v="0"/>
    <n v="72"/>
    <x v="0"/>
    <n v="84"/>
    <x v="0"/>
    <s v="NA"/>
    <x v="0"/>
    <n v="84"/>
    <x v="0"/>
    <n v="80"/>
    <x v="0"/>
    <x v="0"/>
    <n v="78.666666666666671"/>
  </r>
  <r>
    <x v="4"/>
    <s v="Pune"/>
    <x v="1"/>
    <n v="13508049"/>
    <x v="116"/>
    <s v="CSE"/>
    <x v="1"/>
    <s v="843957@cognizant.com"/>
    <s v="843957@cognizant.com"/>
    <n v="90"/>
    <n v="88"/>
    <n v="85"/>
    <n v="88"/>
    <n v="100"/>
    <s v="Good at programming "/>
    <n v="68"/>
    <x v="3"/>
    <n v="88"/>
    <x v="1"/>
    <n v="88"/>
    <x v="0"/>
    <n v="80"/>
    <x v="0"/>
    <s v="NA"/>
    <x v="0"/>
    <n v="80"/>
    <x v="0"/>
    <n v="85"/>
    <x v="0"/>
    <x v="0"/>
    <n v="84.333333333333329"/>
  </r>
  <r>
    <x v="4"/>
    <s v="Pune"/>
    <x v="1"/>
    <n v="13508218"/>
    <x v="117"/>
    <s v="ECE"/>
    <x v="0"/>
    <s v="843959@cognizant.com"/>
    <s v="843959@cognizant.com"/>
    <n v="90"/>
    <n v="90"/>
    <n v="92"/>
    <n v="92"/>
    <n v="100"/>
    <s v="Good at logic, must practice  "/>
    <n v="84"/>
    <x v="0"/>
    <s v="NA"/>
    <x v="0"/>
    <n v="84"/>
    <x v="0"/>
    <n v="88"/>
    <x v="0"/>
    <s v="NA"/>
    <x v="0"/>
    <n v="88"/>
    <x v="0"/>
    <n v="70"/>
    <x v="0"/>
    <x v="0"/>
    <n v="80.666666666666671"/>
  </r>
  <r>
    <x v="4"/>
    <s v="Pune"/>
    <x v="1"/>
    <n v="13046773"/>
    <x v="118"/>
    <s v="IT"/>
    <x v="1"/>
    <s v="843985@cognizant.com"/>
    <s v="843985@cognizant.com"/>
    <n v="95"/>
    <n v="96"/>
    <n v="97"/>
    <n v="95"/>
    <n v="100"/>
    <s v="Must work hard on logic"/>
    <n v="80"/>
    <x v="0"/>
    <s v="NA"/>
    <x v="0"/>
    <n v="80"/>
    <x v="0"/>
    <n v="76"/>
    <x v="0"/>
    <s v="NA"/>
    <x v="0"/>
    <n v="76"/>
    <x v="0"/>
    <n v="80"/>
    <x v="0"/>
    <x v="0"/>
    <n v="78.666666666666671"/>
  </r>
  <r>
    <x v="4"/>
    <s v="Pune"/>
    <x v="1"/>
    <n v="12915952"/>
    <x v="119"/>
    <s v="CSE"/>
    <x v="1"/>
    <s v="844019@cognizant.com"/>
    <s v="844019@cognizant.com"/>
    <n v="90"/>
    <n v="95"/>
    <n v="97"/>
    <n v="90"/>
    <n v="100"/>
    <s v="Must Concentrate,practice a lot"/>
    <n v="88"/>
    <x v="0"/>
    <s v="NA"/>
    <x v="0"/>
    <n v="88"/>
    <x v="0"/>
    <n v="88"/>
    <x v="0"/>
    <s v="NA"/>
    <x v="0"/>
    <n v="88"/>
    <x v="0"/>
    <n v="90"/>
    <x v="0"/>
    <x v="0"/>
    <n v="88.666666666666671"/>
  </r>
  <r>
    <x v="4"/>
    <s v="Pune"/>
    <x v="1"/>
    <n v="12915953"/>
    <x v="120"/>
    <s v="CSE"/>
    <x v="1"/>
    <s v="844032@cognizant.com"/>
    <s v="844032@cognizant.com"/>
    <n v="95"/>
    <n v="97"/>
    <n v="92"/>
    <n v="92"/>
    <n v="100"/>
    <s v="Must Concentrate,practice a lot"/>
    <n v="84"/>
    <x v="0"/>
    <s v="NA"/>
    <x v="0"/>
    <n v="84"/>
    <x v="0"/>
    <n v="88"/>
    <x v="0"/>
    <s v="NA"/>
    <x v="0"/>
    <n v="88"/>
    <x v="0"/>
    <n v="85"/>
    <x v="0"/>
    <x v="0"/>
    <n v="85.666666666666671"/>
  </r>
  <r>
    <x v="4"/>
    <s v="Pune"/>
    <x v="1"/>
    <n v="13397631"/>
    <x v="121"/>
    <s v="CSE"/>
    <x v="1"/>
    <s v="843995@cognizant.com"/>
    <s v="843995@cognizant.com"/>
    <n v="97"/>
    <n v="98"/>
    <n v="98"/>
    <n v="95"/>
    <n v="100"/>
    <s v="Very good at Logic"/>
    <n v="90"/>
    <x v="0"/>
    <s v="NA"/>
    <x v="0"/>
    <n v="90"/>
    <x v="0"/>
    <n v="88"/>
    <x v="0"/>
    <s v="NA"/>
    <x v="0"/>
    <n v="88"/>
    <x v="0"/>
    <n v="90"/>
    <x v="0"/>
    <x v="0"/>
    <n v="89.333333333333329"/>
  </r>
  <r>
    <x v="4"/>
    <s v="Pune"/>
    <x v="1"/>
    <n v="12915959"/>
    <x v="122"/>
    <s v="CSE"/>
    <x v="1"/>
    <s v="844033@cognizant.com"/>
    <s v="844033@cognizant.com"/>
    <n v="89"/>
    <n v="88"/>
    <n v="83"/>
    <n v="90"/>
    <n v="100"/>
    <s v="Good, but was absent for 1 week"/>
    <n v="72"/>
    <x v="0"/>
    <s v="NA"/>
    <x v="0"/>
    <n v="72"/>
    <x v="0"/>
    <n v="80"/>
    <x v="0"/>
    <s v="NA"/>
    <x v="0"/>
    <n v="80"/>
    <x v="0"/>
    <n v="70"/>
    <x v="0"/>
    <x v="0"/>
    <n v="74"/>
  </r>
  <r>
    <x v="4"/>
    <s v="Pune"/>
    <x v="1"/>
    <n v="13063077"/>
    <x v="123"/>
    <s v="CSE"/>
    <x v="1"/>
    <s v="843992@cognizant.com"/>
    <s v="843992@cognizant.com"/>
    <n v="95"/>
    <n v="88"/>
    <n v="90"/>
    <n v="97"/>
    <n v="100"/>
    <s v="Very good at Logic,Prompt in submitting assignments"/>
    <n v="84"/>
    <x v="0"/>
    <s v="NA"/>
    <x v="0"/>
    <n v="84"/>
    <x v="0"/>
    <n v="88"/>
    <x v="0"/>
    <s v="NA"/>
    <x v="0"/>
    <n v="88"/>
    <x v="0"/>
    <n v="70"/>
    <x v="0"/>
    <x v="0"/>
    <n v="80.666666666666671"/>
  </r>
  <r>
    <x v="4"/>
    <s v="Pune"/>
    <x v="1"/>
    <n v="12995392"/>
    <x v="124"/>
    <s v="CSE"/>
    <x v="1"/>
    <s v="843971@cognizant.com"/>
    <s v="843971@cognizant.com"/>
    <n v="88"/>
    <n v="89"/>
    <n v="88"/>
    <n v="87"/>
    <n v="100"/>
    <s v="Very good at Logic,Prompt in submitting assignments"/>
    <n v="76"/>
    <x v="0"/>
    <s v="NA"/>
    <x v="0"/>
    <n v="76"/>
    <x v="0"/>
    <n v="0"/>
    <x v="2"/>
    <n v="88"/>
    <x v="1"/>
    <n v="88"/>
    <x v="0"/>
    <n v="85"/>
    <x v="0"/>
    <x v="0"/>
    <n v="83"/>
  </r>
  <r>
    <x v="4"/>
    <s v="Pune"/>
    <x v="1"/>
    <n v="12915962"/>
    <x v="125"/>
    <s v="IT"/>
    <x v="1"/>
    <s v="844034@cognizant.com"/>
    <s v="844034@cognizant.com"/>
    <n v="97"/>
    <n v="95"/>
    <n v="100"/>
    <n v="99"/>
    <n v="100"/>
    <s v="Very good at Logic"/>
    <n v="88"/>
    <x v="0"/>
    <s v="NA"/>
    <x v="0"/>
    <n v="88"/>
    <x v="0"/>
    <n v="76"/>
    <x v="0"/>
    <s v="NA"/>
    <x v="0"/>
    <n v="76"/>
    <x v="0"/>
    <n v="85"/>
    <x v="0"/>
    <x v="0"/>
    <n v="83"/>
  </r>
  <r>
    <x v="5"/>
    <s v="Pune"/>
    <x v="2"/>
    <n v="13055085"/>
    <x v="126"/>
    <s v="IT"/>
    <x v="1"/>
    <s v="AartiKumari.Shah@cognizant.com"/>
    <s v="AartiKumari.Shah@cognizant.com"/>
    <n v="90"/>
    <n v="91"/>
    <n v="95"/>
    <n v="90"/>
    <n v="100"/>
    <s v="Good Technical Understanding and Communication and Interation With Faculty"/>
    <n v="84"/>
    <x v="0"/>
    <s v="NA"/>
    <x v="0"/>
    <n v="84"/>
    <x v="0"/>
    <n v="72"/>
    <x v="0"/>
    <s v="NA"/>
    <x v="0"/>
    <n v="72"/>
    <x v="0"/>
    <n v="93"/>
    <x v="0"/>
    <x v="0"/>
    <n v="83"/>
  </r>
  <r>
    <x v="5"/>
    <s v="Pune"/>
    <x v="2"/>
    <n v="12990688"/>
    <x v="127"/>
    <s v="CSE"/>
    <x v="1"/>
    <s v="abhishek.chandel@cognizant.com"/>
    <s v="abhishek.chandel@cognizant.com"/>
    <m/>
    <m/>
    <m/>
    <m/>
    <m/>
    <m/>
    <n v="0"/>
    <x v="1"/>
    <s v="NA"/>
    <x v="0"/>
    <n v="0"/>
    <x v="1"/>
    <n v="0"/>
    <x v="1"/>
    <s v="NA"/>
    <x v="0"/>
    <n v="0"/>
    <x v="1"/>
    <n v="85"/>
    <x v="0"/>
    <x v="3"/>
    <n v="28.333333333333332"/>
  </r>
  <r>
    <x v="5"/>
    <s v="Pune"/>
    <x v="2"/>
    <n v="12915995"/>
    <x v="128"/>
    <s v="IT"/>
    <x v="1"/>
    <s v="Abhishek.Shrivastava2@cognizant.com"/>
    <s v="Abhishek.Shrivastava2@cognizant.com"/>
    <n v="90"/>
    <n v="88"/>
    <n v="90"/>
    <n v="87"/>
    <n v="100"/>
    <s v="Good Technical Understanding and Communication and Interation With Faculty"/>
    <n v="82"/>
    <x v="0"/>
    <s v="NA"/>
    <x v="0"/>
    <n v="82"/>
    <x v="0"/>
    <n v="68"/>
    <x v="3"/>
    <s v="NA"/>
    <x v="0"/>
    <n v="68"/>
    <x v="2"/>
    <n v="85"/>
    <x v="0"/>
    <x v="0"/>
    <n v="78.333333333333329"/>
  </r>
  <r>
    <x v="5"/>
    <s v="Pune"/>
    <x v="2"/>
    <n v="13238976"/>
    <x v="129"/>
    <s v="IT"/>
    <x v="1"/>
    <s v="Aditya.Johari@cognizant.com"/>
    <s v="Aditya.Johari@cognizant.com"/>
    <n v="85"/>
    <n v="88"/>
    <n v="85"/>
    <n v="83"/>
    <n v="100"/>
    <s v="Good Skill"/>
    <n v="86"/>
    <x v="0"/>
    <s v="NA"/>
    <x v="0"/>
    <n v="86"/>
    <x v="0"/>
    <n v="80"/>
    <x v="0"/>
    <s v="NA"/>
    <x v="0"/>
    <n v="80"/>
    <x v="0"/>
    <n v="90"/>
    <x v="0"/>
    <x v="0"/>
    <n v="85.333333333333329"/>
  </r>
  <r>
    <x v="5"/>
    <s v="Pune"/>
    <x v="2"/>
    <n v="12916007"/>
    <x v="130"/>
    <s v="NA"/>
    <x v="0"/>
    <s v="Akash.bisht@cognizant.com"/>
    <s v="Akash.bisht@cognizant.com"/>
    <n v="87"/>
    <n v="85"/>
    <n v="80"/>
    <n v="80"/>
    <n v="100"/>
    <s v="Keep Good Interation with Faculty"/>
    <n v="0"/>
    <x v="1"/>
    <s v="NA"/>
    <x v="0"/>
    <n v="0"/>
    <x v="1"/>
    <n v="0"/>
    <x v="1"/>
    <s v="NA"/>
    <x v="0"/>
    <n v="0"/>
    <x v="1"/>
    <n v="75"/>
    <x v="0"/>
    <x v="3"/>
    <n v="25"/>
  </r>
  <r>
    <x v="5"/>
    <s v="Pune"/>
    <x v="2"/>
    <n v="12916011"/>
    <x v="131"/>
    <s v="CSE"/>
    <x v="1"/>
    <s v="akshay.chaudhary2@cognizant.com"/>
    <s v="akshay.chaudhary2@cognizant.com"/>
    <n v="89"/>
    <n v="90"/>
    <n v="95"/>
    <n v="92"/>
    <n v="100"/>
    <s v="Good Technical Understanding and Communication and Interation With Faculty"/>
    <n v="84"/>
    <x v="0"/>
    <s v="NA"/>
    <x v="0"/>
    <n v="84"/>
    <x v="0"/>
    <n v="72"/>
    <x v="0"/>
    <s v="NA"/>
    <x v="0"/>
    <n v="72"/>
    <x v="0"/>
    <n v="90"/>
    <x v="0"/>
    <x v="0"/>
    <n v="82"/>
  </r>
  <r>
    <x v="5"/>
    <s v="Pune"/>
    <x v="2"/>
    <n v="13467241"/>
    <x v="132"/>
    <s v="CSE"/>
    <x v="1"/>
    <s v="Akshima.Mahajan@cognizant.com"/>
    <s v="Akshima.Mahajan@cognizant.com"/>
    <n v="80"/>
    <n v="78"/>
    <n v="80"/>
    <n v="80"/>
    <n v="100"/>
    <s v="Good Understanding Of Concept"/>
    <n v="86"/>
    <x v="0"/>
    <s v="NA"/>
    <x v="0"/>
    <n v="86"/>
    <x v="0"/>
    <n v="72"/>
    <x v="0"/>
    <s v="NA"/>
    <x v="0"/>
    <n v="72"/>
    <x v="0"/>
    <n v="93"/>
    <x v="0"/>
    <x v="0"/>
    <n v="83.666666666666671"/>
  </r>
  <r>
    <x v="5"/>
    <s v="Pune"/>
    <x v="2"/>
    <n v="12916014"/>
    <x v="133"/>
    <s v="CSE"/>
    <x v="1"/>
    <s v="Alok.Mishra@cognizant.com"/>
    <s v="Alok.Mishra@cognizant.com"/>
    <n v="90"/>
    <n v="91"/>
    <n v="90"/>
    <n v="93"/>
    <n v="100"/>
    <s v="Good Technical Understanding and Communication and Interation With Faculty"/>
    <n v="88"/>
    <x v="0"/>
    <s v="NA"/>
    <x v="0"/>
    <n v="88"/>
    <x v="0"/>
    <n v="80"/>
    <x v="0"/>
    <s v="NA"/>
    <x v="0"/>
    <n v="80"/>
    <x v="0"/>
    <n v="90"/>
    <x v="0"/>
    <x v="0"/>
    <n v="86"/>
  </r>
  <r>
    <x v="5"/>
    <s v="Pune"/>
    <x v="2"/>
    <n v="13479318"/>
    <x v="134"/>
    <s v="CSE"/>
    <x v="1"/>
    <s v="alok.raj3@cognizant.com"/>
    <s v="alok.raj3@cognizant.com"/>
    <n v="89"/>
    <n v="88"/>
    <n v="86"/>
    <n v="90"/>
    <n v="100"/>
    <s v="Good Technical Understanding and Communication and Interation With Faculty"/>
    <n v="82"/>
    <x v="0"/>
    <s v="NA"/>
    <x v="0"/>
    <n v="82"/>
    <x v="0"/>
    <n v="68"/>
    <x v="3"/>
    <s v="NA"/>
    <x v="0"/>
    <n v="68"/>
    <x v="2"/>
    <n v="93"/>
    <x v="0"/>
    <x v="0"/>
    <n v="81"/>
  </r>
  <r>
    <x v="5"/>
    <s v="Pune"/>
    <x v="2"/>
    <n v="12916017"/>
    <x v="135"/>
    <s v="CSE"/>
    <x v="1"/>
    <s v="Amar.Rawat@cognizant.com"/>
    <s v="Amar.Rawat@cognizant.com"/>
    <n v="89"/>
    <n v="87"/>
    <n v="88"/>
    <n v="86"/>
    <n v="100"/>
    <s v="Good Skill"/>
    <n v="84"/>
    <x v="0"/>
    <s v="NA"/>
    <x v="0"/>
    <n v="84"/>
    <x v="0"/>
    <n v="80"/>
    <x v="0"/>
    <s v="NA"/>
    <x v="0"/>
    <n v="80"/>
    <x v="0"/>
    <n v="90"/>
    <x v="0"/>
    <x v="0"/>
    <n v="84.666666666666671"/>
  </r>
  <r>
    <x v="5"/>
    <s v="Pune"/>
    <x v="2"/>
    <n v="12432082"/>
    <x v="136"/>
    <s v="CSE"/>
    <x v="1"/>
    <s v="Ankit.rawat@cognizant.com"/>
    <s v="Ankit.rawat@cognizant.com"/>
    <n v="87"/>
    <n v="85"/>
    <n v="89"/>
    <n v="80"/>
    <n v="100"/>
    <s v="Good Skill"/>
    <n v="88"/>
    <x v="0"/>
    <s v="NA"/>
    <x v="0"/>
    <n v="88"/>
    <x v="0"/>
    <n v="80"/>
    <x v="0"/>
    <s v="NA"/>
    <x v="0"/>
    <n v="80"/>
    <x v="0"/>
    <n v="75"/>
    <x v="0"/>
    <x v="0"/>
    <n v="81"/>
  </r>
  <r>
    <x v="5"/>
    <s v="Pune"/>
    <x v="2"/>
    <n v="12916021"/>
    <x v="137"/>
    <s v="CSE"/>
    <x v="1"/>
    <s v="Ankita.Pandey4@cognizant.com"/>
    <s v="Ankita.Pandey4@cognizant.com"/>
    <n v="88"/>
    <n v="80"/>
    <n v="80"/>
    <n v="80"/>
    <n v="100"/>
    <s v="Good Understanding of Concept"/>
    <n v="88"/>
    <x v="0"/>
    <s v="NA"/>
    <x v="0"/>
    <n v="88"/>
    <x v="0"/>
    <n v="72"/>
    <x v="0"/>
    <s v="NA"/>
    <x v="0"/>
    <n v="72"/>
    <x v="0"/>
    <n v="90"/>
    <x v="0"/>
    <x v="0"/>
    <n v="83.333333333333329"/>
  </r>
  <r>
    <x v="5"/>
    <s v="Pune"/>
    <x v="2"/>
    <n v="13467244"/>
    <x v="138"/>
    <s v="IT"/>
    <x v="1"/>
    <s v="Ankita.Rao@cognizant.com"/>
    <s v="Ankita.Rao@cognizant.com"/>
    <n v="75"/>
    <n v="75"/>
    <n v="75"/>
    <n v="78"/>
    <n v="100"/>
    <s v="Good"/>
    <n v="86"/>
    <x v="0"/>
    <s v="NA"/>
    <x v="0"/>
    <n v="86"/>
    <x v="0"/>
    <n v="64"/>
    <x v="3"/>
    <s v="NA"/>
    <x v="0"/>
    <n v="64"/>
    <x v="2"/>
    <n v="85"/>
    <x v="0"/>
    <x v="0"/>
    <n v="78.333333333333329"/>
  </r>
  <r>
    <x v="5"/>
    <s v="Pune"/>
    <x v="2"/>
    <n v="12916032"/>
    <x v="139"/>
    <s v="CSE"/>
    <x v="1"/>
    <s v="Anurag.RamPrakashDwivedi@cognizant.com"/>
    <s v="Anurag.RamPrakashDwivedi@cognizant.com"/>
    <n v="88"/>
    <n v="87"/>
    <n v="88"/>
    <n v="88"/>
    <n v="100"/>
    <s v="Good Technical Skills and Keep Good Interation with Faculty"/>
    <n v="86"/>
    <x v="0"/>
    <s v="NA"/>
    <x v="0"/>
    <n v="86"/>
    <x v="0"/>
    <n v="72"/>
    <x v="0"/>
    <s v="NA"/>
    <x v="0"/>
    <n v="72"/>
    <x v="0"/>
    <n v="93"/>
    <x v="0"/>
    <x v="0"/>
    <n v="83.666666666666671"/>
  </r>
  <r>
    <x v="5"/>
    <s v="Pune"/>
    <x v="2"/>
    <n v="12916031"/>
    <x v="140"/>
    <s v="CSE"/>
    <x v="1"/>
    <s v="Anurag.Singh5@cognizant.com"/>
    <s v="Anurag.Singh5@cognizant.com"/>
    <n v="87"/>
    <n v="88"/>
    <n v="88"/>
    <n v="89"/>
    <n v="100"/>
    <s v="Good Technical Skills and Keep Good Interation with Faculty"/>
    <n v="88"/>
    <x v="0"/>
    <s v="NA"/>
    <x v="0"/>
    <n v="88"/>
    <x v="0"/>
    <n v="72"/>
    <x v="0"/>
    <s v="NA"/>
    <x v="0"/>
    <n v="72"/>
    <x v="0"/>
    <n v="75"/>
    <x v="0"/>
    <x v="0"/>
    <n v="78.333333333333329"/>
  </r>
  <r>
    <x v="5"/>
    <s v="Pune"/>
    <x v="2"/>
    <n v="12916033"/>
    <x v="141"/>
    <s v="IT"/>
    <x v="1"/>
    <s v="Apoorv.Mendiratta@cognizant.com"/>
    <s v="Apoorv.Mendiratta@cognizant.com"/>
    <n v="75"/>
    <n v="78"/>
    <n v="80"/>
    <n v="70"/>
    <n v="100"/>
    <s v="Good"/>
    <n v="88"/>
    <x v="0"/>
    <s v="NA"/>
    <x v="0"/>
    <n v="88"/>
    <x v="0"/>
    <n v="68"/>
    <x v="3"/>
    <s v="NA"/>
    <x v="0"/>
    <n v="68"/>
    <x v="2"/>
    <n v="95"/>
    <x v="0"/>
    <x v="0"/>
    <n v="83.666666666666671"/>
  </r>
  <r>
    <x v="5"/>
    <s v="Pune"/>
    <x v="2"/>
    <n v="12916035"/>
    <x v="142"/>
    <s v="CSE"/>
    <x v="1"/>
    <s v="Archana.Sharma2@cognizant.com"/>
    <s v="Archana.Sharma2@cognizant.com"/>
    <n v="78"/>
    <n v="70"/>
    <n v="70"/>
    <n v="78"/>
    <n v="100"/>
    <s v="Good Doing"/>
    <n v="86"/>
    <x v="0"/>
    <s v="NA"/>
    <x v="0"/>
    <n v="86"/>
    <x v="0"/>
    <n v="72"/>
    <x v="0"/>
    <s v="NA"/>
    <x v="0"/>
    <n v="72"/>
    <x v="0"/>
    <n v="88"/>
    <x v="0"/>
    <x v="0"/>
    <n v="82"/>
  </r>
  <r>
    <x v="5"/>
    <s v="Pune"/>
    <x v="2"/>
    <n v="12889834"/>
    <x v="143"/>
    <s v="IT"/>
    <x v="1"/>
    <s v="Ayush.Gupta@cognizant.com"/>
    <s v="Ayush.Gupta@cognizant.com"/>
    <n v="78"/>
    <n v="70"/>
    <n v="70"/>
    <n v="78"/>
    <n v="100"/>
    <s v="Good Doing"/>
    <n v="80"/>
    <x v="0"/>
    <s v="NA"/>
    <x v="0"/>
    <n v="80"/>
    <x v="0"/>
    <n v="72"/>
    <x v="0"/>
    <s v="NA"/>
    <x v="0"/>
    <n v="72"/>
    <x v="0"/>
    <n v="90"/>
    <x v="0"/>
    <x v="0"/>
    <n v="80.666666666666671"/>
  </r>
  <r>
    <x v="5"/>
    <s v="Pune"/>
    <x v="2"/>
    <n v="12916063"/>
    <x v="144"/>
    <s v="CSE"/>
    <x v="1"/>
    <s v="Ayushi.Malik@cognizant.com"/>
    <s v="Ayushi.Malik@cognizant.com"/>
    <n v="75"/>
    <n v="78"/>
    <n v="80"/>
    <n v="89"/>
    <n v="100"/>
    <s v="Good Understanding of Concept"/>
    <n v="84"/>
    <x v="0"/>
    <s v="NA"/>
    <x v="0"/>
    <n v="84"/>
    <x v="0"/>
    <n v="68"/>
    <x v="3"/>
    <s v="NA"/>
    <x v="0"/>
    <n v="68"/>
    <x v="2"/>
    <n v="85"/>
    <x v="0"/>
    <x v="0"/>
    <n v="79"/>
  </r>
  <r>
    <x v="5"/>
    <s v="Pune"/>
    <x v="2"/>
    <n v="12886662"/>
    <x v="145"/>
    <s v="CSE"/>
    <x v="1"/>
    <s v="Ayushmaan.Shrivastava@cognizant.com"/>
    <s v="Ayushmaan.Shrivastava@cognizant.com"/>
    <n v="75"/>
    <n v="78"/>
    <n v="87"/>
    <n v="85"/>
    <n v="100"/>
    <s v="Good Doing"/>
    <n v="80"/>
    <x v="0"/>
    <s v="NA"/>
    <x v="0"/>
    <n v="80"/>
    <x v="0"/>
    <n v="72"/>
    <x v="0"/>
    <s v="NA"/>
    <x v="0"/>
    <n v="72"/>
    <x v="0"/>
    <n v="85"/>
    <x v="0"/>
    <x v="0"/>
    <n v="79"/>
  </r>
  <r>
    <x v="5"/>
    <s v="Pune"/>
    <x v="2"/>
    <n v="13055082"/>
    <x v="146"/>
    <s v="CSE"/>
    <x v="1"/>
    <s v="Bayvao.Verma@cognizant.com"/>
    <s v="Bayvao.Verma@cognizant.com"/>
    <n v="90"/>
    <n v="91"/>
    <n v="92"/>
    <n v="90"/>
    <n v="100"/>
    <s v="Good Technical Understanding and Communication and Interation With Faculty"/>
    <n v="84"/>
    <x v="0"/>
    <s v="NA"/>
    <x v="0"/>
    <n v="84"/>
    <x v="0"/>
    <n v="72"/>
    <x v="0"/>
    <s v="NA"/>
    <x v="0"/>
    <n v="72"/>
    <x v="0"/>
    <n v="90"/>
    <x v="0"/>
    <x v="0"/>
    <n v="82"/>
  </r>
  <r>
    <x v="6"/>
    <s v="Pune"/>
    <x v="0"/>
    <n v="12431675"/>
    <x v="147"/>
    <s v="CSE"/>
    <x v="1"/>
    <s v="844001@cognizant.com"/>
    <s v="844001@cognizant.com"/>
    <n v="60"/>
    <n v="75"/>
    <n v="62"/>
    <n v="65"/>
    <n v="100"/>
    <s v="Slow learner, Need to improve in the both communication and technical,spelling mistakes and gramatical mistakes in Test case document_x000a_"/>
    <n v="80"/>
    <x v="0"/>
    <s v="NA"/>
    <x v="0"/>
    <n v="80"/>
    <x v="0"/>
    <n v="84"/>
    <x v="0"/>
    <s v="NA"/>
    <x v="0"/>
    <n v="84"/>
    <x v="0"/>
    <n v="70"/>
    <x v="0"/>
    <x v="0"/>
    <n v="78"/>
  </r>
  <r>
    <x v="6"/>
    <s v="Pune"/>
    <x v="0"/>
    <n v="13467342"/>
    <x v="148"/>
    <s v="ECE"/>
    <x v="0"/>
    <s v="844065@cognizant.com"/>
    <s v="844065@cognizant.com"/>
    <n v="62"/>
    <n v="70"/>
    <n v="64"/>
    <n v="65"/>
    <n v="98"/>
    <s v="Need to revisit the concepts once again, easily forgeting the concepts.CSS part not implementedin HTML handson, pre condition and post condition are wrong"/>
    <n v="86"/>
    <x v="0"/>
    <s v="NA"/>
    <x v="0"/>
    <n v="86"/>
    <x v="0"/>
    <n v="80"/>
    <x v="0"/>
    <s v="NA"/>
    <x v="0"/>
    <n v="80"/>
    <x v="0"/>
    <n v="70"/>
    <x v="0"/>
    <x v="0"/>
    <n v="78.666666666666671"/>
  </r>
  <r>
    <x v="6"/>
    <s v="Pune"/>
    <x v="0"/>
    <n v="12916105"/>
    <x v="149"/>
    <s v="CSE"/>
    <x v="1"/>
    <s v="844068@cognizant.com"/>
    <s v="844068@cognizant.com"/>
    <n v="83"/>
    <n v="90"/>
    <n v="80"/>
    <n v="85"/>
    <n v="100"/>
    <s v="Quick learner, self learning skills, interactive participant"/>
    <n v="72"/>
    <x v="0"/>
    <s v="NA"/>
    <x v="0"/>
    <n v="72"/>
    <x v="0"/>
    <n v="84"/>
    <x v="0"/>
    <s v="NA"/>
    <x v="0"/>
    <n v="84"/>
    <x v="0"/>
    <n v="90"/>
    <x v="0"/>
    <x v="0"/>
    <n v="82"/>
  </r>
  <r>
    <x v="6"/>
    <s v="Pune"/>
    <x v="0"/>
    <n v="13467278"/>
    <x v="150"/>
    <s v="ECE"/>
    <x v="0"/>
    <s v="844053@cognizant.com"/>
    <s v="844053@cognizant.com"/>
    <n v="75"/>
    <n v="83"/>
    <n v="75"/>
    <n v="78"/>
    <n v="90"/>
    <s v="Need to improve the concepts which is discussed in session. CSS not implemented,"/>
    <n v="80"/>
    <x v="0"/>
    <s v="NA"/>
    <x v="0"/>
    <n v="80"/>
    <x v="0"/>
    <n v="84"/>
    <x v="0"/>
    <s v="NA"/>
    <x v="0"/>
    <n v="84"/>
    <x v="0"/>
    <n v="80"/>
    <x v="0"/>
    <x v="0"/>
    <n v="81.333333333333329"/>
  </r>
  <r>
    <x v="6"/>
    <s v="Pune"/>
    <x v="0"/>
    <n v="13524445"/>
    <x v="151"/>
    <s v="CSE"/>
    <x v="1"/>
    <s v="843961@cognizant.com"/>
    <s v="843961@cognizant.com"/>
    <n v="80"/>
    <n v="90"/>
    <n v="80"/>
    <n v="78"/>
    <n v="95"/>
    <s v="Hard worker, Improved lot from day 1 to till now, requirements have not implemented in testcase document"/>
    <n v="80"/>
    <x v="0"/>
    <s v="NA"/>
    <x v="0"/>
    <n v="80"/>
    <x v="0"/>
    <n v="88"/>
    <x v="0"/>
    <s v="NA"/>
    <x v="0"/>
    <n v="88"/>
    <x v="0"/>
    <n v="80"/>
    <x v="0"/>
    <x v="0"/>
    <n v="82.666666666666671"/>
  </r>
  <r>
    <x v="6"/>
    <s v="Pune"/>
    <x v="0"/>
    <n v="12916100"/>
    <x v="152"/>
    <s v="CSE"/>
    <x v="1"/>
    <s v="843965@cognizant.com"/>
    <s v="843965@cognizant.com"/>
    <n v="73"/>
    <n v="85"/>
    <n v="78"/>
    <n v="70"/>
    <n v="100"/>
    <s v="Need to improve in the communication, understanding the concepts well"/>
    <n v="80"/>
    <x v="0"/>
    <s v="NA"/>
    <x v="0"/>
    <n v="80"/>
    <x v="0"/>
    <n v="84"/>
    <x v="0"/>
    <s v="NA"/>
    <x v="0"/>
    <n v="84"/>
    <x v="0"/>
    <n v="80"/>
    <x v="0"/>
    <x v="0"/>
    <n v="81.333333333333329"/>
  </r>
  <r>
    <x v="6"/>
    <s v="Pune"/>
    <x v="0"/>
    <n v="13433655"/>
    <x v="153"/>
    <s v="ECE"/>
    <x v="0"/>
    <s v="844008@cognizant.com"/>
    <s v="844008@cognizant.com"/>
    <n v="78"/>
    <n v="89"/>
    <n v="83"/>
    <n v="79"/>
    <n v="100"/>
    <s v="Slow learner initially, picked up the concepts well soon"/>
    <n v="82"/>
    <x v="0"/>
    <s v="NA"/>
    <x v="0"/>
    <n v="82"/>
    <x v="0"/>
    <n v="84"/>
    <x v="0"/>
    <s v="NA"/>
    <x v="0"/>
    <n v="84"/>
    <x v="0"/>
    <n v="85"/>
    <x v="0"/>
    <x v="0"/>
    <n v="83.666666666666671"/>
  </r>
  <r>
    <x v="6"/>
    <s v="Pune"/>
    <x v="0"/>
    <n v="13446020"/>
    <x v="154"/>
    <s v="IT"/>
    <x v="1"/>
    <s v="844021@cognizant.com"/>
    <s v="844021@cognizant.com"/>
    <n v="65"/>
    <n v="75"/>
    <n v="65"/>
    <n v="70"/>
    <n v="95"/>
    <s v="poor listener, need to improve on dedication of work and involvement. Css not implemented, html files are missing in the links"/>
    <n v="76"/>
    <x v="0"/>
    <s v="NA"/>
    <x v="0"/>
    <n v="76"/>
    <x v="0"/>
    <n v="86"/>
    <x v="0"/>
    <s v="NA"/>
    <x v="0"/>
    <n v="86"/>
    <x v="0"/>
    <n v="70"/>
    <x v="0"/>
    <x v="0"/>
    <n v="77.333333333333329"/>
  </r>
  <r>
    <x v="6"/>
    <s v="Pune"/>
    <x v="0"/>
    <n v="12997770"/>
    <x v="155"/>
    <s v="CSE"/>
    <x v="1"/>
    <s v="843980@cognizant.com"/>
    <s v="843980@cognizant.com"/>
    <n v="82"/>
    <n v="90"/>
    <n v="91"/>
    <n v="85"/>
    <n v="100"/>
    <s v="Contributed to Team, sharing the knowledge to every one, need to impove on communication "/>
    <n v="82"/>
    <x v="0"/>
    <s v="NA"/>
    <x v="0"/>
    <n v="82"/>
    <x v="0"/>
    <n v="84"/>
    <x v="0"/>
    <s v="NA"/>
    <x v="0"/>
    <n v="84"/>
    <x v="0"/>
    <n v="90"/>
    <x v="0"/>
    <x v="0"/>
    <n v="85.333333333333329"/>
  </r>
  <r>
    <x v="6"/>
    <s v="Pune"/>
    <x v="0"/>
    <n v="13508121"/>
    <x v="156"/>
    <s v="IT"/>
    <x v="1"/>
    <s v="843958@cognizant.com"/>
    <s v="843958@cognizant.com"/>
    <n v="60"/>
    <n v="72"/>
    <n v="60"/>
    <n v="68"/>
    <n v="85"/>
    <s v="Poor in learning, not having the interest in learning."/>
    <n v="84"/>
    <x v="0"/>
    <s v="NA"/>
    <x v="0"/>
    <n v="84"/>
    <x v="0"/>
    <n v="86"/>
    <x v="0"/>
    <s v="NA"/>
    <x v="0"/>
    <n v="86"/>
    <x v="0"/>
    <n v="80"/>
    <x v="0"/>
    <x v="0"/>
    <n v="83.333333333333329"/>
  </r>
  <r>
    <x v="6"/>
    <s v="Pune"/>
    <x v="0"/>
    <n v="13467357"/>
    <x v="157"/>
    <s v="ECE"/>
    <x v="0"/>
    <s v="844066@cognizant.com"/>
    <s v="844066@cognizant.com"/>
    <n v="75"/>
    <n v="75"/>
    <n v="70"/>
    <n v="72"/>
    <n v="100"/>
    <s v="Dedication in work, slow learning skils but will understand well."/>
    <n v="76"/>
    <x v="0"/>
    <s v="NA"/>
    <x v="0"/>
    <n v="76"/>
    <x v="0"/>
    <n v="80"/>
    <x v="0"/>
    <s v="NA"/>
    <x v="0"/>
    <n v="80"/>
    <x v="0"/>
    <n v="81"/>
    <x v="0"/>
    <x v="0"/>
    <n v="79"/>
  </r>
  <r>
    <x v="6"/>
    <s v="Pune"/>
    <x v="0"/>
    <n v="12991156"/>
    <x v="158"/>
    <s v="CSE"/>
    <x v="1"/>
    <s v="843977@cognizant.com"/>
    <s v="843977@cognizant.com"/>
    <n v="78"/>
    <n v="76"/>
    <n v="70"/>
    <n v="71"/>
    <n v="100"/>
    <s v="Hard worker, interest to learn, bit shy to ask the question "/>
    <n v="74"/>
    <x v="0"/>
    <s v="NA"/>
    <x v="0"/>
    <n v="74"/>
    <x v="0"/>
    <n v="88"/>
    <x v="0"/>
    <s v="NA"/>
    <x v="0"/>
    <n v="88"/>
    <x v="0"/>
    <n v="85"/>
    <x v="0"/>
    <x v="0"/>
    <n v="82.333333333333329"/>
  </r>
  <r>
    <x v="6"/>
    <s v="Pune"/>
    <x v="0"/>
    <n v="13467213"/>
    <x v="159"/>
    <s v="CSE"/>
    <x v="1"/>
    <s v="844036@cognizant.com"/>
    <s v="844036@cognizant.com"/>
    <n v="70"/>
    <n v="72"/>
    <n v="75"/>
    <n v="78"/>
    <n v="90"/>
    <s v="Need to Improve concentration on studies. Spend lot of time to work on the testcase, html part was incomplete"/>
    <n v="84"/>
    <x v="0"/>
    <s v="NA"/>
    <x v="0"/>
    <n v="84"/>
    <x v="0"/>
    <n v="78"/>
    <x v="0"/>
    <s v="NA"/>
    <x v="0"/>
    <n v="78"/>
    <x v="0"/>
    <n v="85"/>
    <x v="0"/>
    <x v="0"/>
    <n v="82.333333333333329"/>
  </r>
  <r>
    <x v="6"/>
    <s v="Pune"/>
    <x v="0"/>
    <n v="13524444"/>
    <x v="160"/>
    <s v="CSE"/>
    <x v="1"/>
    <s v="843960@cognizant.com"/>
    <s v="843960@cognizant.com"/>
    <n v="90"/>
    <n v="90"/>
    <n v="93"/>
    <n v="95"/>
    <n v="100"/>
    <s v="Contributed to Team, quick learner, dedication of work"/>
    <n v="84"/>
    <x v="0"/>
    <s v="NA"/>
    <x v="0"/>
    <n v="84"/>
    <x v="0"/>
    <n v="88"/>
    <x v="0"/>
    <s v="NA"/>
    <x v="0"/>
    <n v="88"/>
    <x v="0"/>
    <n v="90"/>
    <x v="0"/>
    <x v="0"/>
    <n v="87.333333333333329"/>
  </r>
  <r>
    <x v="6"/>
    <s v="Pune"/>
    <x v="0"/>
    <n v="13467209"/>
    <x v="161"/>
    <s v="ECE"/>
    <x v="0"/>
    <s v="844035@cognizant.com"/>
    <s v="844035@cognizant.com"/>
    <n v="75"/>
    <n v="71"/>
    <n v="68"/>
    <n v="73"/>
    <n v="90"/>
    <s v="intially no hope on her studies later she understood the important of work"/>
    <n v="68"/>
    <x v="3"/>
    <n v="100"/>
    <x v="1"/>
    <n v="100"/>
    <x v="0"/>
    <n v="68"/>
    <x v="3"/>
    <n v="80"/>
    <x v="1"/>
    <n v="80"/>
    <x v="0"/>
    <n v="72"/>
    <x v="0"/>
    <x v="0"/>
    <n v="84"/>
  </r>
  <r>
    <x v="6"/>
    <s v="Pune"/>
    <x v="0"/>
    <n v="13046788"/>
    <x v="162"/>
    <s v="IT"/>
    <x v="1"/>
    <s v="843988@cognizant.com"/>
    <s v="843988@cognizant.com"/>
    <n v="80"/>
    <n v="86"/>
    <n v="80"/>
    <n v="81"/>
    <n v="100"/>
    <s v="Good listener in the class, dedication of work and imporved lot, RTM data is missing"/>
    <n v="86"/>
    <x v="0"/>
    <s v="NA"/>
    <x v="0"/>
    <n v="86"/>
    <x v="0"/>
    <n v="82"/>
    <x v="0"/>
    <s v="NA"/>
    <x v="0"/>
    <n v="82"/>
    <x v="0"/>
    <n v="76"/>
    <x v="0"/>
    <x v="0"/>
    <n v="81.333333333333329"/>
  </r>
  <r>
    <x v="6"/>
    <s v="Pune"/>
    <x v="0"/>
    <n v="13467235"/>
    <x v="163"/>
    <s v="CSE"/>
    <x v="1"/>
    <s v="844038@cognizant.com"/>
    <s v="844038@cognizant.com"/>
    <n v="83"/>
    <n v="87"/>
    <n v="82"/>
    <n v="90"/>
    <n v="100"/>
    <s v="Shy to speak in the crowd, need to work communication, He is started implementing it slowly and perfoming well"/>
    <n v="82"/>
    <x v="0"/>
    <s v="NA"/>
    <x v="0"/>
    <n v="82"/>
    <x v="0"/>
    <n v="86"/>
    <x v="0"/>
    <s v="NA"/>
    <x v="0"/>
    <n v="86"/>
    <x v="0"/>
    <n v="90"/>
    <x v="0"/>
    <x v="0"/>
    <n v="86"/>
  </r>
  <r>
    <x v="6"/>
    <s v="Pune"/>
    <x v="0"/>
    <n v="13140208"/>
    <x v="164"/>
    <s v="IT"/>
    <x v="1"/>
    <s v="843993@cognizant.com"/>
    <s v="843993@cognizant.com"/>
    <n v="73"/>
    <n v="80"/>
    <n v="76"/>
    <n v="85"/>
    <n v="90"/>
    <s v="Need to improve the dedication on work, HTML part has missing data"/>
    <n v="76"/>
    <x v="0"/>
    <s v="NA"/>
    <x v="0"/>
    <n v="76"/>
    <x v="0"/>
    <n v="86"/>
    <x v="0"/>
    <s v="NA"/>
    <x v="0"/>
    <n v="86"/>
    <x v="0"/>
    <n v="80"/>
    <x v="0"/>
    <x v="0"/>
    <n v="80.666666666666671"/>
  </r>
  <r>
    <x v="6"/>
    <s v="Pune"/>
    <x v="0"/>
    <n v="12889862"/>
    <x v="165"/>
    <s v="CSE"/>
    <x v="1"/>
    <s v="844017@cognizant.com"/>
    <s v="844017@cognizant.com"/>
    <n v="74"/>
    <n v="78"/>
    <n v="76"/>
    <n v="78"/>
    <n v="95"/>
    <s v="good listener, dedication, hard worker"/>
    <n v="80"/>
    <x v="0"/>
    <s v="NA"/>
    <x v="0"/>
    <n v="80"/>
    <x v="0"/>
    <n v="78"/>
    <x v="0"/>
    <s v="NA"/>
    <x v="0"/>
    <n v="78"/>
    <x v="0"/>
    <n v="83"/>
    <x v="0"/>
    <x v="0"/>
    <n v="80.333333333333329"/>
  </r>
  <r>
    <x v="6"/>
    <s v="Pune"/>
    <x v="0"/>
    <n v="13046775"/>
    <x v="166"/>
    <s v="NA"/>
    <x v="0"/>
    <m/>
    <m/>
    <m/>
    <m/>
    <m/>
    <m/>
    <m/>
    <m/>
    <n v="0"/>
    <x v="1"/>
    <s v="NA"/>
    <x v="0"/>
    <n v="0"/>
    <x v="1"/>
    <n v="0"/>
    <x v="1"/>
    <s v="NA"/>
    <x v="0"/>
    <n v="0"/>
    <x v="1"/>
    <s v="Absent"/>
    <x v="1"/>
    <x v="1"/>
    <s v="A"/>
  </r>
  <r>
    <x v="6"/>
    <s v="Pune"/>
    <x v="0"/>
    <n v="13055072"/>
    <x v="167"/>
    <s v="IT"/>
    <x v="1"/>
    <s v="843989@cognizant.com"/>
    <s v="843989@cognizant.com"/>
    <n v="73"/>
    <n v="79"/>
    <n v="78"/>
    <n v="75"/>
    <n v="98"/>
    <s v="willing to learn, need to improve in the upcoming modules, site descriptions was missing"/>
    <n v="68"/>
    <x v="3"/>
    <s v="NA"/>
    <x v="0"/>
    <n v="68"/>
    <x v="2"/>
    <n v="84"/>
    <x v="0"/>
    <s v="NA"/>
    <x v="0"/>
    <n v="84"/>
    <x v="0"/>
    <n v="82"/>
    <x v="0"/>
    <x v="0"/>
    <n v="78"/>
  </r>
  <r>
    <x v="6"/>
    <s v="Pune"/>
    <x v="0"/>
    <n v="12366833"/>
    <x v="168"/>
    <s v="IT"/>
    <x v="1"/>
    <s v="844078@cognizant.com"/>
    <s v="844078@cognizant.com"/>
    <n v="77"/>
    <n v="82"/>
    <n v="80"/>
    <n v="83"/>
    <n v="90"/>
    <s v="improved lot from day 1 to till now, missing steps in Test case document"/>
    <n v="72"/>
    <x v="0"/>
    <s v="NA"/>
    <x v="0"/>
    <n v="72"/>
    <x v="0"/>
    <n v="80"/>
    <x v="0"/>
    <s v="NA"/>
    <x v="0"/>
    <n v="80"/>
    <x v="0"/>
    <n v="76"/>
    <x v="0"/>
    <x v="0"/>
    <n v="76"/>
  </r>
  <r>
    <x v="6"/>
    <s v="Pune"/>
    <x v="0"/>
    <n v="13467243"/>
    <x v="169"/>
    <s v="CSE"/>
    <x v="1"/>
    <s v="844039@cognizant.com"/>
    <s v="844039@cognizant.com"/>
    <n v="78"/>
    <n v="83"/>
    <n v="80"/>
    <n v="79"/>
    <n v="95"/>
    <s v="Good listener, interactive, need to improve on the communication"/>
    <n v="80"/>
    <x v="0"/>
    <s v="NA"/>
    <x v="0"/>
    <n v="80"/>
    <x v="0"/>
    <n v="84"/>
    <x v="0"/>
    <s v="NA"/>
    <x v="0"/>
    <n v="84"/>
    <x v="0"/>
    <n v="83"/>
    <x v="0"/>
    <x v="0"/>
    <n v="82.333333333333329"/>
  </r>
  <r>
    <x v="6"/>
    <s v="Pune"/>
    <x v="0"/>
    <n v="13030757"/>
    <x v="170"/>
    <s v="CSE"/>
    <x v="1"/>
    <s v="843983@cognizant.com"/>
    <s v="843983@cognizant.com"/>
    <n v="70"/>
    <n v="75"/>
    <n v="76"/>
    <n v="72"/>
    <n v="95"/>
    <s v="Need to speak, poor in communication, keep concentrate on studies"/>
    <n v="72"/>
    <x v="0"/>
    <s v="NA"/>
    <x v="0"/>
    <n v="72"/>
    <x v="0"/>
    <n v="86"/>
    <x v="0"/>
    <s v="NA"/>
    <x v="0"/>
    <n v="86"/>
    <x v="0"/>
    <n v="78"/>
    <x v="0"/>
    <x v="0"/>
    <n v="78.666666666666671"/>
  </r>
  <r>
    <x v="6"/>
    <s v="Pune"/>
    <x v="0"/>
    <n v="12995370"/>
    <x v="171"/>
    <s v="IT"/>
    <x v="1"/>
    <s v="843978@cognizant.com"/>
    <s v="843978@cognizant.com"/>
    <n v="79"/>
    <n v="83"/>
    <n v="75"/>
    <n v="79"/>
    <n v="90"/>
    <s v="Imporved lot in studies, able ask the question and deliver it. Made few mistakes in testcases"/>
    <n v="80"/>
    <x v="0"/>
    <s v="NA"/>
    <x v="0"/>
    <n v="80"/>
    <x v="0"/>
    <n v="86"/>
    <x v="0"/>
    <s v="NA"/>
    <x v="0"/>
    <n v="86"/>
    <x v="0"/>
    <n v="79"/>
    <x v="0"/>
    <x v="0"/>
    <n v="81.666666666666671"/>
  </r>
  <r>
    <x v="7"/>
    <s v="Pune"/>
    <x v="0"/>
    <n v="13467287"/>
    <x v="172"/>
    <s v="ECE"/>
    <x v="0"/>
    <m/>
    <s v="844054@cognizant.com"/>
    <n v="85"/>
    <n v="87"/>
    <n v="100"/>
    <n v="85"/>
    <n v="100"/>
    <s v="Good Needs to improve English"/>
    <n v="72"/>
    <x v="0"/>
    <s v="NA"/>
    <x v="0"/>
    <n v="72"/>
    <x v="0"/>
    <n v="74"/>
    <x v="0"/>
    <s v="NA"/>
    <x v="0"/>
    <n v="74"/>
    <x v="0"/>
    <n v="84"/>
    <x v="0"/>
    <x v="0"/>
    <n v="76.666666666666671"/>
  </r>
  <r>
    <x v="7"/>
    <s v="Pune"/>
    <x v="0"/>
    <n v="13467197"/>
    <x v="173"/>
    <s v="CSE"/>
    <x v="1"/>
    <m/>
    <s v="844024@cognizant.com"/>
    <n v="80"/>
    <n v="80"/>
    <n v="100"/>
    <n v="75"/>
    <n v="100"/>
    <s v="Needs to be more innovative"/>
    <n v="78"/>
    <x v="0"/>
    <s v="NA"/>
    <x v="0"/>
    <n v="78"/>
    <x v="0"/>
    <n v="84"/>
    <x v="0"/>
    <s v="NA"/>
    <x v="0"/>
    <n v="84"/>
    <x v="0"/>
    <n v="80"/>
    <x v="0"/>
    <x v="0"/>
    <n v="80.666666666666671"/>
  </r>
  <r>
    <x v="7"/>
    <s v="Pune"/>
    <x v="0"/>
    <n v="13467311"/>
    <x v="174"/>
    <s v="CSE"/>
    <x v="1"/>
    <m/>
    <s v="844077@cognizant.com"/>
    <n v="82"/>
    <n v="85"/>
    <n v="100"/>
    <n v="80"/>
    <n v="100"/>
    <s v="Very Quiet does her own work "/>
    <n v="78"/>
    <x v="0"/>
    <s v="NA"/>
    <x v="0"/>
    <n v="78"/>
    <x v="0"/>
    <n v="76"/>
    <x v="0"/>
    <s v="NA"/>
    <x v="0"/>
    <n v="76"/>
    <x v="0"/>
    <n v="80"/>
    <x v="0"/>
    <x v="0"/>
    <n v="78"/>
  </r>
  <r>
    <x v="7"/>
    <s v="Pune"/>
    <x v="0"/>
    <n v="12423048"/>
    <x v="175"/>
    <s v="CSE"/>
    <x v="1"/>
    <m/>
    <s v="844000@cognizant.com"/>
    <n v="82"/>
    <n v="86"/>
    <n v="100"/>
    <n v="82"/>
    <n v="80"/>
    <s v="Always tries to do new things"/>
    <n v="78"/>
    <x v="0"/>
    <s v="NA"/>
    <x v="0"/>
    <n v="78"/>
    <x v="0"/>
    <n v="74"/>
    <x v="0"/>
    <s v="NA"/>
    <x v="0"/>
    <n v="74"/>
    <x v="0"/>
    <n v="88"/>
    <x v="0"/>
    <x v="0"/>
    <n v="80"/>
  </r>
  <r>
    <x v="7"/>
    <s v="Pune"/>
    <x v="0"/>
    <n v="13467281"/>
    <x v="176"/>
    <s v="NA"/>
    <x v="0"/>
    <m/>
    <m/>
    <m/>
    <m/>
    <m/>
    <m/>
    <m/>
    <m/>
    <n v="0"/>
    <x v="1"/>
    <s v="NA"/>
    <x v="0"/>
    <n v="0"/>
    <x v="1"/>
    <n v="0"/>
    <x v="1"/>
    <s v="NA"/>
    <x v="0"/>
    <n v="0"/>
    <x v="1"/>
    <s v="Absent"/>
    <x v="1"/>
    <x v="1"/>
    <s v="A"/>
  </r>
  <r>
    <x v="7"/>
    <s v="Pune"/>
    <x v="0"/>
    <n v="12916102"/>
    <x v="177"/>
    <s v="IT"/>
    <x v="1"/>
    <m/>
    <s v="843966@cognizant.com"/>
    <n v="84"/>
    <n v="86"/>
    <n v="100"/>
    <n v="82"/>
    <n v="80"/>
    <s v="Tries to do things differently"/>
    <n v="80"/>
    <x v="0"/>
    <s v="NA"/>
    <x v="0"/>
    <n v="80"/>
    <x v="0"/>
    <n v="78"/>
    <x v="0"/>
    <s v="NA"/>
    <x v="0"/>
    <n v="78"/>
    <x v="0"/>
    <n v="76"/>
    <x v="0"/>
    <x v="0"/>
    <n v="78"/>
  </r>
  <r>
    <x v="7"/>
    <s v="Pune"/>
    <x v="0"/>
    <n v="12916124"/>
    <x v="178"/>
    <s v="CSE"/>
    <x v="1"/>
    <m/>
    <s v="843968@cognizant.com"/>
    <n v="80"/>
    <n v="80"/>
    <n v="100"/>
    <n v="80"/>
    <n v="100"/>
    <s v="Needs to improve in learning new things"/>
    <n v="76"/>
    <x v="0"/>
    <s v="NA"/>
    <x v="0"/>
    <n v="76"/>
    <x v="0"/>
    <n v="74"/>
    <x v="0"/>
    <s v="NA"/>
    <x v="0"/>
    <n v="74"/>
    <x v="0"/>
    <n v="76"/>
    <x v="0"/>
    <x v="0"/>
    <n v="75.333333333333329"/>
  </r>
  <r>
    <x v="7"/>
    <s v="Pune"/>
    <x v="0"/>
    <n v="12971016"/>
    <x v="179"/>
    <s v="CSE"/>
    <x v="1"/>
    <m/>
    <s v="843970@cognizant.com"/>
    <n v="78"/>
    <n v="80"/>
    <n v="100"/>
    <n v="75"/>
    <n v="100"/>
    <s v="Needs to improve in learning new things"/>
    <n v="74"/>
    <x v="0"/>
    <s v="NA"/>
    <x v="0"/>
    <n v="74"/>
    <x v="0"/>
    <n v="82"/>
    <x v="0"/>
    <s v="NA"/>
    <x v="0"/>
    <n v="82"/>
    <x v="0"/>
    <n v="76"/>
    <x v="0"/>
    <x v="0"/>
    <n v="77.333333333333329"/>
  </r>
  <r>
    <x v="7"/>
    <s v="Pune"/>
    <x v="0"/>
    <n v="13445952"/>
    <x v="180"/>
    <s v="CSE"/>
    <x v="1"/>
    <m/>
    <s v="844020@cognizant.com"/>
    <n v="80"/>
    <n v="82"/>
    <n v="100"/>
    <n v="80"/>
    <n v="100"/>
    <s v="Very attentive need to improve English"/>
    <n v="68"/>
    <x v="3"/>
    <s v="NA"/>
    <x v="0"/>
    <n v="68"/>
    <x v="2"/>
    <n v="80"/>
    <x v="0"/>
    <s v="NA"/>
    <x v="0"/>
    <n v="80"/>
    <x v="0"/>
    <n v="80"/>
    <x v="0"/>
    <x v="0"/>
    <n v="76"/>
  </r>
  <r>
    <x v="7"/>
    <s v="Pune"/>
    <x v="0"/>
    <n v="12916133"/>
    <x v="181"/>
    <s v="CSE"/>
    <x v="1"/>
    <m/>
    <s v="843969@cognizant.com"/>
    <n v="82"/>
    <n v="85"/>
    <n v="100"/>
    <n v="80"/>
    <n v="100"/>
    <s v="Interested in learning programming"/>
    <n v="58"/>
    <x v="3"/>
    <n v="90"/>
    <x v="1"/>
    <n v="90"/>
    <x v="0"/>
    <n v="72"/>
    <x v="0"/>
    <s v="NA"/>
    <x v="0"/>
    <n v="72"/>
    <x v="0"/>
    <n v="80"/>
    <x v="0"/>
    <x v="0"/>
    <n v="80.666666666666671"/>
  </r>
  <r>
    <x v="7"/>
    <s v="Pune"/>
    <x v="0"/>
    <n v="13467321"/>
    <x v="182"/>
    <s v="ECE"/>
    <x v="0"/>
    <m/>
    <s v="844064@cognizant.com"/>
    <n v="83"/>
    <n v="82"/>
    <n v="100"/>
    <n v="85"/>
    <n v="100"/>
    <s v="Very helpful n tries to learn new things"/>
    <n v="78"/>
    <x v="0"/>
    <s v="NA"/>
    <x v="0"/>
    <n v="78"/>
    <x v="0"/>
    <n v="74"/>
    <x v="0"/>
    <s v="NA"/>
    <x v="0"/>
    <n v="74"/>
    <x v="0"/>
    <n v="76"/>
    <x v="0"/>
    <x v="0"/>
    <n v="76"/>
  </r>
  <r>
    <x v="7"/>
    <s v="Pune"/>
    <x v="0"/>
    <n v="13406904"/>
    <x v="183"/>
    <s v="CSE"/>
    <x v="1"/>
    <m/>
    <s v="843997@cognizant.com"/>
    <n v="80"/>
    <n v="80"/>
    <n v="100"/>
    <n v="80"/>
    <n v="100"/>
    <s v="Try to do things differently "/>
    <n v="76"/>
    <x v="0"/>
    <s v="NA"/>
    <x v="0"/>
    <n v="76"/>
    <x v="0"/>
    <n v="72"/>
    <x v="0"/>
    <s v="NA"/>
    <x v="0"/>
    <n v="72"/>
    <x v="0"/>
    <n v="76"/>
    <x v="0"/>
    <x v="0"/>
    <n v="74.666666666666671"/>
  </r>
  <r>
    <x v="7"/>
    <s v="Pune"/>
    <x v="0"/>
    <n v="13433653"/>
    <x v="184"/>
    <s v="ECM"/>
    <x v="0"/>
    <m/>
    <s v="844071@cognizant.com"/>
    <n v="80"/>
    <n v="82"/>
    <n v="100"/>
    <n v="85"/>
    <n v="100"/>
    <s v="hard working"/>
    <n v="80"/>
    <x v="0"/>
    <s v="NA"/>
    <x v="0"/>
    <n v="80"/>
    <x v="0"/>
    <n v="74"/>
    <x v="0"/>
    <s v="NA"/>
    <x v="0"/>
    <n v="74"/>
    <x v="0"/>
    <n v="76"/>
    <x v="0"/>
    <x v="0"/>
    <n v="76.666666666666671"/>
  </r>
  <r>
    <x v="7"/>
    <s v="Pune"/>
    <x v="0"/>
    <n v="12991137"/>
    <x v="185"/>
    <s v="IT"/>
    <x v="1"/>
    <m/>
    <s v="843974@cognizant.com"/>
    <n v="83"/>
    <n v="85"/>
    <n v="100"/>
    <n v="82"/>
    <n v="100"/>
    <s v="hardworking,self learner"/>
    <n v="72"/>
    <x v="0"/>
    <s v="NA"/>
    <x v="0"/>
    <n v="72"/>
    <x v="0"/>
    <n v="74"/>
    <x v="0"/>
    <s v="NA"/>
    <x v="0"/>
    <n v="74"/>
    <x v="0"/>
    <n v="40"/>
    <x v="3"/>
    <x v="2"/>
    <n v="62"/>
  </r>
  <r>
    <x v="7"/>
    <s v="Pune"/>
    <x v="0"/>
    <n v="13467207"/>
    <x v="186"/>
    <s v="EEE"/>
    <x v="0"/>
    <m/>
    <s v="844025@cognizant.com"/>
    <n v="83"/>
    <n v="85"/>
    <n v="100"/>
    <n v="90"/>
    <n v="100"/>
    <s v="hardworking,self learner,very attentive"/>
    <n v="76"/>
    <x v="0"/>
    <s v="NA"/>
    <x v="0"/>
    <n v="76"/>
    <x v="0"/>
    <n v="70"/>
    <x v="0"/>
    <s v="NA"/>
    <x v="0"/>
    <n v="70"/>
    <x v="0"/>
    <n v="84"/>
    <x v="0"/>
    <x v="0"/>
    <n v="76.666666666666671"/>
  </r>
  <r>
    <x v="7"/>
    <s v="Pune"/>
    <x v="0"/>
    <n v="13467374"/>
    <x v="187"/>
    <s v="CSE"/>
    <x v="1"/>
    <m/>
    <s v="844081@cognizant.com"/>
    <n v="90"/>
    <n v="90"/>
    <n v="100"/>
    <n v="88"/>
    <n v="100"/>
    <s v="Very innovative, hardworking,self learner,sincere"/>
    <n v="78"/>
    <x v="0"/>
    <s v="NA"/>
    <x v="0"/>
    <n v="78"/>
    <x v="0"/>
    <n v="80"/>
    <x v="0"/>
    <s v="NA"/>
    <x v="0"/>
    <n v="80"/>
    <x v="0"/>
    <n v="92"/>
    <x v="0"/>
    <x v="0"/>
    <n v="83.333333333333329"/>
  </r>
  <r>
    <x v="7"/>
    <s v="Pune"/>
    <x v="0"/>
    <n v="12875014"/>
    <x v="188"/>
    <s v="CSE"/>
    <x v="1"/>
    <m/>
    <s v="844014@cognizant.com"/>
    <n v="87"/>
    <n v="89"/>
    <n v="100"/>
    <n v="82"/>
    <n v="100"/>
    <s v="hardworking, attentive n sincere"/>
    <n v="66"/>
    <x v="3"/>
    <n v="96"/>
    <x v="1"/>
    <n v="96"/>
    <x v="0"/>
    <n v="78"/>
    <x v="0"/>
    <s v="NA"/>
    <x v="0"/>
    <n v="78"/>
    <x v="0"/>
    <n v="84"/>
    <x v="0"/>
    <x v="0"/>
    <n v="86"/>
  </r>
  <r>
    <x v="7"/>
    <s v="Pune"/>
    <x v="0"/>
    <n v="12990980"/>
    <x v="189"/>
    <s v="CSE"/>
    <x v="1"/>
    <m/>
    <s v="843973@cognizant.com"/>
    <n v="80"/>
    <n v="80"/>
    <n v="100"/>
    <n v="80"/>
    <n v="80"/>
    <s v="self learner,very bold"/>
    <n v="74"/>
    <x v="0"/>
    <s v="NA"/>
    <x v="0"/>
    <n v="74"/>
    <x v="0"/>
    <n v="72"/>
    <x v="0"/>
    <s v="NA"/>
    <x v="0"/>
    <n v="72"/>
    <x v="0"/>
    <n v="80"/>
    <x v="0"/>
    <x v="0"/>
    <n v="75.333333333333329"/>
  </r>
  <r>
    <x v="7"/>
    <s v="Pune"/>
    <x v="0"/>
    <n v="13433652"/>
    <x v="190"/>
    <s v="IT"/>
    <x v="1"/>
    <m/>
    <s v="844070@cognizant.com"/>
    <n v="80"/>
    <n v="80"/>
    <n v="100"/>
    <n v="80"/>
    <n v="100"/>
    <s v="Very helpful n tries to learn new things"/>
    <n v="78"/>
    <x v="0"/>
    <s v="NA"/>
    <x v="0"/>
    <n v="78"/>
    <x v="0"/>
    <n v="78"/>
    <x v="0"/>
    <s v="NA"/>
    <x v="0"/>
    <n v="78"/>
    <x v="0"/>
    <n v="76"/>
    <x v="0"/>
    <x v="0"/>
    <n v="77.333333333333329"/>
  </r>
  <r>
    <x v="7"/>
    <s v="Pune"/>
    <x v="0"/>
    <n v="13446054"/>
    <x v="191"/>
    <s v="CSE"/>
    <x v="1"/>
    <m/>
    <s v="844022@cognizant.com"/>
    <n v="85"/>
    <n v="80"/>
    <n v="90"/>
    <n v="90"/>
    <n v="100"/>
    <s v="hardworking,self learner,very attentive"/>
    <n v="78"/>
    <x v="0"/>
    <s v="NA"/>
    <x v="0"/>
    <n v="78"/>
    <x v="0"/>
    <n v="72"/>
    <x v="0"/>
    <s v="NA"/>
    <x v="0"/>
    <n v="72"/>
    <x v="0"/>
    <n v="80"/>
    <x v="0"/>
    <x v="0"/>
    <n v="76.6666666666666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5">
  <location ref="AA3:AF14" firstHeaderRow="1" firstDataRow="2" firstDataCol="1"/>
  <pivotFields count="18">
    <pivotField axis="axisRow" compact="0" outline="0" showAll="0">
      <items count="10">
        <item x="0"/>
        <item x="1"/>
        <item x="2"/>
        <item x="8"/>
        <item x="3"/>
        <item x="4"/>
        <item x="5"/>
        <item x="6"/>
        <item x="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axis="axisCol" dataField="1" compact="0" outline="0" showAll="0" defaultSubtotal="0">
      <items count="8">
        <item x="2"/>
        <item x="0"/>
        <item m="1" x="5"/>
        <item x="1"/>
        <item m="1" x="7"/>
        <item m="1" x="6"/>
        <item x="3"/>
        <item m="1" x="4"/>
      </items>
    </pivotField>
    <pivotField compact="0" outline="0" showAll="0"/>
  </pivotFields>
  <rowFields count="1">
    <field x="0"/>
  </rowFields>
  <rowItems count="10">
    <i>
      <x/>
    </i>
    <i>
      <x v="1"/>
    </i>
    <i>
      <x v="2"/>
    </i>
    <i>
      <x v="3"/>
    </i>
    <i>
      <x v="4"/>
    </i>
    <i>
      <x v="5"/>
    </i>
    <i>
      <x v="6"/>
    </i>
    <i>
      <x v="7"/>
    </i>
    <i>
      <x v="8"/>
    </i>
    <i t="grand">
      <x/>
    </i>
  </rowItems>
  <colFields count="1">
    <field x="16"/>
  </colFields>
  <colItems count="5">
    <i>
      <x/>
    </i>
    <i>
      <x v="1"/>
    </i>
    <i>
      <x v="3"/>
    </i>
    <i>
      <x v="6"/>
    </i>
    <i t="grand">
      <x/>
    </i>
  </colItems>
  <dataFields count="1">
    <dataField name="Count of KBA Grouping" fld="16" subtotal="count" baseField="4" baseItem="0"/>
  </dataFields>
  <formats count="1">
    <format dxfId="666">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5">
  <location ref="W3:Y13" firstHeaderRow="0" firstDataRow="1" firstDataCol="1"/>
  <pivotFields count="18">
    <pivotField axis="axisRow" compact="0" outline="0" showAll="0">
      <items count="10">
        <item x="0"/>
        <item x="1"/>
        <item x="2"/>
        <item x="8"/>
        <item x="3"/>
        <item x="4"/>
        <item x="5"/>
        <item x="6"/>
        <item x="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dataField="1" compact="0" outline="0" showAll="0"/>
    <pivotField compact="0" outline="0" showAll="0"/>
    <pivotField compact="0" outline="0" showAll="0" defaultSubtotal="0"/>
    <pivotField dataField="1" compact="0" outline="0" showAll="0"/>
  </pivotFields>
  <rowFields count="1">
    <field x="0"/>
  </rowFields>
  <rowItems count="10">
    <i>
      <x/>
    </i>
    <i>
      <x v="1"/>
    </i>
    <i>
      <x v="2"/>
    </i>
    <i>
      <x v="3"/>
    </i>
    <i>
      <x v="4"/>
    </i>
    <i>
      <x v="5"/>
    </i>
    <i>
      <x v="6"/>
    </i>
    <i>
      <x v="7"/>
    </i>
    <i>
      <x v="8"/>
    </i>
    <i t="grand">
      <x/>
    </i>
  </rowItems>
  <colFields count="1">
    <field x="-2"/>
  </colFields>
  <colItems count="2">
    <i>
      <x/>
    </i>
    <i i="1">
      <x v="1"/>
    </i>
  </colItems>
  <dataFields count="2">
    <dataField name="Average of Mock KBA-1 (Programming)" fld="14" subtotal="average" baseField="0" baseItem="0"/>
    <dataField name="Count of KBA1 (Programming)_x000a_Java / C#" fld="17" subtotal="count" baseField="0" baseItem="0"/>
  </dataFields>
  <formats count="1">
    <format dxfId="667">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8">
  <location ref="A3:C13" firstHeaderRow="0" firstDataRow="1" firstDataCol="1"/>
  <pivotFields count="18">
    <pivotField axis="axisRow" showAll="0">
      <items count="10">
        <item x="0"/>
        <item x="1"/>
        <item x="2"/>
        <item x="8"/>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dataField="1" showAll="0"/>
    <pivotField showAll="0"/>
    <pivotField showAll="0" defaultSubtotal="0"/>
    <pivotField dataField="1" showAll="0"/>
  </pivotFields>
  <rowFields count="1">
    <field x="0"/>
  </rowFields>
  <rowItems count="10">
    <i>
      <x/>
    </i>
    <i>
      <x v="1"/>
    </i>
    <i>
      <x v="2"/>
    </i>
    <i>
      <x v="3"/>
    </i>
    <i>
      <x v="4"/>
    </i>
    <i>
      <x v="5"/>
    </i>
    <i>
      <x v="6"/>
    </i>
    <i>
      <x v="7"/>
    </i>
    <i>
      <x v="8"/>
    </i>
    <i t="grand">
      <x/>
    </i>
  </rowItems>
  <colFields count="1">
    <field x="-2"/>
  </colFields>
  <colItems count="2">
    <i>
      <x/>
    </i>
    <i i="1">
      <x v="1"/>
    </i>
  </colItems>
  <dataFields count="2">
    <dataField name="Average of Mock KBA-1 (Programming)" fld="14" subtotal="average" baseField="0" baseItem="0"/>
    <dataField name="Average of KBA1 (Programming)" fld="17" subtotal="average" baseField="0" baseItem="0" numFmtId="1"/>
  </dataFields>
  <formats count="1">
    <format dxfId="668">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0">
  <location ref="F3:G14" firstHeaderRow="1" firstDataRow="1" firstDataCol="1"/>
  <pivotFields count="18">
    <pivotField showAll="0"/>
    <pivotField showAll="0"/>
    <pivotField showAll="0"/>
    <pivotField showAll="0"/>
    <pivotField axis="axisRow" showAll="0" measureFilter="1">
      <items count="241">
        <item x="188"/>
        <item x="190"/>
        <item x="163"/>
        <item x="41"/>
        <item x="197"/>
        <item x="115"/>
        <item x="146"/>
        <item x="185"/>
        <item x="178"/>
        <item x="59"/>
        <item x="60"/>
        <item x="48"/>
        <item x="33"/>
        <item x="34"/>
        <item x="39"/>
        <item x="196"/>
        <item x="207"/>
        <item x="134"/>
        <item x="101"/>
        <item x="202"/>
        <item x="153"/>
        <item x="120"/>
        <item x="128"/>
        <item x="88"/>
        <item x="139"/>
        <item x="61"/>
        <item x="171"/>
        <item x="180"/>
        <item x="12"/>
        <item x="18"/>
        <item x="4"/>
        <item x="23"/>
        <item x="158"/>
        <item x="121"/>
        <item x="81"/>
        <item x="160"/>
        <item x="35"/>
        <item x="93"/>
        <item x="217"/>
        <item x="221"/>
        <item x="104"/>
        <item x="27"/>
        <item x="84"/>
        <item x="162"/>
        <item x="145"/>
        <item x="210"/>
        <item x="62"/>
        <item x="53"/>
        <item x="94"/>
        <item x="25"/>
        <item x="37"/>
        <item x="105"/>
        <item x="206"/>
        <item x="100"/>
        <item x="222"/>
        <item x="5"/>
        <item x="97"/>
        <item x="20"/>
        <item x="203"/>
        <item x="187"/>
        <item x="24"/>
        <item x="0"/>
        <item x="63"/>
        <item x="91"/>
        <item x="182"/>
        <item x="179"/>
        <item x="13"/>
        <item x="114"/>
        <item x="150"/>
        <item x="15"/>
        <item x="194"/>
        <item x="14"/>
        <item x="193"/>
        <item x="238"/>
        <item x="113"/>
        <item x="154"/>
        <item x="32"/>
        <item x="212"/>
        <item x="92"/>
        <item x="51"/>
        <item x="211"/>
        <item x="157"/>
        <item x="40"/>
        <item x="107"/>
        <item x="56"/>
        <item x="55"/>
        <item x="83"/>
        <item x="164"/>
        <item x="64"/>
        <item x="209"/>
        <item x="215"/>
        <item x="50"/>
        <item x="228"/>
        <item x="123"/>
        <item x="218"/>
        <item x="204"/>
        <item x="58"/>
        <item x="116"/>
        <item x="11"/>
        <item x="10"/>
        <item x="29"/>
        <item x="236"/>
        <item x="117"/>
        <item x="112"/>
        <item x="195"/>
        <item x="161"/>
        <item x="239"/>
        <item x="124"/>
        <item x="208"/>
        <item x="65"/>
        <item x="54"/>
        <item x="168"/>
        <item x="44"/>
        <item x="66"/>
        <item x="99"/>
        <item x="234"/>
        <item x="167"/>
        <item x="17"/>
        <item x="31"/>
        <item x="223"/>
        <item x="233"/>
        <item x="198"/>
        <item x="231"/>
        <item x="126"/>
        <item x="138"/>
        <item x="67"/>
        <item x="85"/>
        <item x="155"/>
        <item x="19"/>
        <item x="3"/>
        <item x="156"/>
        <item x="30"/>
        <item x="127"/>
        <item x="47"/>
        <item x="165"/>
        <item x="38"/>
        <item x="110"/>
        <item x="131"/>
        <item x="232"/>
        <item x="173"/>
        <item x="7"/>
        <item x="68"/>
        <item x="177"/>
        <item x="45"/>
        <item x="149"/>
        <item x="183"/>
        <item x="109"/>
        <item x="96"/>
        <item x="9"/>
        <item x="86"/>
        <item x="152"/>
        <item x="106"/>
        <item x="170"/>
        <item x="80"/>
        <item x="191"/>
        <item x="133"/>
        <item x="136"/>
        <item x="229"/>
        <item x="235"/>
        <item x="69"/>
        <item x="184"/>
        <item x="201"/>
        <item x="70"/>
        <item x="52"/>
        <item x="130"/>
        <item x="181"/>
        <item x="42"/>
        <item x="230"/>
        <item x="125"/>
        <item x="103"/>
        <item x="225"/>
        <item x="118"/>
        <item x="102"/>
        <item x="71"/>
        <item x="219"/>
        <item x="151"/>
        <item x="43"/>
        <item x="72"/>
        <item x="73"/>
        <item x="74"/>
        <item x="46"/>
        <item x="144"/>
        <item x="226"/>
        <item x="172"/>
        <item x="175"/>
        <item x="205"/>
        <item x="143"/>
        <item x="8"/>
        <item x="176"/>
        <item x="1"/>
        <item x="89"/>
        <item x="189"/>
        <item x="159"/>
        <item x="75"/>
        <item x="76"/>
        <item x="224"/>
        <item x="166"/>
        <item x="87"/>
        <item x="174"/>
        <item x="169"/>
        <item x="200"/>
        <item x="216"/>
        <item x="2"/>
        <item x="119"/>
        <item x="98"/>
        <item x="213"/>
        <item x="111"/>
        <item x="122"/>
        <item x="237"/>
        <item x="141"/>
        <item x="135"/>
        <item x="57"/>
        <item x="28"/>
        <item x="21"/>
        <item x="22"/>
        <item x="140"/>
        <item x="77"/>
        <item x="192"/>
        <item x="214"/>
        <item x="6"/>
        <item x="137"/>
        <item x="82"/>
        <item x="147"/>
        <item x="129"/>
        <item x="186"/>
        <item x="148"/>
        <item x="78"/>
        <item x="36"/>
        <item x="26"/>
        <item x="220"/>
        <item x="142"/>
        <item x="227"/>
        <item x="79"/>
        <item x="95"/>
        <item x="16"/>
        <item x="108"/>
        <item x="90"/>
        <item x="49"/>
        <item x="199"/>
        <item x="132"/>
        <item t="default"/>
      </items>
    </pivotField>
    <pivotField showAll="0"/>
    <pivotField showAll="0"/>
    <pivotField showAll="0"/>
    <pivotField showAll="0"/>
    <pivotField showAll="0"/>
    <pivotField showAll="0"/>
    <pivotField showAll="0"/>
    <pivotField showAll="0"/>
    <pivotField showAll="0" defaultSubtotal="0"/>
    <pivotField showAll="0"/>
    <pivotField showAll="0"/>
    <pivotField showAll="0" defaultSubtotal="0"/>
    <pivotField dataField="1" showAll="0"/>
  </pivotFields>
  <rowFields count="1">
    <field x="4"/>
  </rowFields>
  <rowItems count="11">
    <i>
      <x v="39"/>
    </i>
    <i>
      <x v="54"/>
    </i>
    <i>
      <x v="92"/>
    </i>
    <i>
      <x v="122"/>
    </i>
    <i>
      <x v="138"/>
    </i>
    <i>
      <x v="170"/>
    </i>
    <i>
      <x v="195"/>
    </i>
    <i>
      <x v="201"/>
    </i>
    <i>
      <x v="205"/>
    </i>
    <i>
      <x v="218"/>
    </i>
    <i t="grand">
      <x/>
    </i>
  </rowItems>
  <colItems count="1">
    <i/>
  </colItems>
  <dataFields count="1">
    <dataField name="Average of KBA1 (Programming)" fld="17" subtotal="average" baseField="0" baseItem="0" numFmtId="1"/>
  </dataFields>
  <formats count="1">
    <format dxfId="669">
      <pivotArea outline="0" collapsedLevelsAreSubtotals="1" fieldPosition="0"/>
    </format>
  </formats>
  <pivotTableStyleInfo name="PivotStyleMedium9"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23">
  <location ref="P3:U14" firstHeaderRow="1" firstDataRow="2" firstDataCol="1"/>
  <pivotFields count="18">
    <pivotField axis="axisRow" compact="0" outline="0" showAll="0">
      <items count="10">
        <item x="0"/>
        <item x="1"/>
        <item x="2"/>
        <item x="8"/>
        <item x="3"/>
        <item x="4"/>
        <item x="5"/>
        <item x="6"/>
        <item x="7"/>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axis="axisCol" compact="0" outline="0" showAll="0" defaultSubtotal="0">
      <items count="8">
        <item m="1" x="5"/>
        <item m="1" x="7"/>
        <item m="1" x="6"/>
        <item x="3"/>
        <item x="0"/>
        <item x="1"/>
        <item x="2"/>
        <item m="1" x="4"/>
      </items>
    </pivotField>
    <pivotField compact="0" outline="0" showAll="0"/>
  </pivotFields>
  <rowFields count="1">
    <field x="0"/>
  </rowFields>
  <rowItems count="10">
    <i>
      <x/>
    </i>
    <i>
      <x v="1"/>
    </i>
    <i>
      <x v="2"/>
    </i>
    <i>
      <x v="3"/>
    </i>
    <i>
      <x v="4"/>
    </i>
    <i>
      <x v="5"/>
    </i>
    <i>
      <x v="6"/>
    </i>
    <i>
      <x v="7"/>
    </i>
    <i>
      <x v="8"/>
    </i>
    <i t="grand">
      <x/>
    </i>
  </rowItems>
  <colFields count="1">
    <field x="16"/>
  </colFields>
  <colItems count="5">
    <i>
      <x v="3"/>
    </i>
    <i>
      <x v="4"/>
    </i>
    <i>
      <x v="5"/>
    </i>
    <i>
      <x v="6"/>
    </i>
    <i t="grand">
      <x/>
    </i>
  </colItems>
  <dataFields count="1">
    <dataField name="Count of Name" fld="4" subtotal="count" baseField="0" baseItem="0"/>
  </dataFields>
  <formats count="1">
    <format dxfId="670">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5">
  <location ref="AG3:AK14" firstHeaderRow="1" firstDataRow="2" firstDataCol="1"/>
  <pivotFields count="18">
    <pivotField axis="axisRow" compact="0" outline="0" showAll="0">
      <items count="10">
        <item x="0"/>
        <item x="1"/>
        <item x="2"/>
        <item x="8"/>
        <item x="3"/>
        <item x="4"/>
        <item x="5"/>
        <item x="6"/>
        <item x="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dataField="1" compact="0" outline="0" showAll="0" defaultSubtotal="0">
      <items count="3">
        <item x="0"/>
        <item x="2"/>
        <item x="1"/>
      </items>
    </pivotField>
    <pivotField compact="0" outline="0" showAll="0"/>
    <pivotField compact="0" outline="0" showAll="0"/>
    <pivotField compact="0" outline="0" showAll="0" defaultSubtotal="0"/>
    <pivotField compact="0" outline="0" showAll="0"/>
  </pivotFields>
  <rowFields count="1">
    <field x="0"/>
  </rowFields>
  <rowItems count="10">
    <i>
      <x/>
    </i>
    <i>
      <x v="1"/>
    </i>
    <i>
      <x v="2"/>
    </i>
    <i>
      <x v="3"/>
    </i>
    <i>
      <x v="4"/>
    </i>
    <i>
      <x v="5"/>
    </i>
    <i>
      <x v="6"/>
    </i>
    <i>
      <x v="7"/>
    </i>
    <i>
      <x v="8"/>
    </i>
    <i t="grand">
      <x/>
    </i>
  </rowItems>
  <colFields count="1">
    <field x="13"/>
  </colFields>
  <colItems count="4">
    <i>
      <x/>
    </i>
    <i>
      <x v="1"/>
    </i>
    <i>
      <x v="2"/>
    </i>
    <i t="grand">
      <x/>
    </i>
  </colItems>
  <dataFields count="1">
    <dataField name="Count of Mock KBA Grouping" fld="13" subtotal="count" baseField="0" baseItem="0"/>
  </dataFields>
  <formats count="1">
    <format dxfId="671">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8">
  <location ref="I3:N13" firstHeaderRow="0" firstDataRow="1" firstDataCol="1"/>
  <pivotFields count="18">
    <pivotField axis="axisRow" showAll="0">
      <items count="10">
        <item x="0"/>
        <item x="1"/>
        <item x="2"/>
        <item x="8"/>
        <item x="3"/>
        <item x="4"/>
        <item x="5"/>
        <item x="6"/>
        <item x="7"/>
        <item t="default"/>
      </items>
    </pivotField>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defaultSubtotal="0"/>
    <pivotField showAll="0"/>
    <pivotField showAll="0"/>
    <pivotField showAll="0" defaultSubtotal="0"/>
    <pivotField showAll="0"/>
  </pivotFields>
  <rowFields count="1">
    <field x="0"/>
  </rowFields>
  <rowItems count="10">
    <i>
      <x/>
    </i>
    <i>
      <x v="1"/>
    </i>
    <i>
      <x v="2"/>
    </i>
    <i>
      <x v="3"/>
    </i>
    <i>
      <x v="4"/>
    </i>
    <i>
      <x v="5"/>
    </i>
    <i>
      <x v="6"/>
    </i>
    <i>
      <x v="7"/>
    </i>
    <i>
      <x v="8"/>
    </i>
    <i t="grand">
      <x/>
    </i>
  </rowItems>
  <colFields count="1">
    <field x="-2"/>
  </colFields>
  <colItems count="5">
    <i>
      <x/>
    </i>
    <i i="1">
      <x v="1"/>
    </i>
    <i i="2">
      <x v="2"/>
    </i>
    <i i="3">
      <x v="3"/>
    </i>
    <i i="4">
      <x v="4"/>
    </i>
  </colItems>
  <dataFields count="5">
    <dataField name="Average of Pro-activeness in Sessions" fld="6" subtotal="average" baseField="0" baseItem="0"/>
    <dataField name="Average of Interest in learning New Concepts" fld="7" subtotal="average" baseField="0" baseItem="0"/>
    <dataField name="Average of Timely Completion on Given Task" fld="8" subtotal="average" baseField="0" baseItem="0"/>
    <dataField name="Average of Innovation Skills" fld="9" subtotal="average" baseField="0" baseItem="0"/>
    <dataField name="Average of Attendance &amp; Punctuality" fld="10" subtotal="average" baseField="0" baseItem="0"/>
  </dataFields>
  <formats count="1">
    <format dxfId="672">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7"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T3:Y13" firstHeaderRow="1" firstDataRow="2" firstDataCol="1"/>
  <pivotFields count="31">
    <pivotField axis="axisRow" showAll="0">
      <items count="9">
        <item x="0"/>
        <item x="2"/>
        <item x="1"/>
        <item x="3"/>
        <item x="5"/>
        <item x="4"/>
        <item x="6"/>
        <item x="7"/>
        <item t="default"/>
      </items>
    </pivotField>
    <pivotField showAll="0"/>
    <pivotField showAll="0"/>
    <pivotField showAll="0"/>
    <pivotField dataField="1" showAll="0"/>
    <pivotField showAll="0" defaultSubtotal="0"/>
    <pivotField showAll="0" defaultSubtotal="0"/>
    <pivotField showAll="0"/>
    <pivotField showAll="0"/>
    <pivotField showAll="0"/>
    <pivotField showAll="0"/>
    <pivotField showAll="0"/>
    <pivotField showAll="0"/>
    <pivotField showAll="0"/>
    <pivotField showAll="0"/>
    <pivotField numFmtId="1" showAll="0"/>
    <pivotField showAll="0"/>
    <pivotField showAll="0"/>
    <pivotField showAll="0"/>
    <pivotField numFmtId="1" showAll="0"/>
    <pivotField showAll="0" defaultSubtotal="0"/>
    <pivotField numFmtId="1" showAll="0"/>
    <pivotField showAll="0"/>
    <pivotField showAll="0"/>
    <pivotField showAll="0"/>
    <pivotField numFmtId="1" showAll="0"/>
    <pivotField showAll="0" defaultSubtotal="0"/>
    <pivotField showAll="0"/>
    <pivotField showAll="0"/>
    <pivotField axis="axisCol" showAll="0">
      <items count="5">
        <item x="3"/>
        <item x="0"/>
        <item x="2"/>
        <item x="1"/>
        <item t="default"/>
      </items>
    </pivotField>
    <pivotField numFmtId="1" showAll="0"/>
  </pivotFields>
  <rowFields count="1">
    <field x="0"/>
  </rowFields>
  <rowItems count="9">
    <i>
      <x/>
    </i>
    <i>
      <x v="1"/>
    </i>
    <i>
      <x v="2"/>
    </i>
    <i>
      <x v="3"/>
    </i>
    <i>
      <x v="4"/>
    </i>
    <i>
      <x v="5"/>
    </i>
    <i>
      <x v="6"/>
    </i>
    <i>
      <x v="7"/>
    </i>
    <i t="grand">
      <x/>
    </i>
  </rowItems>
  <colFields count="1">
    <field x="29"/>
  </colFields>
  <colItems count="5">
    <i>
      <x/>
    </i>
    <i>
      <x v="1"/>
    </i>
    <i>
      <x v="2"/>
    </i>
    <i>
      <x v="3"/>
    </i>
    <i t="grand">
      <x/>
    </i>
  </colItems>
  <dataFields count="1">
    <dataField name="Count of Name" fld="4"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M3:R12" firstHeaderRow="0" firstDataRow="1" firstDataCol="1"/>
  <pivotFields count="19">
    <pivotField axis="axisRow" showAll="0">
      <items count="9">
        <item x="0"/>
        <item x="1"/>
        <item x="2"/>
        <item x="3"/>
        <item x="5"/>
        <item x="4"/>
        <item x="6"/>
        <item x="7"/>
        <item t="default"/>
      </items>
    </pivotField>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s>
  <rowFields count="1">
    <field x="0"/>
  </rowFields>
  <rowItems count="9">
    <i>
      <x/>
    </i>
    <i>
      <x v="1"/>
    </i>
    <i>
      <x v="2"/>
    </i>
    <i>
      <x v="3"/>
    </i>
    <i>
      <x v="4"/>
    </i>
    <i>
      <x v="5"/>
    </i>
    <i>
      <x v="6"/>
    </i>
    <i>
      <x v="7"/>
    </i>
    <i t="grand">
      <x/>
    </i>
  </rowItems>
  <colFields count="1">
    <field x="-2"/>
  </colFields>
  <colItems count="5">
    <i>
      <x/>
    </i>
    <i i="1">
      <x v="1"/>
    </i>
    <i i="2">
      <x v="2"/>
    </i>
    <i i="3">
      <x v="3"/>
    </i>
    <i i="4">
      <x v="4"/>
    </i>
  </colItems>
  <dataFields count="5">
    <dataField name="Average of Pro-activeness" fld="7" subtotal="average" baseField="0" baseItem="0"/>
    <dataField name="Average of Interest in learning" fld="8" subtotal="average" baseField="0" baseItem="0"/>
    <dataField name="Average of Timely Completion" fld="9" subtotal="average" baseField="0" baseItem="0"/>
    <dataField name="Average of Innovation" fld="10" subtotal="average" baseField="0" baseItem="0"/>
    <dataField name="Average of Attendance &amp;" fld="11" subtotal="average" baseField="0" baseItem="0"/>
  </dataFields>
  <formats count="1">
    <format dxfId="664">
      <pivotArea outline="0" collapsedLevelsAreSubtotals="1" fieldPosition="0"/>
    </format>
  </formats>
  <chartFormats count="5">
    <chartFormat chart="8" format="5"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1"/>
          </reference>
        </references>
      </pivotArea>
    </chartFormat>
    <chartFormat chart="8" format="7" series="1">
      <pivotArea type="data" outline="0" fieldPosition="0">
        <references count="1">
          <reference field="4294967294" count="1" selected="0">
            <x v="2"/>
          </reference>
        </references>
      </pivotArea>
    </chartFormat>
    <chartFormat chart="8" format="8" series="1">
      <pivotArea type="data" outline="0" fieldPosition="0">
        <references count="1">
          <reference field="4294967294" count="1" selected="0">
            <x v="3"/>
          </reference>
        </references>
      </pivotArea>
    </chartFormat>
    <chartFormat chart="8" format="9" series="1">
      <pivotArea type="data" outline="0" fieldPosition="0">
        <references count="1">
          <reference field="4294967294"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F13" firstHeaderRow="1" firstDataRow="2" firstDataCol="1"/>
  <pivotFields count="19">
    <pivotField axis="axisRow" showAll="0">
      <items count="9">
        <item x="0"/>
        <item x="1"/>
        <item x="2"/>
        <item x="3"/>
        <item x="5"/>
        <item x="4"/>
        <item x="6"/>
        <item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3"/>
        <item x="0"/>
        <item x="2"/>
        <item x="1"/>
        <item t="default"/>
      </items>
    </pivotField>
    <pivotField showAll="0"/>
  </pivotFields>
  <rowFields count="1">
    <field x="0"/>
  </rowFields>
  <rowItems count="9">
    <i>
      <x/>
    </i>
    <i>
      <x v="1"/>
    </i>
    <i>
      <x v="2"/>
    </i>
    <i>
      <x v="3"/>
    </i>
    <i>
      <x v="4"/>
    </i>
    <i>
      <x v="5"/>
    </i>
    <i>
      <x v="6"/>
    </i>
    <i>
      <x v="7"/>
    </i>
    <i t="grand">
      <x/>
    </i>
  </rowItems>
  <colFields count="1">
    <field x="17"/>
  </colFields>
  <colItems count="5">
    <i>
      <x/>
    </i>
    <i>
      <x v="1"/>
    </i>
    <i>
      <x v="2"/>
    </i>
    <i>
      <x v="3"/>
    </i>
    <i t="grand">
      <x/>
    </i>
  </colItems>
  <dataFields count="1">
    <dataField name="Count of Emp Id" fld="3"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H3:K12" firstHeaderRow="0" firstDataRow="1" firstDataCol="1"/>
  <pivotFields count="19">
    <pivotField axis="axisRow" showAll="0">
      <items count="9">
        <item x="0"/>
        <item x="1"/>
        <item x="2"/>
        <item x="3"/>
        <item x="5"/>
        <item x="4"/>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s>
  <rowFields count="1">
    <field x="0"/>
  </rowFields>
  <rowItems count="9">
    <i>
      <x/>
    </i>
    <i>
      <x v="1"/>
    </i>
    <i>
      <x v="2"/>
    </i>
    <i>
      <x v="3"/>
    </i>
    <i>
      <x v="4"/>
    </i>
    <i>
      <x v="5"/>
    </i>
    <i>
      <x v="6"/>
    </i>
    <i>
      <x v="7"/>
    </i>
    <i t="grand">
      <x/>
    </i>
  </rowItems>
  <colFields count="1">
    <field x="-2"/>
  </colFields>
  <colItems count="3">
    <i>
      <x/>
    </i>
    <i i="1">
      <x v="1"/>
    </i>
    <i i="2">
      <x v="2"/>
    </i>
  </colItems>
  <dataFields count="3">
    <dataField name="Average of Mock KBA" fld="14" subtotal="average" baseField="0" baseItem="0"/>
    <dataField name="Average of KBA-1" fld="16" subtotal="average" baseField="0" baseItem="0"/>
    <dataField name="Average of KBA-2" fld="18" subtotal="average" baseField="0" baseItem="0"/>
  </dataFields>
  <formats count="1">
    <format dxfId="665">
      <pivotArea outline="0" collapsedLevelsAreSubtotals="1" fieldPosition="0"/>
    </format>
  </formats>
  <chartFormats count="6">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 chart="9" format="6"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M5:N21" firstHeaderRow="1" firstDataRow="1" firstDataCol="1" rowPageCount="1" colPageCount="1"/>
  <pivotFields count="31">
    <pivotField axis="axisPage" compact="0" outline="0" multipleItemSelectionAllowed="1" showAll="0">
      <items count="9">
        <item h="1" x="0"/>
        <item h="1" x="2"/>
        <item h="1" x="1"/>
        <item h="1" x="3"/>
        <item x="5"/>
        <item h="1" x="4"/>
        <item h="1" x="6"/>
        <item h="1" x="7"/>
        <item t="default"/>
      </items>
    </pivotField>
    <pivotField compact="0" outline="0" showAll="0"/>
    <pivotField compact="0" outline="0" showAll="0"/>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6">
    <i>
      <x v="9"/>
    </i>
    <i>
      <x v="4"/>
    </i>
    <i>
      <x v="11"/>
    </i>
    <i>
      <x v="17"/>
    </i>
    <i>
      <x v="7"/>
    </i>
    <i>
      <x v="21"/>
    </i>
    <i>
      <x v="14"/>
    </i>
    <i>
      <x/>
    </i>
    <i>
      <x v="6"/>
    </i>
    <i>
      <x v="22"/>
    </i>
    <i>
      <x v="27"/>
    </i>
    <i>
      <x v="10"/>
    </i>
    <i>
      <x v="13"/>
    </i>
    <i>
      <x v="23"/>
    </i>
    <i>
      <x v="24"/>
    </i>
    <i>
      <x v="25"/>
    </i>
  </rowItems>
  <colItems count="1">
    <i/>
  </colItems>
  <pageFields count="1">
    <pageField fld="0" hier="-1"/>
  </pageFields>
  <dataFields count="1">
    <dataField name="Avg. KBA &amp; SBA" fld="30" baseField="4" baseItem="43" numFmtId="1"/>
  </dataFields>
  <formats count="12">
    <format dxfId="561">
      <pivotArea outline="0" collapsedLevelsAreSubtotals="1" fieldPosition="0"/>
    </format>
    <format dxfId="560">
      <pivotArea outline="0" collapsedLevelsAreSubtotals="1" fieldPosition="0"/>
    </format>
    <format dxfId="559">
      <pivotArea outline="0" collapsedLevelsAreSubtotals="1" fieldPosition="0"/>
    </format>
    <format dxfId="558">
      <pivotArea type="all" dataOnly="0" outline="0" fieldPosition="0"/>
    </format>
    <format dxfId="557">
      <pivotArea outline="0" collapsedLevelsAreSubtotals="1" fieldPosition="0"/>
    </format>
    <format dxfId="556">
      <pivotArea field="4" type="button" dataOnly="0" labelOnly="1" outline="0" axis="axisRow" fieldPosition="0"/>
    </format>
    <format dxfId="555">
      <pivotArea dataOnly="0" labelOnly="1" outline="0" axis="axisValues" fieldPosition="0"/>
    </format>
    <format dxfId="554">
      <pivotArea dataOnly="0" labelOnly="1" outline="0" fieldPosition="0">
        <references count="1">
          <reference field="4" count="15">
            <x v="0"/>
            <x v="1"/>
            <x v="4"/>
            <x v="6"/>
            <x v="7"/>
            <x v="9"/>
            <x v="10"/>
            <x v="11"/>
            <x v="13"/>
            <x v="14"/>
            <x v="17"/>
            <x v="21"/>
            <x v="22"/>
            <x v="23"/>
            <x v="27"/>
          </reference>
        </references>
      </pivotArea>
    </format>
    <format dxfId="553">
      <pivotArea field="4" type="button" dataOnly="0" labelOnly="1" outline="0" axis="axisRow" fieldPosition="0"/>
    </format>
    <format dxfId="552">
      <pivotArea dataOnly="0" labelOnly="1" outline="0" axis="axisValues" fieldPosition="0"/>
    </format>
    <format dxfId="551">
      <pivotArea field="4" type="button" dataOnly="0" labelOnly="1" outline="0" axis="axisRow" fieldPosition="0"/>
    </format>
    <format dxfId="550">
      <pivotArea dataOnly="0" labelOnly="1" outline="0" axis="axisValues" fieldPosition="0"/>
    </format>
  </formats>
  <pivotTableStyleInfo name="PivotStyleMedium9" showRowHeaders="1" showColHeaders="1" showRowStripes="0" showColStripes="0" showLastColumn="1"/>
  <filters count="1">
    <filter fld="4" type="count" evalOrder="-1" id="3"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6"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9">
  <location ref="AB14:AE24" firstHeaderRow="1" firstDataRow="2" firstDataCol="1"/>
  <pivotFields count="31">
    <pivotField axis="axisRow" showAll="0">
      <items count="9">
        <item x="0"/>
        <item x="2"/>
        <item x="1"/>
        <item x="3"/>
        <item x="5"/>
        <item x="4"/>
        <item x="6"/>
        <item x="7"/>
        <item t="default"/>
      </items>
    </pivotField>
    <pivotField showAll="0"/>
    <pivotField showAll="0"/>
    <pivotField showAll="0"/>
    <pivotField dataField="1"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numFmtId="1" showAll="0"/>
    <pivotField showAll="0"/>
    <pivotField showAll="0"/>
    <pivotField showAll="0"/>
    <pivotField numFmtId="1" showAll="0"/>
    <pivotField showAll="0"/>
    <pivotField numFmtId="1" showAll="0"/>
    <pivotField showAll="0"/>
    <pivotField showAll="0"/>
    <pivotField showAll="0"/>
    <pivotField numFmtId="1" showAll="0"/>
    <pivotField showAll="0"/>
    <pivotField showAll="0"/>
    <pivotField showAll="0"/>
    <pivotField showAll="0"/>
    <pivotField numFmtId="1" showAll="0"/>
  </pivotFields>
  <rowFields count="1">
    <field x="0"/>
  </rowFields>
  <rowItems count="9">
    <i>
      <x/>
    </i>
    <i>
      <x v="1"/>
    </i>
    <i>
      <x v="2"/>
    </i>
    <i>
      <x v="3"/>
    </i>
    <i>
      <x v="4"/>
    </i>
    <i>
      <x v="5"/>
    </i>
    <i>
      <x v="6"/>
    </i>
    <i>
      <x v="7"/>
    </i>
    <i t="grand">
      <x/>
    </i>
  </rowItems>
  <colFields count="1">
    <field x="6"/>
  </colFields>
  <colItems count="3">
    <i>
      <x/>
    </i>
    <i>
      <x v="1"/>
    </i>
    <i t="grand">
      <x/>
    </i>
  </colItems>
  <dataFields count="1">
    <dataField name="Count of Name" fld="4" subtotal="count" baseField="0" baseItem="0"/>
  </dataFields>
  <formats count="1">
    <format dxfId="562">
      <pivotArea type="topRight" dataOnly="0" labelOnly="1" outline="0" fieldPosition="0"/>
    </format>
  </formats>
  <chartFormats count="8">
    <chartFormat chart="7" format="2" series="1">
      <pivotArea type="data" outline="0" fieldPosition="0">
        <references count="2">
          <reference field="4294967294" count="1" selected="0">
            <x v="0"/>
          </reference>
          <reference field="6" count="1" selected="0">
            <x v="0"/>
          </reference>
        </references>
      </pivotArea>
    </chartFormat>
    <chartFormat chart="7" format="3" series="1">
      <pivotArea type="data" outline="0" fieldPosition="0">
        <references count="2">
          <reference field="4294967294" count="1" selected="0">
            <x v="0"/>
          </reference>
          <reference field="6" count="1" selected="0">
            <x v="1"/>
          </reference>
        </references>
      </pivotArea>
    </chartFormat>
    <chartFormat chart="13" format="0" series="1">
      <pivotArea type="data" outline="0" fieldPosition="0">
        <references count="2">
          <reference field="4294967294" count="1" selected="0">
            <x v="0"/>
          </reference>
          <reference field="6" count="1" selected="0">
            <x v="0"/>
          </reference>
        </references>
      </pivotArea>
    </chartFormat>
    <chartFormat chart="13" format="1" series="1">
      <pivotArea type="data" outline="0" fieldPosition="0">
        <references count="2">
          <reference field="4294967294" count="1" selected="0">
            <x v="0"/>
          </reference>
          <reference field="6" count="1" selected="0">
            <x v="1"/>
          </reference>
        </references>
      </pivotArea>
    </chartFormat>
    <chartFormat chart="15" format="2" series="1">
      <pivotArea type="data" outline="0" fieldPosition="0">
        <references count="2">
          <reference field="4294967294" count="1" selected="0">
            <x v="0"/>
          </reference>
          <reference field="6" count="1" selected="0">
            <x v="0"/>
          </reference>
        </references>
      </pivotArea>
    </chartFormat>
    <chartFormat chart="15" format="3" series="1">
      <pivotArea type="data" outline="0" fieldPosition="0">
        <references count="2">
          <reference field="4294967294" count="1" selected="0">
            <x v="0"/>
          </reference>
          <reference field="6" count="1" selected="0">
            <x v="1"/>
          </reference>
        </references>
      </pivotArea>
    </chartFormat>
    <chartFormat chart="16" format="4" series="1">
      <pivotArea type="data" outline="0" fieldPosition="0">
        <references count="2">
          <reference field="4294967294" count="1" selected="0">
            <x v="0"/>
          </reference>
          <reference field="6" count="1" selected="0">
            <x v="0"/>
          </reference>
        </references>
      </pivotArea>
    </chartFormat>
    <chartFormat chart="16" format="5" series="1">
      <pivotArea type="data" outline="0" fieldPosition="0">
        <references count="2">
          <reference field="4294967294" count="1" selected="0">
            <x v="0"/>
          </reference>
          <reference field="6"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P5:Q20" firstHeaderRow="1" firstDataRow="1" firstDataCol="1" rowPageCount="1" colPageCount="1"/>
  <pivotFields count="31">
    <pivotField axis="axisPage" compact="0" outline="0" multipleItemSelectionAllowed="1" showAll="0">
      <items count="9">
        <item h="1" x="0"/>
        <item h="1" x="2"/>
        <item h="1" x="1"/>
        <item h="1" x="3"/>
        <item h="1" x="5"/>
        <item x="4"/>
        <item h="1" x="6"/>
        <item h="1" x="7"/>
        <item t="default"/>
      </items>
    </pivotField>
    <pivotField compact="0" outline="0" showAll="0"/>
    <pivotField compact="0" outline="0" showAll="0"/>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5">
    <i>
      <x v="65"/>
    </i>
    <i>
      <x v="62"/>
    </i>
    <i>
      <x v="40"/>
    </i>
    <i>
      <x v="28"/>
    </i>
    <i>
      <x v="37"/>
    </i>
    <i>
      <x v="64"/>
    </i>
    <i>
      <x v="35"/>
    </i>
    <i>
      <x v="59"/>
    </i>
    <i>
      <x v="51"/>
    </i>
    <i>
      <x v="31"/>
    </i>
    <i>
      <x v="33"/>
    </i>
    <i>
      <x v="76"/>
    </i>
    <i>
      <x v="75"/>
    </i>
    <i>
      <x v="30"/>
    </i>
    <i>
      <x v="41"/>
    </i>
  </rowItems>
  <colItems count="1">
    <i/>
  </colItems>
  <pageFields count="1">
    <pageField fld="0" hier="-1"/>
  </pageFields>
  <dataFields count="1">
    <dataField name="Avg. KBA &amp; SBA" fld="30" baseField="4" baseItem="43" numFmtId="1"/>
  </dataFields>
  <formats count="12">
    <format dxfId="574">
      <pivotArea outline="0" collapsedLevelsAreSubtotals="1" fieldPosition="0"/>
    </format>
    <format dxfId="573">
      <pivotArea outline="0" collapsedLevelsAreSubtotals="1" fieldPosition="0"/>
    </format>
    <format dxfId="572">
      <pivotArea outline="0" collapsedLevelsAreSubtotals="1" fieldPosition="0"/>
    </format>
    <format dxfId="571">
      <pivotArea type="all" dataOnly="0" outline="0" fieldPosition="0"/>
    </format>
    <format dxfId="570">
      <pivotArea outline="0" collapsedLevelsAreSubtotals="1" fieldPosition="0"/>
    </format>
    <format dxfId="569">
      <pivotArea field="4" type="button" dataOnly="0" labelOnly="1" outline="0" axis="axisRow" fieldPosition="0"/>
    </format>
    <format dxfId="568">
      <pivotArea dataOnly="0" labelOnly="1" outline="0" axis="axisValues" fieldPosition="0"/>
    </format>
    <format dxfId="567">
      <pivotArea dataOnly="0" labelOnly="1" outline="0" fieldPosition="0">
        <references count="1">
          <reference field="4" count="15">
            <x v="28"/>
            <x v="30"/>
            <x v="31"/>
            <x v="32"/>
            <x v="33"/>
            <x v="35"/>
            <x v="37"/>
            <x v="40"/>
            <x v="41"/>
            <x v="51"/>
            <x v="52"/>
            <x v="62"/>
            <x v="64"/>
            <x v="65"/>
            <x v="76"/>
          </reference>
        </references>
      </pivotArea>
    </format>
    <format dxfId="566">
      <pivotArea field="4" type="button" dataOnly="0" labelOnly="1" outline="0" axis="axisRow" fieldPosition="0"/>
    </format>
    <format dxfId="565">
      <pivotArea dataOnly="0" labelOnly="1" outline="0" axis="axisValues" fieldPosition="0"/>
    </format>
    <format dxfId="564">
      <pivotArea field="4" type="button" dataOnly="0" labelOnly="1" outline="0" axis="axisRow" fieldPosition="0"/>
    </format>
    <format dxfId="563">
      <pivotArea dataOnly="0" labelOnly="1" outline="0" axis="axisValues" fieldPosition="0"/>
    </format>
  </formats>
  <pivotTableStyleInfo name="PivotStyleMedium9" showRowHeaders="1" showColHeaders="1" showRowStripes="0" showColStripes="0" showLastColumn="1"/>
  <filters count="1">
    <filter fld="4" type="count" evalOrder="-1" id="3"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8"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V5:W20" firstHeaderRow="1" firstDataRow="1" firstDataCol="1" rowPageCount="1" colPageCount="1"/>
  <pivotFields count="31">
    <pivotField axis="axisPage" compact="0" outline="0" multipleItemSelectionAllowed="1" showAll="0">
      <items count="9">
        <item h="1" x="0"/>
        <item h="1" x="2"/>
        <item h="1" x="1"/>
        <item h="1" x="3"/>
        <item h="1" x="5"/>
        <item h="1" x="4"/>
        <item h="1" x="6"/>
        <item x="7"/>
        <item t="default"/>
      </items>
    </pivotField>
    <pivotField compact="0" outline="0" showAll="0"/>
    <pivotField compact="0" outline="0" showAll="0"/>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5">
    <i>
      <x v="163"/>
    </i>
    <i>
      <x v="146"/>
    </i>
    <i>
      <x v="78"/>
    </i>
    <i>
      <x v="106"/>
    </i>
    <i>
      <x v="87"/>
    </i>
    <i>
      <x v="81"/>
    </i>
    <i>
      <x v="95"/>
    </i>
    <i>
      <x v="171"/>
    </i>
    <i>
      <x v="101"/>
    </i>
    <i>
      <x v="172"/>
    </i>
    <i>
      <x v="143"/>
    </i>
    <i>
      <x v="26"/>
    </i>
    <i>
      <x v="141"/>
    </i>
    <i>
      <x v="119"/>
    </i>
    <i>
      <x v="105"/>
    </i>
  </rowItems>
  <colItems count="1">
    <i/>
  </colItems>
  <pageFields count="1">
    <pageField fld="0" hier="-1"/>
  </pageFields>
  <dataFields count="1">
    <dataField name="Avg. KBA &amp; SBA" fld="30" baseField="4" baseItem="43" numFmtId="1"/>
  </dataFields>
  <formats count="12">
    <format dxfId="586">
      <pivotArea outline="0" collapsedLevelsAreSubtotals="1" fieldPosition="0"/>
    </format>
    <format dxfId="585">
      <pivotArea outline="0" collapsedLevelsAreSubtotals="1" fieldPosition="0"/>
    </format>
    <format dxfId="584">
      <pivotArea outline="0" collapsedLevelsAreSubtotals="1" fieldPosition="0"/>
    </format>
    <format dxfId="583">
      <pivotArea type="all" dataOnly="0" outline="0" fieldPosition="0"/>
    </format>
    <format dxfId="582">
      <pivotArea outline="0" collapsedLevelsAreSubtotals="1" fieldPosition="0"/>
    </format>
    <format dxfId="581">
      <pivotArea field="4" type="button" dataOnly="0" labelOnly="1" outline="0" axis="axisRow" fieldPosition="0"/>
    </format>
    <format dxfId="580">
      <pivotArea dataOnly="0" labelOnly="1" outline="0" axis="axisValues" fieldPosition="0"/>
    </format>
    <format dxfId="579">
      <pivotArea dataOnly="0" labelOnly="1" outline="0" fieldPosition="0">
        <references count="1">
          <reference field="4" count="16">
            <x v="26"/>
            <x v="78"/>
            <x v="81"/>
            <x v="87"/>
            <x v="95"/>
            <x v="97"/>
            <x v="101"/>
            <x v="105"/>
            <x v="119"/>
            <x v="141"/>
            <x v="143"/>
            <x v="146"/>
            <x v="163"/>
            <x v="164"/>
            <x v="171"/>
            <x v="172"/>
          </reference>
        </references>
      </pivotArea>
    </format>
    <format dxfId="578">
      <pivotArea field="4" type="button" dataOnly="0" labelOnly="1" outline="0" axis="axisRow" fieldPosition="0"/>
    </format>
    <format dxfId="577">
      <pivotArea dataOnly="0" labelOnly="1" outline="0" axis="axisValues" fieldPosition="0"/>
    </format>
    <format dxfId="576">
      <pivotArea field="4" type="button" dataOnly="0" labelOnly="1" outline="0" axis="axisRow" fieldPosition="0"/>
    </format>
    <format dxfId="575">
      <pivotArea dataOnly="0" labelOnly="1" outline="0" axis="axisValues" fieldPosition="0"/>
    </format>
  </formats>
  <pivotTableStyleInfo name="PivotStyleMedium9" showRowHeaders="1" showColHeaders="1" showRowStripes="0" showColStripes="0" showLastColumn="1"/>
  <filters count="1">
    <filter fld="4" type="count" evalOrder="-1" id="3"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A5:B20" firstHeaderRow="1" firstDataRow="1" firstDataCol="1" rowPageCount="1" colPageCount="1"/>
  <pivotFields count="31">
    <pivotField axis="axisPage" compact="0" outline="0" multipleItemSelectionAllowed="1" showAll="0">
      <items count="9">
        <item x="0"/>
        <item h="1" x="2"/>
        <item h="1" x="1"/>
        <item h="1" x="3"/>
        <item h="1" x="5"/>
        <item h="1" x="4"/>
        <item h="1" x="6"/>
        <item h="1" x="7"/>
        <item t="default"/>
      </items>
    </pivotField>
    <pivotField compact="0" outline="0" showAll="0"/>
    <pivotField compact="0" outline="0" showAll="0"/>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5">
    <i>
      <x v="12"/>
    </i>
    <i>
      <x v="68"/>
    </i>
    <i>
      <x v="104"/>
    </i>
    <i>
      <x v="152"/>
    </i>
    <i>
      <x v="177"/>
    </i>
    <i>
      <x v="118"/>
    </i>
    <i>
      <x v="187"/>
    </i>
    <i>
      <x v="90"/>
    </i>
    <i>
      <x v="178"/>
    </i>
    <i>
      <x v="103"/>
    </i>
    <i>
      <x v="180"/>
    </i>
    <i>
      <x v="157"/>
    </i>
    <i>
      <x v="159"/>
    </i>
    <i>
      <x v="125"/>
    </i>
    <i>
      <x v="123"/>
    </i>
  </rowItems>
  <colItems count="1">
    <i/>
  </colItems>
  <pageFields count="1">
    <pageField fld="0" hier="-1"/>
  </pageFields>
  <dataFields count="1">
    <dataField name="Avg. KBA &amp; SBA" fld="30" baseField="0" baseItem="0" numFmtId="1"/>
  </dataFields>
  <formats count="18">
    <format dxfId="604">
      <pivotArea outline="0" collapsedLevelsAreSubtotals="1" fieldPosition="0"/>
    </format>
    <format dxfId="603">
      <pivotArea outline="0" collapsedLevelsAreSubtotals="1" fieldPosition="0"/>
    </format>
    <format dxfId="602">
      <pivotArea outline="0" collapsedLevelsAreSubtotals="1" fieldPosition="0"/>
    </format>
    <format dxfId="601">
      <pivotArea type="all" dataOnly="0" outline="0" fieldPosition="0"/>
    </format>
    <format dxfId="600">
      <pivotArea outline="0" collapsedLevelsAreSubtotals="1" fieldPosition="0"/>
    </format>
    <format dxfId="599">
      <pivotArea field="4" type="button" dataOnly="0" labelOnly="1" outline="0" axis="axisRow" fieldPosition="0"/>
    </format>
    <format dxfId="598">
      <pivotArea dataOnly="0" labelOnly="1" outline="0" axis="axisValues" fieldPosition="0"/>
    </format>
    <format dxfId="597">
      <pivotArea dataOnly="0" labelOnly="1" outline="0" fieldPosition="0">
        <references count="1">
          <reference field="4" count="15">
            <x v="68"/>
            <x v="90"/>
            <x v="103"/>
            <x v="104"/>
            <x v="118"/>
            <x v="125"/>
            <x v="145"/>
            <x v="152"/>
            <x v="157"/>
            <x v="159"/>
            <x v="177"/>
            <x v="178"/>
            <x v="180"/>
            <x v="187"/>
            <x v="190"/>
          </reference>
        </references>
      </pivotArea>
    </format>
    <format dxfId="596">
      <pivotArea type="all" dataOnly="0" outline="0" fieldPosition="0"/>
    </format>
    <format dxfId="595">
      <pivotArea outline="0" collapsedLevelsAreSubtotals="1" fieldPosition="0"/>
    </format>
    <format dxfId="594">
      <pivotArea dataOnly="0" labelOnly="1" outline="0" fieldPosition="0">
        <references count="1">
          <reference field="4" count="15">
            <x v="68"/>
            <x v="90"/>
            <x v="103"/>
            <x v="104"/>
            <x v="118"/>
            <x v="125"/>
            <x v="145"/>
            <x v="152"/>
            <x v="157"/>
            <x v="159"/>
            <x v="177"/>
            <x v="178"/>
            <x v="180"/>
            <x v="187"/>
            <x v="190"/>
          </reference>
        </references>
      </pivotArea>
    </format>
    <format dxfId="593">
      <pivotArea type="all" dataOnly="0" outline="0" fieldPosition="0"/>
    </format>
    <format dxfId="592">
      <pivotArea outline="0" collapsedLevelsAreSubtotals="1" fieldPosition="0"/>
    </format>
    <format dxfId="591">
      <pivotArea dataOnly="0" labelOnly="1" outline="0" fieldPosition="0">
        <references count="1">
          <reference field="4" count="15">
            <x v="68"/>
            <x v="90"/>
            <x v="103"/>
            <x v="104"/>
            <x v="118"/>
            <x v="125"/>
            <x v="145"/>
            <x v="152"/>
            <x v="157"/>
            <x v="159"/>
            <x v="177"/>
            <x v="178"/>
            <x v="180"/>
            <x v="187"/>
            <x v="190"/>
          </reference>
        </references>
      </pivotArea>
    </format>
    <format dxfId="590">
      <pivotArea field="4" type="button" dataOnly="0" labelOnly="1" outline="0" axis="axisRow" fieldPosition="0"/>
    </format>
    <format dxfId="589">
      <pivotArea dataOnly="0" labelOnly="1" outline="0" axis="axisValues" fieldPosition="0"/>
    </format>
    <format dxfId="588">
      <pivotArea field="4" type="button" dataOnly="0" labelOnly="1" outline="0" axis="axisRow" fieldPosition="0"/>
    </format>
    <format dxfId="587">
      <pivotArea dataOnly="0" labelOnly="1" outline="0" axis="axisValues" fieldPosition="0"/>
    </format>
  </formats>
  <chartFormats count="1">
    <chartFormat chart="7"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4" type="count" evalOrder="-1" id="2"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9"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chartFormat="5">
  <location ref="Y4:Z12" firstHeaderRow="1" firstDataRow="1" firstDataCol="1"/>
  <pivotFields count="31">
    <pivotField axis="axisRow" compact="0" outline="0" showAll="0">
      <items count="9">
        <item x="0"/>
        <item x="2"/>
        <item x="1"/>
        <item x="3"/>
        <item x="5"/>
        <item x="4"/>
        <item x="6"/>
        <item x="7"/>
        <item t="default"/>
      </items>
    </pivotField>
    <pivotField compact="0" outline="0" showAll="0"/>
    <pivotField compact="0" outline="0" showAll="0"/>
    <pivotField compact="0" outline="0" showAll="0"/>
    <pivotField dataField="1" compact="0" outline="0" showAll="0">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numFmtId="1" outline="0" showAll="0"/>
  </pivotFields>
  <rowFields count="1">
    <field x="0"/>
  </rowFields>
  <rowItems count="8">
    <i>
      <x/>
    </i>
    <i>
      <x v="1"/>
    </i>
    <i>
      <x v="2"/>
    </i>
    <i>
      <x v="3"/>
    </i>
    <i>
      <x v="4"/>
    </i>
    <i>
      <x v="5"/>
    </i>
    <i>
      <x v="6"/>
    </i>
    <i>
      <x v="7"/>
    </i>
  </rowItems>
  <colItems count="1">
    <i/>
  </colItems>
  <dataFields count="1">
    <dataField name="Count of Name" fld="4" subtotal="count" baseField="0" baseItem="0"/>
  </dataFields>
  <formats count="11">
    <format dxfId="615">
      <pivotArea outline="0" collapsedLevelsAreSubtotals="1" fieldPosition="0"/>
    </format>
    <format dxfId="614">
      <pivotArea outline="0" collapsedLevelsAreSubtotals="1" fieldPosition="0"/>
    </format>
    <format dxfId="613">
      <pivotArea outline="0" collapsedLevelsAreSubtotals="1" fieldPosition="0"/>
    </format>
    <format dxfId="612">
      <pivotArea type="all" dataOnly="0" outline="0" fieldPosition="0"/>
    </format>
    <format dxfId="611">
      <pivotArea outline="0" collapsedLevelsAreSubtotals="1" fieldPosition="0"/>
    </format>
    <format dxfId="610">
      <pivotArea field="4" type="button" dataOnly="0" labelOnly="1" outline="0"/>
    </format>
    <format dxfId="609">
      <pivotArea dataOnly="0" labelOnly="1" outline="0" axis="axisValues" fieldPosition="0"/>
    </format>
    <format dxfId="608">
      <pivotArea field="4" type="button" dataOnly="0" labelOnly="1" outline="0"/>
    </format>
    <format dxfId="607">
      <pivotArea dataOnly="0" labelOnly="1" outline="0" axis="axisValues" fieldPosition="0"/>
    </format>
    <format dxfId="606">
      <pivotArea field="4" type="button" dataOnly="0" labelOnly="1" outline="0"/>
    </format>
    <format dxfId="605">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D5:E12" firstHeaderRow="1" firstDataRow="1" firstDataCol="1" rowPageCount="1" colPageCount="1"/>
  <pivotFields count="31">
    <pivotField axis="axisPage" compact="0" outline="0" multipleItemSelectionAllowed="1" showAll="0">
      <items count="9">
        <item h="1" x="0"/>
        <item x="2"/>
        <item h="1" x="1"/>
        <item h="1" x="3"/>
        <item h="1" x="5"/>
        <item h="1" x="4"/>
        <item h="1" x="6"/>
        <item h="1" x="7"/>
        <item t="default"/>
      </items>
    </pivotField>
    <pivotField compact="0" outline="0" showAll="0"/>
    <pivotField compact="0" outline="0" showAll="0"/>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7">
    <i>
      <x v="85"/>
    </i>
    <i>
      <x v="16"/>
    </i>
    <i>
      <x v="36"/>
    </i>
    <i>
      <x v="56"/>
    </i>
    <i>
      <x v="42"/>
    </i>
    <i>
      <x v="39"/>
    </i>
    <i>
      <x v="20"/>
    </i>
  </rowItems>
  <colItems count="1">
    <i/>
  </colItems>
  <pageFields count="1">
    <pageField fld="0" hier="-1"/>
  </pageFields>
  <dataFields count="1">
    <dataField name="Avg. KBA &amp; SBA" fld="30" baseField="0" baseItem="0" numFmtId="1"/>
  </dataFields>
  <formats count="12">
    <format dxfId="627">
      <pivotArea outline="0" collapsedLevelsAreSubtotals="1" fieldPosition="0"/>
    </format>
    <format dxfId="626">
      <pivotArea outline="0" collapsedLevelsAreSubtotals="1" fieldPosition="0"/>
    </format>
    <format dxfId="625">
      <pivotArea outline="0" collapsedLevelsAreSubtotals="1" fieldPosition="0"/>
    </format>
    <format dxfId="624">
      <pivotArea type="all" dataOnly="0" outline="0" fieldPosition="0"/>
    </format>
    <format dxfId="623">
      <pivotArea outline="0" collapsedLevelsAreSubtotals="1" fieldPosition="0"/>
    </format>
    <format dxfId="622">
      <pivotArea field="4" type="button" dataOnly="0" labelOnly="1" outline="0" axis="axisRow" fieldPosition="0"/>
    </format>
    <format dxfId="621">
      <pivotArea dataOnly="0" labelOnly="1" outline="0" axis="axisValues" fieldPosition="0"/>
    </format>
    <format dxfId="620">
      <pivotArea dataOnly="0" labelOnly="1" outline="0" fieldPosition="0">
        <references count="1">
          <reference field="4" count="16">
            <x v="16"/>
            <x v="20"/>
            <x v="36"/>
            <x v="39"/>
            <x v="42"/>
            <x v="47"/>
            <x v="53"/>
            <x v="54"/>
            <x v="72"/>
            <x v="85"/>
            <x v="88"/>
            <x v="98"/>
            <x v="127"/>
            <x v="131"/>
            <x v="139"/>
            <x v="185"/>
          </reference>
        </references>
      </pivotArea>
    </format>
    <format dxfId="619">
      <pivotArea field="4" type="button" dataOnly="0" labelOnly="1" outline="0" axis="axisRow" fieldPosition="0"/>
    </format>
    <format dxfId="618">
      <pivotArea dataOnly="0" labelOnly="1" outline="0" axis="axisValues" fieldPosition="0"/>
    </format>
    <format dxfId="617">
      <pivotArea field="4" type="button" dataOnly="0" labelOnly="1" outline="0" axis="axisRow" fieldPosition="0"/>
    </format>
    <format dxfId="616">
      <pivotArea dataOnly="0" labelOnly="1" outline="0" axis="axisValues" fieldPosition="0"/>
    </format>
  </formats>
  <pivotTableStyleInfo name="PivotStyleMedium9" showRowHeaders="1" showColHeaders="1" showRowStripes="0" showColStripes="0" showLastColumn="1"/>
  <filters count="1">
    <filter fld="4" type="count" evalOrder="-1" id="2"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J5:K21" firstHeaderRow="1" firstDataRow="1" firstDataCol="1" rowPageCount="1" colPageCount="1"/>
  <pivotFields count="31">
    <pivotField axis="axisPage" compact="0" outline="0" multipleItemSelectionAllowed="1" showAll="0">
      <items count="9">
        <item h="1" x="0"/>
        <item h="1" x="2"/>
        <item h="1" x="1"/>
        <item x="3"/>
        <item h="1" x="5"/>
        <item h="1" x="4"/>
        <item h="1" x="6"/>
        <item h="1" x="7"/>
        <item t="default"/>
      </items>
    </pivotField>
    <pivotField compact="0" outline="0" showAll="0"/>
    <pivotField compact="0" outline="0" showAll="0"/>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6">
    <i>
      <x v="136"/>
    </i>
    <i>
      <x v="38"/>
    </i>
    <i>
      <x v="63"/>
    </i>
    <i>
      <x v="188"/>
    </i>
    <i>
      <x v="57"/>
    </i>
    <i>
      <x v="114"/>
    </i>
    <i>
      <x v="67"/>
    </i>
    <i>
      <x v="124"/>
    </i>
    <i>
      <x v="179"/>
    </i>
    <i>
      <x v="144"/>
    </i>
    <i>
      <x v="183"/>
    </i>
    <i>
      <x v="138"/>
    </i>
    <i>
      <x v="168"/>
    </i>
    <i>
      <x v="169"/>
    </i>
    <i>
      <x v="166"/>
    </i>
    <i>
      <x v="43"/>
    </i>
  </rowItems>
  <colItems count="1">
    <i/>
  </colItems>
  <pageFields count="1">
    <pageField fld="0" hier="-1"/>
  </pageFields>
  <dataFields count="1">
    <dataField name="Avg. KBA &amp; SBA" fld="30" baseField="4" baseItem="43" numFmtId="1"/>
  </dataFields>
  <formats count="12">
    <format dxfId="639">
      <pivotArea outline="0" collapsedLevelsAreSubtotals="1" fieldPosition="0"/>
    </format>
    <format dxfId="638">
      <pivotArea outline="0" collapsedLevelsAreSubtotals="1" fieldPosition="0"/>
    </format>
    <format dxfId="637">
      <pivotArea outline="0" collapsedLevelsAreSubtotals="1" fieldPosition="0"/>
    </format>
    <format dxfId="636">
      <pivotArea type="all" dataOnly="0" outline="0" fieldPosition="0"/>
    </format>
    <format dxfId="635">
      <pivotArea outline="0" collapsedLevelsAreSubtotals="1" fieldPosition="0"/>
    </format>
    <format dxfId="634">
      <pivotArea field="4" type="button" dataOnly="0" labelOnly="1" outline="0" axis="axisRow" fieldPosition="0"/>
    </format>
    <format dxfId="633">
      <pivotArea dataOnly="0" labelOnly="1" outline="0" axis="axisValues" fieldPosition="0"/>
    </format>
    <format dxfId="632">
      <pivotArea dataOnly="0" labelOnly="1" outline="0" fieldPosition="0">
        <references count="1">
          <reference field="4" count="15">
            <x v="38"/>
            <x v="43"/>
            <x v="57"/>
            <x v="63"/>
            <x v="67"/>
            <x v="114"/>
            <x v="124"/>
            <x v="136"/>
            <x v="138"/>
            <x v="144"/>
            <x v="166"/>
            <x v="168"/>
            <x v="169"/>
            <x v="183"/>
            <x v="188"/>
          </reference>
        </references>
      </pivotArea>
    </format>
    <format dxfId="631">
      <pivotArea field="4" type="button" dataOnly="0" labelOnly="1" outline="0" axis="axisRow" fieldPosition="0"/>
    </format>
    <format dxfId="630">
      <pivotArea dataOnly="0" labelOnly="1" outline="0" axis="axisValues" fieldPosition="0"/>
    </format>
    <format dxfId="629">
      <pivotArea field="4" type="button" dataOnly="0" labelOnly="1" outline="0" axis="axisRow" fieldPosition="0"/>
    </format>
    <format dxfId="628">
      <pivotArea dataOnly="0" labelOnly="1" outline="0" axis="axisValues" fieldPosition="0"/>
    </format>
  </formats>
  <pivotTableStyleInfo name="PivotStyleMedium9" showRowHeaders="1" showColHeaders="1" showRowStripes="0" showColStripes="0" showLastColumn="1"/>
  <filters count="1">
    <filter fld="4" type="count" evalOrder="-1" id="3"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0.xml><?xml version="1.0" encoding="utf-8"?>
<pivotTableDefinition xmlns="http://schemas.openxmlformats.org/spreadsheetml/2006/main" name="PivotTable7"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S5:T20" firstHeaderRow="1" firstDataRow="1" firstDataCol="1" rowPageCount="1" colPageCount="1"/>
  <pivotFields count="31">
    <pivotField axis="axisPage" compact="0" outline="0" multipleItemSelectionAllowed="1" showAll="0">
      <items count="9">
        <item h="1" x="0"/>
        <item h="1" x="2"/>
        <item h="1" x="1"/>
        <item h="1" x="3"/>
        <item h="1" x="5"/>
        <item h="1" x="4"/>
        <item x="6"/>
        <item h="1" x="7"/>
        <item t="default"/>
      </items>
    </pivotField>
    <pivotField compact="0" outline="0" showAll="0"/>
    <pivotField compact="0" outline="0" showAll="0"/>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5">
    <i>
      <x v="149"/>
    </i>
    <i>
      <x v="155"/>
    </i>
    <i>
      <x v="112"/>
    </i>
    <i>
      <x v="153"/>
    </i>
    <i>
      <x v="96"/>
    </i>
    <i>
      <x v="122"/>
    </i>
    <i>
      <x v="86"/>
    </i>
    <i>
      <x v="148"/>
    </i>
    <i>
      <x v="173"/>
    </i>
    <i>
      <x v="137"/>
    </i>
    <i>
      <x v="83"/>
    </i>
    <i>
      <x v="175"/>
    </i>
    <i>
      <x v="84"/>
    </i>
    <i>
      <x v="154"/>
    </i>
    <i>
      <x v="93"/>
    </i>
  </rowItems>
  <colItems count="1">
    <i/>
  </colItems>
  <pageFields count="1">
    <pageField fld="0" hier="-1"/>
  </pageFields>
  <dataFields count="1">
    <dataField name="Avg. KBA &amp; SBA" fld="30" baseField="4" baseItem="43" numFmtId="1"/>
  </dataFields>
  <formats count="12">
    <format dxfId="651">
      <pivotArea outline="0" collapsedLevelsAreSubtotals="1" fieldPosition="0"/>
    </format>
    <format dxfId="650">
      <pivotArea outline="0" collapsedLevelsAreSubtotals="1" fieldPosition="0"/>
    </format>
    <format dxfId="649">
      <pivotArea outline="0" collapsedLevelsAreSubtotals="1" fieldPosition="0"/>
    </format>
    <format dxfId="648">
      <pivotArea type="all" dataOnly="0" outline="0" fieldPosition="0"/>
    </format>
    <format dxfId="647">
      <pivotArea outline="0" collapsedLevelsAreSubtotals="1" fieldPosition="0"/>
    </format>
    <format dxfId="646">
      <pivotArea field="4" type="button" dataOnly="0" labelOnly="1" outline="0" axis="axisRow" fieldPosition="0"/>
    </format>
    <format dxfId="645">
      <pivotArea dataOnly="0" labelOnly="1" outline="0" axis="axisValues" fieldPosition="0"/>
    </format>
    <format dxfId="644">
      <pivotArea dataOnly="0" labelOnly="1" outline="0" fieldPosition="0">
        <references count="1">
          <reference field="4" count="15">
            <x v="83"/>
            <x v="84"/>
            <x v="86"/>
            <x v="93"/>
            <x v="96"/>
            <x v="112"/>
            <x v="122"/>
            <x v="137"/>
            <x v="148"/>
            <x v="149"/>
            <x v="154"/>
            <x v="155"/>
            <x v="156"/>
            <x v="173"/>
            <x v="175"/>
          </reference>
        </references>
      </pivotArea>
    </format>
    <format dxfId="643">
      <pivotArea field="4" type="button" dataOnly="0" labelOnly="1" outline="0" axis="axisRow" fieldPosition="0"/>
    </format>
    <format dxfId="642">
      <pivotArea dataOnly="0" labelOnly="1" outline="0" axis="axisValues" fieldPosition="0"/>
    </format>
    <format dxfId="641">
      <pivotArea field="4" type="button" dataOnly="0" labelOnly="1" outline="0" axis="axisRow" fieldPosition="0"/>
    </format>
    <format dxfId="640">
      <pivotArea dataOnly="0" labelOnly="1" outline="0" axis="axisValues" fieldPosition="0"/>
    </format>
  </formats>
  <pivotTableStyleInfo name="PivotStyleMedium9" showRowHeaders="1" showColHeaders="1" showRowStripes="0" showColStripes="0" showLastColumn="1"/>
  <filters count="1">
    <filter fld="4" type="count" evalOrder="-1" id="3"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1.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G5:H21" firstHeaderRow="1" firstDataRow="1" firstDataCol="1" rowPageCount="1" colPageCount="1"/>
  <pivotFields count="31">
    <pivotField axis="axisPage" compact="0" outline="0" multipleItemSelectionAllowed="1" showAll="0">
      <items count="9">
        <item h="1" x="0"/>
        <item h="1" x="2"/>
        <item x="1"/>
        <item h="1" x="3"/>
        <item h="1" x="5"/>
        <item h="1" x="4"/>
        <item h="1" x="6"/>
        <item h="1" x="7"/>
        <item t="default"/>
      </items>
    </pivotField>
    <pivotField compact="0" outline="0" showAll="0"/>
    <pivotField compact="0" outline="0" showAll="0"/>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6">
    <i>
      <x v="80"/>
    </i>
    <i>
      <x v="176"/>
    </i>
    <i>
      <x v="113"/>
    </i>
    <i>
      <x v="3"/>
    </i>
    <i>
      <x v="19"/>
    </i>
    <i>
      <x v="48"/>
    </i>
    <i>
      <x v="189"/>
    </i>
    <i>
      <x v="70"/>
    </i>
    <i>
      <x v="92"/>
    </i>
    <i>
      <x v="49"/>
    </i>
    <i>
      <x v="132"/>
    </i>
    <i>
      <x v="108"/>
    </i>
    <i>
      <x v="126"/>
    </i>
    <i>
      <x v="133"/>
    </i>
    <i>
      <x v="162"/>
    </i>
    <i>
      <x v="89"/>
    </i>
  </rowItems>
  <colItems count="1">
    <i/>
  </colItems>
  <pageFields count="1">
    <pageField fld="0" hier="-1"/>
  </pageFields>
  <dataFields count="1">
    <dataField name="Avg. KBA &amp; SBA" fld="30" baseField="0" baseItem="0" numFmtId="1"/>
  </dataFields>
  <formats count="12">
    <format dxfId="663">
      <pivotArea outline="0" collapsedLevelsAreSubtotals="1" fieldPosition="0"/>
    </format>
    <format dxfId="662">
      <pivotArea outline="0" collapsedLevelsAreSubtotals="1" fieldPosition="0"/>
    </format>
    <format dxfId="661">
      <pivotArea outline="0" collapsedLevelsAreSubtotals="1" fieldPosition="0"/>
    </format>
    <format dxfId="660">
      <pivotArea type="all" dataOnly="0" outline="0" fieldPosition="0"/>
    </format>
    <format dxfId="659">
      <pivotArea outline="0" collapsedLevelsAreSubtotals="1" fieldPosition="0"/>
    </format>
    <format dxfId="658">
      <pivotArea field="4" type="button" dataOnly="0" labelOnly="1" outline="0" axis="axisRow" fieldPosition="0"/>
    </format>
    <format dxfId="657">
      <pivotArea dataOnly="0" labelOnly="1" outline="0" axis="axisValues" fieldPosition="0"/>
    </format>
    <format dxfId="656">
      <pivotArea dataOnly="0" labelOnly="1" outline="0" fieldPosition="0">
        <references count="1">
          <reference field="4" count="16">
            <x v="3"/>
            <x v="19"/>
            <x v="48"/>
            <x v="49"/>
            <x v="70"/>
            <x v="80"/>
            <x v="89"/>
            <x v="92"/>
            <x v="108"/>
            <x v="113"/>
            <x v="126"/>
            <x v="132"/>
            <x v="133"/>
            <x v="162"/>
            <x v="176"/>
            <x v="189"/>
          </reference>
        </references>
      </pivotArea>
    </format>
    <format dxfId="655">
      <pivotArea field="4" type="button" dataOnly="0" labelOnly="1" outline="0" axis="axisRow" fieldPosition="0"/>
    </format>
    <format dxfId="654">
      <pivotArea dataOnly="0" labelOnly="1" outline="0" axis="axisValues" fieldPosition="0"/>
    </format>
    <format dxfId="653">
      <pivotArea field="4" type="button" dataOnly="0" labelOnly="1" outline="0" axis="axisRow" fieldPosition="0"/>
    </format>
    <format dxfId="652">
      <pivotArea dataOnly="0" labelOnly="1" outline="0" axis="axisValues" fieldPosition="0"/>
    </format>
  </formats>
  <pivotTableStyleInfo name="PivotStyleMedium9" showRowHeaders="1" showColHeaders="1" showRowStripes="0" showColStripes="0" showLastColumn="1"/>
  <filters count="1">
    <filter fld="4" type="count" evalOrder="-1" id="3"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2.xml><?xml version="1.0" encoding="utf-8"?>
<pivotTableDefinition xmlns="http://schemas.openxmlformats.org/spreadsheetml/2006/main" name="PivotTable9"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A4:B21" firstHeaderRow="1" firstDataRow="1" firstDataCol="1" rowPageCount="1" colPageCount="1"/>
  <pivotFields count="31">
    <pivotField compact="0" outline="0" showAll="0"/>
    <pivotField compact="0" outline="0" showAll="0"/>
    <pivotField axis="axisPage" compact="0" outline="0" showAll="0">
      <items count="4">
        <item x="1"/>
        <item x="2"/>
        <item x="0"/>
        <item t="default"/>
      </items>
    </pivotField>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7">
    <i>
      <x v="80"/>
    </i>
    <i>
      <x v="176"/>
    </i>
    <i>
      <x v="113"/>
    </i>
    <i>
      <x v="65"/>
    </i>
    <i>
      <x v="3"/>
    </i>
    <i>
      <x v="19"/>
    </i>
    <i>
      <x v="189"/>
    </i>
    <i>
      <x v="92"/>
    </i>
    <i>
      <x v="40"/>
    </i>
    <i>
      <x v="48"/>
    </i>
    <i>
      <x v="70"/>
    </i>
    <i>
      <x v="62"/>
    </i>
    <i>
      <x v="49"/>
    </i>
    <i>
      <x v="133"/>
    </i>
    <i>
      <x v="126"/>
    </i>
    <i>
      <x v="132"/>
    </i>
    <i>
      <x v="108"/>
    </i>
  </rowItems>
  <colItems count="1">
    <i/>
  </colItems>
  <pageFields count="1">
    <pageField fld="2" item="0" hier="-1"/>
  </pageFields>
  <dataFields count="1">
    <dataField name="Avg. KBA &amp; SBA" fld="30" baseField="0" baseItem="0" numFmtId="1"/>
  </dataFields>
  <formats count="17">
    <format dxfId="515">
      <pivotArea outline="0" collapsedLevelsAreSubtotals="1" fieldPosition="0"/>
    </format>
    <format dxfId="514">
      <pivotArea outline="0" collapsedLevelsAreSubtotals="1" fieldPosition="0"/>
    </format>
    <format dxfId="513">
      <pivotArea outline="0" collapsedLevelsAreSubtotals="1" fieldPosition="0"/>
    </format>
    <format dxfId="512">
      <pivotArea dataOnly="0" labelOnly="1" fieldPosition="0">
        <references count="1">
          <reference field="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11">
      <pivotArea dataOnly="0" labelOnly="1" fieldPosition="0">
        <references count="1">
          <reference field="4"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510">
      <pivotArea dataOnly="0" labelOnly="1" fieldPosition="0">
        <references count="1">
          <reference field="4"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509">
      <pivotArea dataOnly="0" labelOnly="1" fieldPosition="0">
        <references count="1">
          <reference field="4" count="42">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reference>
        </references>
      </pivotArea>
    </format>
    <format dxfId="508">
      <pivotArea dataOnly="0" labelOnly="1" grandRow="1" outline="0" fieldPosition="0"/>
    </format>
    <format dxfId="507">
      <pivotArea type="all" dataOnly="0" outline="0" fieldPosition="0"/>
    </format>
    <format dxfId="506">
      <pivotArea outline="0" collapsedLevelsAreSubtotals="1" fieldPosition="0"/>
    </format>
    <format dxfId="505">
      <pivotArea field="4" type="button" dataOnly="0" labelOnly="1" outline="0" axis="axisRow" fieldPosition="0"/>
    </format>
    <format dxfId="504">
      <pivotArea dataOnly="0" labelOnly="1" outline="0" axis="axisValues" fieldPosition="0"/>
    </format>
    <format dxfId="503">
      <pivotArea dataOnly="0" labelOnly="1" outline="0" fieldPosition="0">
        <references count="1">
          <reference field="4" count="18">
            <x v="3"/>
            <x v="19"/>
            <x v="40"/>
            <x v="48"/>
            <x v="49"/>
            <x v="52"/>
            <x v="62"/>
            <x v="65"/>
            <x v="70"/>
            <x v="80"/>
            <x v="92"/>
            <x v="108"/>
            <x v="113"/>
            <x v="126"/>
            <x v="132"/>
            <x v="133"/>
            <x v="176"/>
            <x v="189"/>
          </reference>
        </references>
      </pivotArea>
    </format>
    <format dxfId="502">
      <pivotArea field="4" type="button" dataOnly="0" labelOnly="1" outline="0" axis="axisRow" fieldPosition="0"/>
    </format>
    <format dxfId="501">
      <pivotArea dataOnly="0" labelOnly="1" outline="0" axis="axisValues" fieldPosition="0"/>
    </format>
    <format dxfId="500">
      <pivotArea field="4" type="button" dataOnly="0" labelOnly="1" outline="0" axis="axisRow" fieldPosition="0"/>
    </format>
    <format dxfId="499">
      <pivotArea dataOnly="0" labelOnly="1" outline="0" axis="axisValues" fieldPosition="0"/>
    </format>
  </formats>
  <pivotTableStyleInfo name="PivotStyleMedium9" showRowHeaders="1" showColHeaders="1" showRowStripes="0" showColStripes="0" showLastColumn="1"/>
  <filters count="1">
    <filter fld="4" type="count" evalOrder="-1" id="1"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3.xml><?xml version="1.0" encoding="utf-8"?>
<pivotTableDefinition xmlns="http://schemas.openxmlformats.org/spreadsheetml/2006/main" name="PivotTable11"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G4:H19" firstHeaderRow="1" firstDataRow="1" firstDataCol="1" rowPageCount="1" colPageCount="1"/>
  <pivotFields count="31">
    <pivotField compact="0" outline="0" showAll="0"/>
    <pivotField compact="0" outline="0" showAll="0"/>
    <pivotField axis="axisPage" compact="0" outline="0" showAll="0">
      <items count="4">
        <item x="1"/>
        <item x="2"/>
        <item x="0"/>
        <item t="default"/>
      </items>
    </pivotField>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5">
    <i>
      <x v="149"/>
    </i>
    <i>
      <x v="155"/>
    </i>
    <i>
      <x v="163"/>
    </i>
    <i>
      <x v="12"/>
    </i>
    <i>
      <x v="112"/>
    </i>
    <i>
      <x v="68"/>
    </i>
    <i>
      <x v="104"/>
    </i>
    <i>
      <x v="187"/>
    </i>
    <i>
      <x v="177"/>
    </i>
    <i>
      <x v="118"/>
    </i>
    <i>
      <x v="152"/>
    </i>
    <i>
      <x v="103"/>
    </i>
    <i>
      <x v="178"/>
    </i>
    <i>
      <x v="90"/>
    </i>
    <i>
      <x v="153"/>
    </i>
  </rowItems>
  <colItems count="1">
    <i/>
  </colItems>
  <pageFields count="1">
    <pageField fld="2" item="2" hier="-1"/>
  </pageFields>
  <dataFields count="1">
    <dataField name="Avg. KBA &amp; SBA" fld="30" baseField="0" baseItem="0" numFmtId="1"/>
  </dataFields>
  <formats count="17">
    <format dxfId="532">
      <pivotArea outline="0" collapsedLevelsAreSubtotals="1" fieldPosition="0"/>
    </format>
    <format dxfId="531">
      <pivotArea outline="0" collapsedLevelsAreSubtotals="1" fieldPosition="0"/>
    </format>
    <format dxfId="530">
      <pivotArea outline="0" collapsedLevelsAreSubtotals="1" fieldPosition="0"/>
    </format>
    <format dxfId="529">
      <pivotArea dataOnly="0" labelOnly="1" fieldPosition="0">
        <references count="1">
          <reference field="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28">
      <pivotArea dataOnly="0" labelOnly="1" fieldPosition="0">
        <references count="1">
          <reference field="4"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527">
      <pivotArea dataOnly="0" labelOnly="1" fieldPosition="0">
        <references count="1">
          <reference field="4"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526">
      <pivotArea dataOnly="0" labelOnly="1" fieldPosition="0">
        <references count="1">
          <reference field="4" count="42">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reference>
        </references>
      </pivotArea>
    </format>
    <format dxfId="525">
      <pivotArea dataOnly="0" labelOnly="1" grandRow="1" outline="0" fieldPosition="0"/>
    </format>
    <format dxfId="524">
      <pivotArea type="all" dataOnly="0" outline="0" fieldPosition="0"/>
    </format>
    <format dxfId="523">
      <pivotArea outline="0" collapsedLevelsAreSubtotals="1" fieldPosition="0"/>
    </format>
    <format dxfId="522">
      <pivotArea field="4" type="button" dataOnly="0" labelOnly="1" outline="0" axis="axisRow" fieldPosition="0"/>
    </format>
    <format dxfId="521">
      <pivotArea dataOnly="0" labelOnly="1" outline="0" axis="axisValues" fieldPosition="0"/>
    </format>
    <format dxfId="520">
      <pivotArea dataOnly="0" labelOnly="1" outline="0" fieldPosition="0">
        <references count="1">
          <reference field="4" count="18">
            <x v="3"/>
            <x v="19"/>
            <x v="40"/>
            <x v="48"/>
            <x v="49"/>
            <x v="52"/>
            <x v="62"/>
            <x v="65"/>
            <x v="70"/>
            <x v="80"/>
            <x v="92"/>
            <x v="108"/>
            <x v="113"/>
            <x v="126"/>
            <x v="132"/>
            <x v="133"/>
            <x v="176"/>
            <x v="189"/>
          </reference>
        </references>
      </pivotArea>
    </format>
    <format dxfId="519">
      <pivotArea field="4" type="button" dataOnly="0" labelOnly="1" outline="0" axis="axisRow" fieldPosition="0"/>
    </format>
    <format dxfId="518">
      <pivotArea dataOnly="0" labelOnly="1" outline="0" axis="axisValues" fieldPosition="0"/>
    </format>
    <format dxfId="517">
      <pivotArea field="4" type="button" dataOnly="0" labelOnly="1" outline="0" axis="axisRow" fieldPosition="0"/>
    </format>
    <format dxfId="516">
      <pivotArea dataOnly="0" labelOnly="1" outline="0" axis="axisValues" fieldPosition="0"/>
    </format>
  </formats>
  <pivotTableStyleInfo name="PivotStyleMedium9" showRowHeaders="1" showColHeaders="1" showRowStripes="0" showColStripes="0" showLastColumn="1"/>
  <filters count="1">
    <filter fld="4" type="count" evalOrder="-1" id="1"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4.xml><?xml version="1.0" encoding="utf-8"?>
<pivotTableDefinition xmlns="http://schemas.openxmlformats.org/spreadsheetml/2006/main" name="PivotTable10"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D4:E19" firstHeaderRow="1" firstDataRow="1" firstDataCol="1" rowPageCount="1" colPageCount="1"/>
  <pivotFields count="31">
    <pivotField compact="0" outline="0" showAll="0"/>
    <pivotField compact="0" outline="0" showAll="0"/>
    <pivotField axis="axisPage" compact="0" outline="0" showAll="0">
      <items count="4">
        <item x="1"/>
        <item x="2"/>
        <item x="0"/>
        <item t="default"/>
      </items>
    </pivotField>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5">
    <i>
      <x v="9"/>
    </i>
    <i>
      <x v="4"/>
    </i>
    <i>
      <x v="11"/>
    </i>
    <i>
      <x v="17"/>
    </i>
    <i>
      <x v="7"/>
    </i>
    <i>
      <x v="21"/>
    </i>
    <i>
      <x v="14"/>
    </i>
    <i>
      <x/>
    </i>
    <i>
      <x v="6"/>
    </i>
    <i>
      <x v="22"/>
    </i>
    <i>
      <x v="27"/>
    </i>
    <i>
      <x v="10"/>
    </i>
    <i>
      <x v="13"/>
    </i>
    <i>
      <x v="23"/>
    </i>
    <i>
      <x v="85"/>
    </i>
  </rowItems>
  <colItems count="1">
    <i/>
  </colItems>
  <pageFields count="1">
    <pageField fld="2" item="1" hier="-1"/>
  </pageFields>
  <dataFields count="1">
    <dataField name="Avg. KBA &amp; SBA" fld="30" baseField="0" baseItem="0" numFmtId="1"/>
  </dataFields>
  <formats count="17">
    <format dxfId="549">
      <pivotArea outline="0" collapsedLevelsAreSubtotals="1" fieldPosition="0"/>
    </format>
    <format dxfId="548">
      <pivotArea outline="0" collapsedLevelsAreSubtotals="1" fieldPosition="0"/>
    </format>
    <format dxfId="547">
      <pivotArea outline="0" collapsedLevelsAreSubtotals="1" fieldPosition="0"/>
    </format>
    <format dxfId="546">
      <pivotArea dataOnly="0" labelOnly="1" fieldPosition="0">
        <references count="1">
          <reference field="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45">
      <pivotArea dataOnly="0" labelOnly="1" fieldPosition="0">
        <references count="1">
          <reference field="4"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544">
      <pivotArea dataOnly="0" labelOnly="1" fieldPosition="0">
        <references count="1">
          <reference field="4"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543">
      <pivotArea dataOnly="0" labelOnly="1" fieldPosition="0">
        <references count="1">
          <reference field="4" count="42">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reference>
        </references>
      </pivotArea>
    </format>
    <format dxfId="542">
      <pivotArea dataOnly="0" labelOnly="1" grandRow="1" outline="0" fieldPosition="0"/>
    </format>
    <format dxfId="541">
      <pivotArea type="all" dataOnly="0" outline="0" fieldPosition="0"/>
    </format>
    <format dxfId="540">
      <pivotArea outline="0" collapsedLevelsAreSubtotals="1" fieldPosition="0"/>
    </format>
    <format dxfId="539">
      <pivotArea field="4" type="button" dataOnly="0" labelOnly="1" outline="0" axis="axisRow" fieldPosition="0"/>
    </format>
    <format dxfId="538">
      <pivotArea dataOnly="0" labelOnly="1" outline="0" axis="axisValues" fieldPosition="0"/>
    </format>
    <format dxfId="537">
      <pivotArea dataOnly="0" labelOnly="1" outline="0" fieldPosition="0">
        <references count="1">
          <reference field="4" count="18">
            <x v="3"/>
            <x v="19"/>
            <x v="40"/>
            <x v="48"/>
            <x v="49"/>
            <x v="52"/>
            <x v="62"/>
            <x v="65"/>
            <x v="70"/>
            <x v="80"/>
            <x v="92"/>
            <x v="108"/>
            <x v="113"/>
            <x v="126"/>
            <x v="132"/>
            <x v="133"/>
            <x v="176"/>
            <x v="189"/>
          </reference>
        </references>
      </pivotArea>
    </format>
    <format dxfId="536">
      <pivotArea field="4" type="button" dataOnly="0" labelOnly="1" outline="0" axis="axisRow" fieldPosition="0"/>
    </format>
    <format dxfId="535">
      <pivotArea dataOnly="0" labelOnly="1" outline="0" axis="axisValues" fieldPosition="0"/>
    </format>
    <format dxfId="534">
      <pivotArea field="4" type="button" dataOnly="0" labelOnly="1" outline="0" axis="axisRow" fieldPosition="0"/>
    </format>
    <format dxfId="533">
      <pivotArea dataOnly="0" labelOnly="1" outline="0" axis="axisValues" fieldPosition="0"/>
    </format>
  </formats>
  <pivotTableStyleInfo name="PivotStyleMedium9" showRowHeaders="1" showColHeaders="1" showRowStripes="0" showColStripes="0" showLastColumn="1"/>
  <filters count="1">
    <filter fld="4" type="count" evalOrder="-1" id="1"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5.xml><?xml version="1.0" encoding="utf-8"?>
<pivotTableDefinition xmlns="http://schemas.openxmlformats.org/spreadsheetml/2006/main" name="PivotTable14" cacheId="3" applyNumberFormats="0" applyBorderFormats="0" applyFontFormats="0" applyPatternFormats="0" applyAlignmentFormats="0" applyWidthHeightFormats="1" dataCaption="Values" updatedVersion="5" minRefreshableVersion="3" useAutoFormatting="1" colGrandTotals="0" itemPrintTitles="1" createdVersion="5" indent="0" compact="0" compactData="0" multipleFieldFilters="0" chartFormat="12">
  <location ref="K2:O12" firstHeaderRow="1" firstDataRow="2" firstDataCol="1"/>
  <pivotFields count="31">
    <pivotField axis="axisRow" compact="0" outline="0" showAll="0">
      <items count="9">
        <item x="0"/>
        <item x="2"/>
        <item x="1"/>
        <item x="3"/>
        <item x="5"/>
        <item x="4"/>
        <item x="6"/>
        <item x="7"/>
        <item t="default"/>
      </items>
    </pivotField>
    <pivotField compact="0" outline="0" showAll="0"/>
    <pivotField compact="0" outline="0" showAll="0"/>
    <pivotField compact="0" outline="0" showAll="0"/>
    <pivotField dataField="1" compact="0" outline="0" showAl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axis="axisCol" compact="0" outline="0" showAll="0">
      <items count="5">
        <item x="3"/>
        <item x="0"/>
        <item x="2"/>
        <item x="1"/>
        <item t="default"/>
      </items>
    </pivotField>
    <pivotField compact="0" outline="0" showAll="0" defaultSubtotal="0"/>
    <pivotField compact="0" numFmtId="1" outline="0" showAll="0"/>
  </pivotFields>
  <rowFields count="1">
    <field x="0"/>
  </rowFields>
  <rowItems count="9">
    <i>
      <x/>
    </i>
    <i>
      <x v="1"/>
    </i>
    <i>
      <x v="2"/>
    </i>
    <i>
      <x v="3"/>
    </i>
    <i>
      <x v="4"/>
    </i>
    <i>
      <x v="5"/>
    </i>
    <i>
      <x v="6"/>
    </i>
    <i>
      <x v="7"/>
    </i>
    <i t="grand">
      <x/>
    </i>
  </rowItems>
  <colFields count="1">
    <field x="28"/>
  </colFields>
  <colItems count="4">
    <i>
      <x/>
    </i>
    <i>
      <x v="1"/>
    </i>
    <i>
      <x v="2"/>
    </i>
    <i>
      <x v="3"/>
    </i>
  </colItems>
  <dataFields count="1">
    <dataField name="Count of Name" fld="4" subtotal="count" baseField="0" baseItem="0"/>
  </dataFields>
  <formats count="11">
    <format dxfId="400">
      <pivotArea type="all" dataOnly="0" outline="0" fieldPosition="0"/>
    </format>
    <format dxfId="399">
      <pivotArea type="all" dataOnly="0" outline="0" fieldPosition="0"/>
    </format>
    <format dxfId="398">
      <pivotArea type="all" dataOnly="0" outline="0" fieldPosition="0"/>
    </format>
    <format dxfId="397">
      <pivotArea dataOnly="0" labelOnly="1" outline="0" fieldPosition="0">
        <references count="1">
          <reference field="0" count="0"/>
        </references>
      </pivotArea>
    </format>
    <format dxfId="396">
      <pivotArea dataOnly="0" labelOnly="1" grandRow="1" outline="0" fieldPosition="0"/>
    </format>
    <format dxfId="395">
      <pivotArea outline="0" collapsedLevelsAreSubtotals="1" fieldPosition="0"/>
    </format>
    <format dxfId="394">
      <pivotArea dataOnly="0" labelOnly="1" outline="0" fieldPosition="0">
        <references count="1">
          <reference field="28" count="0"/>
        </references>
      </pivotArea>
    </format>
    <format dxfId="393">
      <pivotArea outline="0" collapsedLevelsAreSubtotals="1" fieldPosition="0">
        <references count="1">
          <reference field="28" count="1" selected="0">
            <x v="0"/>
          </reference>
        </references>
      </pivotArea>
    </format>
    <format dxfId="392">
      <pivotArea grandRow="1" outline="0" collapsedLevelsAreSubtotals="1" fieldPosition="0"/>
    </format>
    <format dxfId="391">
      <pivotArea dataOnly="0" labelOnly="1" grandRow="1" outline="0" fieldPosition="0"/>
    </format>
    <format dxfId="390">
      <pivotArea outline="0" collapsedLevelsAreSubtotals="1" fieldPosition="0">
        <references count="1">
          <reference field="28" count="1" selected="0">
            <x v="2"/>
          </reference>
        </references>
      </pivotArea>
    </format>
  </formats>
  <chartFormats count="11">
    <chartFormat chart="3" format="0" series="1">
      <pivotArea type="data" outline="0" fieldPosition="0">
        <references count="2">
          <reference field="4294967294" count="1" selected="0">
            <x v="0"/>
          </reference>
          <reference field="28" count="1" selected="0">
            <x v="0"/>
          </reference>
        </references>
      </pivotArea>
    </chartFormat>
    <chartFormat chart="3" format="1" series="1">
      <pivotArea type="data" outline="0" fieldPosition="0">
        <references count="2">
          <reference field="4294967294" count="1" selected="0">
            <x v="0"/>
          </reference>
          <reference field="28" count="1" selected="0">
            <x v="1"/>
          </reference>
        </references>
      </pivotArea>
    </chartFormat>
    <chartFormat chart="3" format="2" series="1">
      <pivotArea type="data" outline="0" fieldPosition="0">
        <references count="2">
          <reference field="4294967294" count="1" selected="0">
            <x v="0"/>
          </reference>
          <reference field="28" count="1" selected="0">
            <x v="2"/>
          </reference>
        </references>
      </pivotArea>
    </chartFormat>
    <chartFormat chart="3" format="3" series="1">
      <pivotArea type="data" outline="0" fieldPosition="0">
        <references count="2">
          <reference field="4294967294" count="1" selected="0">
            <x v="0"/>
          </reference>
          <reference field="28" count="1" selected="0">
            <x v="3"/>
          </reference>
        </references>
      </pivotArea>
    </chartFormat>
    <chartFormat chart="7" format="0" series="1">
      <pivotArea type="data" outline="0" fieldPosition="0">
        <references count="2">
          <reference field="4294967294" count="1" selected="0">
            <x v="0"/>
          </reference>
          <reference field="28" count="1" selected="0">
            <x v="0"/>
          </reference>
        </references>
      </pivotArea>
    </chartFormat>
    <chartFormat chart="7" format="1" series="1">
      <pivotArea type="data" outline="0" fieldPosition="0">
        <references count="2">
          <reference field="4294967294" count="1" selected="0">
            <x v="0"/>
          </reference>
          <reference field="28" count="1" selected="0">
            <x v="1"/>
          </reference>
        </references>
      </pivotArea>
    </chartFormat>
    <chartFormat chart="7" format="2" series="1">
      <pivotArea type="data" outline="0" fieldPosition="0">
        <references count="2">
          <reference field="4294967294" count="1" selected="0">
            <x v="0"/>
          </reference>
          <reference field="28" count="1" selected="0">
            <x v="2"/>
          </reference>
        </references>
      </pivotArea>
    </chartFormat>
    <chartFormat chart="9" format="0" series="1">
      <pivotArea type="data" outline="0" fieldPosition="0">
        <references count="2">
          <reference field="4294967294" count="1" selected="0">
            <x v="0"/>
          </reference>
          <reference field="28" count="1" selected="0">
            <x v="0"/>
          </reference>
        </references>
      </pivotArea>
    </chartFormat>
    <chartFormat chart="9" format="1" series="1">
      <pivotArea type="data" outline="0" fieldPosition="0">
        <references count="2">
          <reference field="4294967294" count="1" selected="0">
            <x v="0"/>
          </reference>
          <reference field="28" count="1" selected="0">
            <x v="1"/>
          </reference>
        </references>
      </pivotArea>
    </chartFormat>
    <chartFormat chart="9" format="2" series="1">
      <pivotArea type="data" outline="0" fieldPosition="0">
        <references count="2">
          <reference field="4294967294" count="1" selected="0">
            <x v="0"/>
          </reference>
          <reference field="28" count="1" selected="0">
            <x v="2"/>
          </reference>
        </references>
      </pivotArea>
    </chartFormat>
    <chartFormat chart="7" format="3" series="1">
      <pivotArea type="data" outline="0" fieldPosition="0">
        <references count="2">
          <reference field="4294967294" count="1" selected="0">
            <x v="0"/>
          </reference>
          <reference field="2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6.xml><?xml version="1.0" encoding="utf-8"?>
<pivotTableDefinition xmlns="http://schemas.openxmlformats.org/spreadsheetml/2006/main" name="PivotTable10" cacheId="3" applyNumberFormats="0" applyBorderFormats="0" applyFontFormats="0" applyPatternFormats="0" applyAlignmentFormats="0" applyWidthHeightFormats="1" dataCaption="Values" updatedVersion="5" minRefreshableVersion="3" useAutoFormatting="1" colGrandTotals="0" itemPrintTitles="1" createdVersion="5" indent="0" compact="0" compactData="0" multipleFieldFilters="0">
  <location ref="F28:J38" firstHeaderRow="1" firstDataRow="2" firstDataCol="1"/>
  <pivotFields count="31">
    <pivotField axis="axisRow" compact="0" outline="0" showAll="0">
      <items count="9">
        <item x="0"/>
        <item x="2"/>
        <item x="1"/>
        <item x="3"/>
        <item x="5"/>
        <item x="4"/>
        <item x="6"/>
        <item x="7"/>
        <item t="default"/>
      </items>
    </pivotField>
    <pivotField compact="0" outline="0" showAll="0"/>
    <pivotField compact="0" outline="0" showAll="0"/>
    <pivotField compact="0" outline="0" showAll="0"/>
    <pivotField dataField="1" compact="0" outline="0" showAl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axis="axisCol" compact="0" outline="0" showAll="0" defaultSubtotal="0">
      <items count="4">
        <item x="0"/>
        <item x="2"/>
        <item x="1"/>
        <item x="3"/>
      </items>
    </pivotField>
    <pivotField compact="0" outline="0" showAll="0"/>
    <pivotField compact="0" outline="0" showAll="0"/>
    <pivotField compact="0" outline="0" showAll="0" defaultSubtotal="0"/>
    <pivotField compact="0" numFmtId="1" outline="0" showAll="0"/>
  </pivotFields>
  <rowFields count="1">
    <field x="0"/>
  </rowFields>
  <rowItems count="9">
    <i>
      <x/>
    </i>
    <i>
      <x v="1"/>
    </i>
    <i>
      <x v="2"/>
    </i>
    <i>
      <x v="3"/>
    </i>
    <i>
      <x v="4"/>
    </i>
    <i>
      <x v="5"/>
    </i>
    <i>
      <x v="6"/>
    </i>
    <i>
      <x v="7"/>
    </i>
    <i t="grand">
      <x/>
    </i>
  </rowItems>
  <colFields count="1">
    <field x="26"/>
  </colFields>
  <colItems count="4">
    <i>
      <x/>
    </i>
    <i>
      <x v="1"/>
    </i>
    <i>
      <x v="2"/>
    </i>
    <i>
      <x v="3"/>
    </i>
  </colItems>
  <dataFields count="1">
    <dataField name="Count of Name" fld="4" subtotal="count" baseField="0" baseItem="0"/>
  </dataFields>
  <formats count="9">
    <format dxfId="409">
      <pivotArea type="all" dataOnly="0" outline="0" fieldPosition="0"/>
    </format>
    <format dxfId="408">
      <pivotArea type="all" dataOnly="0" outline="0" fieldPosition="0"/>
    </format>
    <format dxfId="407">
      <pivotArea type="all" dataOnly="0" outline="0" fieldPosition="0"/>
    </format>
    <format dxfId="406">
      <pivotArea dataOnly="0" labelOnly="1" outline="0" fieldPosition="0">
        <references count="1">
          <reference field="0" count="0"/>
        </references>
      </pivotArea>
    </format>
    <format dxfId="405">
      <pivotArea dataOnly="0" labelOnly="1" grandRow="1" outline="0" fieldPosition="0"/>
    </format>
    <format dxfId="404">
      <pivotArea grandRow="1" outline="0" collapsedLevelsAreSubtotals="1" fieldPosition="0"/>
    </format>
    <format dxfId="403">
      <pivotArea dataOnly="0" labelOnly="1" grandRow="1" outline="0" fieldPosition="0"/>
    </format>
    <format dxfId="402">
      <pivotArea outline="0" collapsedLevelsAreSubtotals="1" fieldPosition="0"/>
    </format>
    <format dxfId="401">
      <pivotArea field="26" type="button" dataOnly="0" labelOnly="1" outline="0" axis="axisCol"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7.xml><?xml version="1.0" encoding="utf-8"?>
<pivotTableDefinition xmlns="http://schemas.openxmlformats.org/spreadsheetml/2006/main" name="PivotTable9" cacheId="3" applyNumberFormats="0" applyBorderFormats="0" applyFontFormats="0" applyPatternFormats="0" applyAlignmentFormats="0" applyWidthHeightFormats="1" dataCaption="Values" updatedVersion="5" minRefreshableVersion="3" useAutoFormatting="1" colGrandTotals="0" itemPrintTitles="1" createdVersion="5" indent="0" compact="0" compactData="0" multipleFieldFilters="0">
  <location ref="A28:D38" firstHeaderRow="1" firstDataRow="2" firstDataCol="1"/>
  <pivotFields count="31">
    <pivotField axis="axisRow" compact="0" outline="0" showAll="0">
      <items count="9">
        <item x="0"/>
        <item x="2"/>
        <item x="1"/>
        <item x="3"/>
        <item x="5"/>
        <item x="4"/>
        <item x="6"/>
        <item x="7"/>
        <item t="default"/>
      </items>
    </pivotField>
    <pivotField compact="0" outline="0" showAll="0"/>
    <pivotField compact="0" outline="0" showAll="0"/>
    <pivotField compact="0" outline="0" showAll="0"/>
    <pivotField dataField="1" compact="0" outline="0" showAl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axis="axisCol" compact="0" outline="0" showAll="0" defaultSubtotal="0">
      <items count="3">
        <item x="0"/>
        <item x="2"/>
        <item x="1"/>
      </items>
    </pivotField>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numFmtId="1" outline="0" showAll="0"/>
  </pivotFields>
  <rowFields count="1">
    <field x="0"/>
  </rowFields>
  <rowItems count="9">
    <i>
      <x/>
    </i>
    <i>
      <x v="1"/>
    </i>
    <i>
      <x v="2"/>
    </i>
    <i>
      <x v="3"/>
    </i>
    <i>
      <x v="4"/>
    </i>
    <i>
      <x v="5"/>
    </i>
    <i>
      <x v="6"/>
    </i>
    <i>
      <x v="7"/>
    </i>
    <i t="grand">
      <x/>
    </i>
  </rowItems>
  <colFields count="1">
    <field x="20"/>
  </colFields>
  <colItems count="3">
    <i>
      <x/>
    </i>
    <i>
      <x v="1"/>
    </i>
    <i>
      <x v="2"/>
    </i>
  </colItems>
  <dataFields count="1">
    <dataField name="Count of Name" fld="4" subtotal="count" baseField="0" baseItem="0"/>
  </dataFields>
  <formats count="13">
    <format dxfId="422">
      <pivotArea type="all" dataOnly="0" outline="0" fieldPosition="0"/>
    </format>
    <format dxfId="421">
      <pivotArea type="all" dataOnly="0" outline="0" fieldPosition="0"/>
    </format>
    <format dxfId="420">
      <pivotArea type="all" dataOnly="0" outline="0" fieldPosition="0"/>
    </format>
    <format dxfId="419">
      <pivotArea dataOnly="0" labelOnly="1" grandRow="1" outline="0" fieldPosition="0"/>
    </format>
    <format dxfId="418">
      <pivotArea dataOnly="0" labelOnly="1" outline="0" fieldPosition="0">
        <references count="1">
          <reference field="0" count="0"/>
        </references>
      </pivotArea>
    </format>
    <format dxfId="417">
      <pivotArea type="all" dataOnly="0" outline="0" fieldPosition="0"/>
    </format>
    <format dxfId="416">
      <pivotArea dataOnly="0" labelOnly="1" outline="0" fieldPosition="0">
        <references count="1">
          <reference field="0" count="0"/>
        </references>
      </pivotArea>
    </format>
    <format dxfId="415">
      <pivotArea dataOnly="0" labelOnly="1" grandRow="1" outline="0" fieldPosition="0"/>
    </format>
    <format dxfId="414">
      <pivotArea outline="0" collapsedLevelsAreSubtotals="1" fieldPosition="0"/>
    </format>
    <format dxfId="413">
      <pivotArea outline="0" collapsedLevelsAreSubtotals="1" fieldPosition="0"/>
    </format>
    <format dxfId="412">
      <pivotArea grandRow="1" outline="0" collapsedLevelsAreSubtotals="1" fieldPosition="0"/>
    </format>
    <format dxfId="411">
      <pivotArea dataOnly="0" labelOnly="1" grandRow="1" outline="0" fieldPosition="0"/>
    </format>
    <format dxfId="410">
      <pivotArea field="20" type="button" dataOnly="0" labelOnly="1" outline="0" axis="axisCol"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8.xml><?xml version="1.0" encoding="utf-8"?>
<pivotTableDefinition xmlns="http://schemas.openxmlformats.org/spreadsheetml/2006/main" name="PivotTable13" cacheId="3" applyNumberFormats="0" applyBorderFormats="0" applyFontFormats="0" applyPatternFormats="0" applyAlignmentFormats="0" applyWidthHeightFormats="1" dataCaption="Values" updatedVersion="5" minRefreshableVersion="3" useAutoFormatting="1" colGrandTotals="0" itemPrintTitles="1" createdVersion="5" indent="0" compact="0" compactData="0" multipleFieldFilters="0">
  <location ref="F2:J12" firstHeaderRow="1" firstDataRow="2" firstDataCol="1"/>
  <pivotFields count="31">
    <pivotField axis="axisRow" compact="0" outline="0" showAll="0">
      <items count="9">
        <item x="0"/>
        <item x="2"/>
        <item x="1"/>
        <item x="3"/>
        <item x="5"/>
        <item x="4"/>
        <item x="6"/>
        <item x="7"/>
        <item t="default"/>
      </items>
    </pivotField>
    <pivotField compact="0" outline="0" showAll="0"/>
    <pivotField compact="0" outline="0" showAll="0"/>
    <pivotField compact="0" outline="0" showAll="0"/>
    <pivotField dataField="1" compact="0" outline="0" showAl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axis="axisCol" compact="0" outline="0" showAll="0">
      <items count="5">
        <item x="2"/>
        <item x="0"/>
        <item x="3"/>
        <item x="1"/>
        <item t="default"/>
      </items>
    </pivotField>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numFmtId="1" outline="0" showAll="0"/>
  </pivotFields>
  <rowFields count="1">
    <field x="0"/>
  </rowFields>
  <rowItems count="9">
    <i>
      <x/>
    </i>
    <i>
      <x v="1"/>
    </i>
    <i>
      <x v="2"/>
    </i>
    <i>
      <x v="3"/>
    </i>
    <i>
      <x v="4"/>
    </i>
    <i>
      <x v="5"/>
    </i>
    <i>
      <x v="6"/>
    </i>
    <i>
      <x v="7"/>
    </i>
    <i t="grand">
      <x/>
    </i>
  </rowItems>
  <colFields count="1">
    <field x="22"/>
  </colFields>
  <colItems count="4">
    <i>
      <x/>
    </i>
    <i>
      <x v="1"/>
    </i>
    <i>
      <x v="2"/>
    </i>
    <i>
      <x v="3"/>
    </i>
  </colItems>
  <dataFields count="1">
    <dataField name="Count of Name" fld="4" subtotal="count" baseField="0" baseItem="0"/>
  </dataFields>
  <formats count="12">
    <format dxfId="434">
      <pivotArea type="all" dataOnly="0" outline="0" fieldPosition="0"/>
    </format>
    <format dxfId="433">
      <pivotArea type="all" dataOnly="0" outline="0" fieldPosition="0"/>
    </format>
    <format dxfId="432">
      <pivotArea type="all" dataOnly="0" outline="0" fieldPosition="0"/>
    </format>
    <format dxfId="431">
      <pivotArea dataOnly="0" labelOnly="1" outline="0" fieldPosition="0">
        <references count="1">
          <reference field="0" count="0"/>
        </references>
      </pivotArea>
    </format>
    <format dxfId="430">
      <pivotArea dataOnly="0" labelOnly="1" grandRow="1" outline="0" fieldPosition="0"/>
    </format>
    <format dxfId="429">
      <pivotArea dataOnly="0" labelOnly="1" outline="0" fieldPosition="0">
        <references count="1">
          <reference field="22" count="0"/>
        </references>
      </pivotArea>
    </format>
    <format dxfId="428">
      <pivotArea outline="0" collapsedLevelsAreSubtotals="1" fieldPosition="0">
        <references count="1">
          <reference field="22" count="1" selected="0">
            <x v="0"/>
          </reference>
        </references>
      </pivotArea>
    </format>
    <format dxfId="427">
      <pivotArea grandRow="1" outline="0" collapsedLevelsAreSubtotals="1" fieldPosition="0"/>
    </format>
    <format dxfId="426">
      <pivotArea dataOnly="0" labelOnly="1" grandRow="1" outline="0" fieldPosition="0"/>
    </format>
    <format dxfId="425">
      <pivotArea outline="0" collapsedLevelsAreSubtotals="1" fieldPosition="0"/>
    </format>
    <format dxfId="424">
      <pivotArea outline="0" collapsedLevelsAreSubtotals="1" fieldPosition="0">
        <references count="1">
          <reference field="22" count="1" selected="0">
            <x v="2"/>
          </reference>
        </references>
      </pivotArea>
    </format>
    <format dxfId="423">
      <pivotArea dataOnly="0" labelOnly="1" outline="0" fieldPosition="0">
        <references count="1">
          <reference field="22" count="1">
            <x v="2"/>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9.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1">
  <location ref="G16:J22" firstHeaderRow="1" firstDataRow="2" firstDataCol="1"/>
  <pivotFields count="31">
    <pivotField axis="axisRow" compact="0" outline="0" showAll="0">
      <items count="9">
        <item x="0"/>
        <item x="2"/>
        <item x="1"/>
        <item x="3"/>
        <item x="5"/>
        <item x="4"/>
        <item x="6"/>
        <item x="7"/>
        <item t="default"/>
      </items>
    </pivotField>
    <pivotField compact="0" outline="0" showAll="0"/>
    <pivotField compact="0" outline="0" showAll="0"/>
    <pivotField compact="0" outline="0" showAll="0"/>
    <pivotField dataField="1" compact="0" outline="0" showAl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numFmtId="1" outline="0" showAll="0"/>
    <pivotField compact="0" outline="0" showAll="0"/>
    <pivotField compact="0" outline="0" showAll="0" defaultSubtotal="0"/>
    <pivotField axis="axisCol" compact="0" outline="0" showAll="0" defaultSubtotal="0">
      <items count="3">
        <item x="1"/>
        <item x="2"/>
        <item h="1" x="0"/>
      </items>
    </pivotField>
    <pivotField compact="0" numFmtId="1" outline="0" showAll="0" defaultSubtotal="0"/>
    <pivotField compact="0" outline="0" showAll="0" defaultSubtotal="0"/>
    <pivotField compact="0" outline="0" showAll="0"/>
    <pivotField compact="0" outline="0" showAll="0"/>
    <pivotField compact="0" outline="0" showAll="0"/>
    <pivotField compact="0" numFmtId="1" outline="0" showAll="0"/>
  </pivotFields>
  <rowFields count="1">
    <field x="0"/>
  </rowFields>
  <rowItems count="5">
    <i>
      <x/>
    </i>
    <i>
      <x v="1"/>
    </i>
    <i>
      <x v="5"/>
    </i>
    <i>
      <x v="6"/>
    </i>
    <i t="grand">
      <x/>
    </i>
  </rowItems>
  <colFields count="1">
    <field x="24"/>
  </colFields>
  <colItems count="3">
    <i>
      <x/>
    </i>
    <i>
      <x v="1"/>
    </i>
    <i t="grand">
      <x/>
    </i>
  </colItems>
  <dataFields count="1">
    <dataField name="Count of Name" fld="4" subtotal="count" baseField="0" baseItem="0"/>
  </dataFields>
  <formats count="18">
    <format dxfId="452">
      <pivotArea type="all" dataOnly="0" outline="0" fieldPosition="0"/>
    </format>
    <format dxfId="451">
      <pivotArea outline="0" collapsedLevelsAreSubtotals="1" fieldPosition="0"/>
    </format>
    <format dxfId="450">
      <pivotArea dataOnly="0" labelOnly="1" fieldPosition="0">
        <references count="1">
          <reference field="0" count="5">
            <x v="0"/>
            <x v="1"/>
            <x v="3"/>
            <x v="5"/>
            <x v="6"/>
          </reference>
        </references>
      </pivotArea>
    </format>
    <format dxfId="449">
      <pivotArea dataOnly="0" labelOnly="1" grandRow="1" outline="0" fieldPosition="0"/>
    </format>
    <format dxfId="448">
      <pivotArea dataOnly="0" labelOnly="1" fieldPosition="0">
        <references count="1">
          <reference field="24" count="0"/>
        </references>
      </pivotArea>
    </format>
    <format dxfId="447">
      <pivotArea dataOnly="0" labelOnly="1" grandCol="1" outline="0" fieldPosition="0"/>
    </format>
    <format dxfId="446">
      <pivotArea type="all" dataOnly="0" outline="0" fieldPosition="0"/>
    </format>
    <format dxfId="445">
      <pivotArea outline="0" collapsedLevelsAreSubtotals="1" fieldPosition="0"/>
    </format>
    <format dxfId="444">
      <pivotArea dataOnly="0" labelOnly="1" fieldPosition="0">
        <references count="1">
          <reference field="0" count="5">
            <x v="0"/>
            <x v="1"/>
            <x v="3"/>
            <x v="5"/>
            <x v="6"/>
          </reference>
        </references>
      </pivotArea>
    </format>
    <format dxfId="443">
      <pivotArea dataOnly="0" labelOnly="1" grandRow="1" outline="0" fieldPosition="0"/>
    </format>
    <format dxfId="442">
      <pivotArea dataOnly="0" labelOnly="1" fieldPosition="0">
        <references count="1">
          <reference field="24" count="0"/>
        </references>
      </pivotArea>
    </format>
    <format dxfId="441">
      <pivotArea dataOnly="0" labelOnly="1" grandCol="1" outline="0" fieldPosition="0"/>
    </format>
    <format dxfId="440">
      <pivotArea type="all" dataOnly="0" outline="0" fieldPosition="0"/>
    </format>
    <format dxfId="439">
      <pivotArea outline="0" collapsedLevelsAreSubtotals="1" fieldPosition="0"/>
    </format>
    <format dxfId="438">
      <pivotArea dataOnly="0" labelOnly="1" fieldPosition="0">
        <references count="1">
          <reference field="0" count="5">
            <x v="0"/>
            <x v="1"/>
            <x v="3"/>
            <x v="5"/>
            <x v="6"/>
          </reference>
        </references>
      </pivotArea>
    </format>
    <format dxfId="437">
      <pivotArea dataOnly="0" labelOnly="1" grandRow="1" outline="0" fieldPosition="0"/>
    </format>
    <format dxfId="436">
      <pivotArea dataOnly="0" labelOnly="1" fieldPosition="0">
        <references count="1">
          <reference field="24" count="0"/>
        </references>
      </pivotArea>
    </format>
    <format dxfId="435">
      <pivotArea dataOnly="0" labelOnly="1" grandCol="1" outline="0" fieldPosition="0"/>
    </format>
  </formats>
  <chartFormats count="2">
    <chartFormat chart="9" format="2" series="1">
      <pivotArea type="data" outline="0" fieldPosition="0">
        <references count="2">
          <reference field="4294967294" count="1" selected="0">
            <x v="0"/>
          </reference>
          <reference field="24" count="1" selected="0">
            <x v="0"/>
          </reference>
        </references>
      </pivotArea>
    </chartFormat>
    <chartFormat chart="9" format="3" series="1">
      <pivotArea type="data" outline="0" fieldPosition="0">
        <references count="2">
          <reference field="4294967294" count="1" selected="0">
            <x v="0"/>
          </reference>
          <reference field="2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0.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colGrandTotals="0" itemPrintTitles="1" createdVersion="5" indent="0" compact="0" compactData="0" multipleFieldFilters="0" chartFormat="7">
  <location ref="P2:T12" firstHeaderRow="1" firstDataRow="2" firstDataCol="1"/>
  <pivotFields count="31">
    <pivotField axis="axisRow" compact="0" outline="0" showAll="0">
      <items count="9">
        <item x="0"/>
        <item x="2"/>
        <item x="1"/>
        <item x="3"/>
        <item x="5"/>
        <item x="4"/>
        <item x="6"/>
        <item x="7"/>
        <item t="default"/>
      </items>
    </pivotField>
    <pivotField compact="0" outline="0" showAll="0"/>
    <pivotField compact="0" outline="0" showAll="0"/>
    <pivotField compact="0" outline="0" showAll="0"/>
    <pivotField dataField="1" compact="0" outline="0" showAl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name="Avg of KBA &amp; SBA" axis="axisCol" compact="0" outline="0" showAll="0" defaultSubtotal="0">
      <items count="4">
        <item x="3"/>
        <item x="0"/>
        <item x="2"/>
        <item x="1"/>
      </items>
    </pivotField>
    <pivotField compact="0" numFmtId="1" outline="0" showAll="0"/>
  </pivotFields>
  <rowFields count="1">
    <field x="0"/>
  </rowFields>
  <rowItems count="9">
    <i>
      <x/>
    </i>
    <i>
      <x v="1"/>
    </i>
    <i>
      <x v="2"/>
    </i>
    <i>
      <x v="3"/>
    </i>
    <i>
      <x v="4"/>
    </i>
    <i>
      <x v="5"/>
    </i>
    <i>
      <x v="6"/>
    </i>
    <i>
      <x v="7"/>
    </i>
    <i t="grand">
      <x/>
    </i>
  </rowItems>
  <colFields count="1">
    <field x="29"/>
  </colFields>
  <colItems count="4">
    <i>
      <x/>
    </i>
    <i>
      <x v="1"/>
    </i>
    <i>
      <x v="2"/>
    </i>
    <i>
      <x v="3"/>
    </i>
  </colItems>
  <dataFields count="1">
    <dataField name="Count of Name" fld="4" subtotal="count" baseField="0" baseItem="0"/>
  </dataFields>
  <formats count="12">
    <format dxfId="464">
      <pivotArea type="all" dataOnly="0" outline="0" fieldPosition="0"/>
    </format>
    <format dxfId="463">
      <pivotArea type="all" dataOnly="0" outline="0" fieldPosition="0"/>
    </format>
    <format dxfId="462">
      <pivotArea type="all" dataOnly="0" outline="0" fieldPosition="0"/>
    </format>
    <format dxfId="461">
      <pivotArea dataOnly="0" labelOnly="1" outline="0" fieldPosition="0">
        <references count="1">
          <reference field="0" count="0"/>
        </references>
      </pivotArea>
    </format>
    <format dxfId="460">
      <pivotArea dataOnly="0" labelOnly="1" grandRow="1" outline="0" fieldPosition="0"/>
    </format>
    <format dxfId="459">
      <pivotArea outline="0" collapsedLevelsAreSubtotals="1" fieldPosition="0"/>
    </format>
    <format dxfId="458">
      <pivotArea dataOnly="0" labelOnly="1" outline="0" fieldPosition="0">
        <references count="1">
          <reference field="29" count="0"/>
        </references>
      </pivotArea>
    </format>
    <format dxfId="457">
      <pivotArea outline="0" collapsedLevelsAreSubtotals="1" fieldPosition="0">
        <references count="1">
          <reference field="29" count="1" selected="0">
            <x v="0"/>
          </reference>
        </references>
      </pivotArea>
    </format>
    <format dxfId="456">
      <pivotArea grandRow="1" outline="0" collapsedLevelsAreSubtotals="1" fieldPosition="0"/>
    </format>
    <format dxfId="455">
      <pivotArea dataOnly="0" labelOnly="1" grandRow="1" outline="0" fieldPosition="0"/>
    </format>
    <format dxfId="454">
      <pivotArea outline="0" collapsedLevelsAreSubtotals="1" fieldPosition="0">
        <references count="2">
          <reference field="0" count="7" selected="0">
            <x v="1"/>
            <x v="2"/>
            <x v="3"/>
            <x v="4"/>
            <x v="5"/>
            <x v="6"/>
            <x v="7"/>
          </reference>
          <reference field="29" count="1" selected="0">
            <x v="2"/>
          </reference>
        </references>
      </pivotArea>
    </format>
    <format dxfId="453">
      <pivotArea field="29" grandRow="1" outline="0" collapsedLevelsAreSubtotals="1" axis="axisCol" fieldPosition="0">
        <references count="1">
          <reference field="29" count="1" selected="0">
            <x v="2"/>
          </reference>
        </references>
      </pivotArea>
    </format>
  </formats>
  <chartFormats count="20">
    <chartFormat chart="0" format="0" series="1">
      <pivotArea type="data" outline="0" fieldPosition="0">
        <references count="2">
          <reference field="4294967294" count="1" selected="0">
            <x v="0"/>
          </reference>
          <reference field="29" count="1" selected="0">
            <x v="0"/>
          </reference>
        </references>
      </pivotArea>
    </chartFormat>
    <chartFormat chart="0" format="1" series="1">
      <pivotArea type="data" outline="0" fieldPosition="0">
        <references count="2">
          <reference field="4294967294" count="1" selected="0">
            <x v="0"/>
          </reference>
          <reference field="29" count="1" selected="0">
            <x v="1"/>
          </reference>
        </references>
      </pivotArea>
    </chartFormat>
    <chartFormat chart="0" format="2" series="1">
      <pivotArea type="data" outline="0" fieldPosition="0">
        <references count="2">
          <reference field="4294967294" count="1" selected="0">
            <x v="0"/>
          </reference>
          <reference field="29" count="1" selected="0">
            <x v="2"/>
          </reference>
        </references>
      </pivotArea>
    </chartFormat>
    <chartFormat chart="0" format="3" series="1">
      <pivotArea type="data" outline="0" fieldPosition="0">
        <references count="2">
          <reference field="4294967294" count="1" selected="0">
            <x v="0"/>
          </reference>
          <reference field="29" count="1" selected="0">
            <x v="3"/>
          </reference>
        </references>
      </pivotArea>
    </chartFormat>
    <chartFormat chart="3" format="4" series="1">
      <pivotArea type="data" outline="0" fieldPosition="0">
        <references count="2">
          <reference field="4294967294" count="1" selected="0">
            <x v="0"/>
          </reference>
          <reference field="29" count="1" selected="0">
            <x v="0"/>
          </reference>
        </references>
      </pivotArea>
    </chartFormat>
    <chartFormat chart="3" format="5" series="1">
      <pivotArea type="data" outline="0" fieldPosition="0">
        <references count="2">
          <reference field="4294967294" count="1" selected="0">
            <x v="0"/>
          </reference>
          <reference field="29" count="1" selected="0">
            <x v="1"/>
          </reference>
        </references>
      </pivotArea>
    </chartFormat>
    <chartFormat chart="3" format="6" series="1">
      <pivotArea type="data" outline="0" fieldPosition="0">
        <references count="2">
          <reference field="4294967294" count="1" selected="0">
            <x v="0"/>
          </reference>
          <reference field="29" count="1" selected="0">
            <x v="2"/>
          </reference>
        </references>
      </pivotArea>
    </chartFormat>
    <chartFormat chart="3" format="7" series="1">
      <pivotArea type="data" outline="0" fieldPosition="0">
        <references count="2">
          <reference field="4294967294" count="1" selected="0">
            <x v="0"/>
          </reference>
          <reference field="29" count="1" selected="0">
            <x v="3"/>
          </reference>
        </references>
      </pivotArea>
    </chartFormat>
    <chartFormat chart="4" format="8" series="1">
      <pivotArea type="data" outline="0" fieldPosition="0">
        <references count="2">
          <reference field="4294967294" count="1" selected="0">
            <x v="0"/>
          </reference>
          <reference field="29" count="1" selected="0">
            <x v="0"/>
          </reference>
        </references>
      </pivotArea>
    </chartFormat>
    <chartFormat chart="4" format="9" series="1">
      <pivotArea type="data" outline="0" fieldPosition="0">
        <references count="2">
          <reference field="4294967294" count="1" selected="0">
            <x v="0"/>
          </reference>
          <reference field="29" count="1" selected="0">
            <x v="1"/>
          </reference>
        </references>
      </pivotArea>
    </chartFormat>
    <chartFormat chart="4" format="10" series="1">
      <pivotArea type="data" outline="0" fieldPosition="0">
        <references count="2">
          <reference field="4294967294" count="1" selected="0">
            <x v="0"/>
          </reference>
          <reference field="29" count="1" selected="0">
            <x v="2"/>
          </reference>
        </references>
      </pivotArea>
    </chartFormat>
    <chartFormat chart="4" format="11" series="1">
      <pivotArea type="data" outline="0" fieldPosition="0">
        <references count="2">
          <reference field="4294967294" count="1" selected="0">
            <x v="0"/>
          </reference>
          <reference field="29" count="1" selected="0">
            <x v="3"/>
          </reference>
        </references>
      </pivotArea>
    </chartFormat>
    <chartFormat chart="6" format="0" series="1">
      <pivotArea type="data" outline="0" fieldPosition="0">
        <references count="2">
          <reference field="4294967294" count="1" selected="0">
            <x v="0"/>
          </reference>
          <reference field="29" count="1" selected="0">
            <x v="0"/>
          </reference>
        </references>
      </pivotArea>
    </chartFormat>
    <chartFormat chart="6" format="1" series="1">
      <pivotArea type="data" outline="0" fieldPosition="0">
        <references count="2">
          <reference field="4294967294" count="1" selected="0">
            <x v="0"/>
          </reference>
          <reference field="29" count="1" selected="0">
            <x v="1"/>
          </reference>
        </references>
      </pivotArea>
    </chartFormat>
    <chartFormat chart="6" format="2" series="1">
      <pivotArea type="data" outline="0" fieldPosition="0">
        <references count="2">
          <reference field="4294967294" count="1" selected="0">
            <x v="0"/>
          </reference>
          <reference field="29" count="1" selected="0">
            <x v="2"/>
          </reference>
        </references>
      </pivotArea>
    </chartFormat>
    <chartFormat chart="6" format="3" series="1">
      <pivotArea type="data" outline="0" fieldPosition="0">
        <references count="2">
          <reference field="4294967294" count="1" selected="0">
            <x v="0"/>
          </reference>
          <reference field="29" count="1" selected="0">
            <x v="3"/>
          </reference>
        </references>
      </pivotArea>
    </chartFormat>
    <chartFormat chart="9" format="3" series="1">
      <pivotArea type="data" outline="0" fieldPosition="0">
        <references count="2">
          <reference field="4294967294" count="1" selected="0">
            <x v="0"/>
          </reference>
          <reference field="29" count="1" selected="0">
            <x v="3"/>
          </reference>
        </references>
      </pivotArea>
    </chartFormat>
    <chartFormat chart="9" format="4" series="1">
      <pivotArea type="data" outline="0" fieldPosition="0">
        <references count="2">
          <reference field="4294967294" count="1" selected="0">
            <x v="0"/>
          </reference>
          <reference field="29" count="1" selected="0">
            <x v="0"/>
          </reference>
        </references>
      </pivotArea>
    </chartFormat>
    <chartFormat chart="9" format="5" series="1">
      <pivotArea type="data" outline="0" fieldPosition="0">
        <references count="2">
          <reference field="4294967294" count="1" selected="0">
            <x v="0"/>
          </reference>
          <reference field="29" count="1" selected="0">
            <x v="1"/>
          </reference>
        </references>
      </pivotArea>
    </chartFormat>
    <chartFormat chart="9" format="6" series="1">
      <pivotArea type="data" outline="0" fieldPosition="0">
        <references count="2">
          <reference field="4294967294" count="1" selected="0">
            <x v="0"/>
          </reference>
          <reference field="29"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1.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5">
  <location ref="A16:C23" firstHeaderRow="1" firstDataRow="2" firstDataCol="1"/>
  <pivotFields count="31">
    <pivotField axis="axisRow" compact="0" outline="0" showAll="0">
      <items count="9">
        <item x="0"/>
        <item x="2"/>
        <item x="1"/>
        <item x="3"/>
        <item x="5"/>
        <item x="4"/>
        <item x="6"/>
        <item x="7"/>
        <item t="default"/>
      </items>
    </pivotField>
    <pivotField compact="0" outline="0" showAll="0"/>
    <pivotField compact="0" outline="0" showAll="0"/>
    <pivotField compact="0" outline="0" showAll="0"/>
    <pivotField dataField="1" compact="0" outline="0" showAl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 outline="0" showAll="0"/>
    <pivotField compact="0" outline="0" showAll="0"/>
    <pivotField compact="0" outline="0" showAll="0" defaultSubtotal="0"/>
    <pivotField axis="axisCol" compact="0" outline="0" showAll="0" defaultSubtotal="0">
      <items count="2">
        <item x="1"/>
        <item h="1" x="0"/>
      </items>
    </pivotField>
    <pivotField compact="0" numFmtId="1" outline="0" showAll="0" defaultSubtotal="0"/>
    <pivotField compact="0" outline="0" showAll="0" defaultSubtotal="0"/>
    <pivotField compact="0" numFmtId="1"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pivotField compact="0" numFmtId="1" outline="0" showAll="0"/>
  </pivotFields>
  <rowFields count="1">
    <field x="0"/>
  </rowFields>
  <rowItems count="6">
    <i>
      <x/>
    </i>
    <i>
      <x v="3"/>
    </i>
    <i>
      <x v="5"/>
    </i>
    <i>
      <x v="6"/>
    </i>
    <i>
      <x v="7"/>
    </i>
    <i t="grand">
      <x/>
    </i>
  </rowItems>
  <colFields count="1">
    <field x="18"/>
  </colFields>
  <colItems count="2">
    <i>
      <x/>
    </i>
    <i t="grand">
      <x/>
    </i>
  </colItems>
  <dataFields count="1">
    <dataField name="Count of Name" fld="4" subtotal="count" baseField="0" baseItem="0"/>
  </dataFields>
  <formats count="18">
    <format dxfId="482">
      <pivotArea type="all" dataOnly="0" outline="0" fieldPosition="0"/>
    </format>
    <format dxfId="481">
      <pivotArea outline="0" collapsedLevelsAreSubtotals="1" fieldPosition="0"/>
    </format>
    <format dxfId="480">
      <pivotArea dataOnly="0" labelOnly="1" fieldPosition="0">
        <references count="1">
          <reference field="0" count="7">
            <x v="0"/>
            <x v="1"/>
            <x v="3"/>
            <x v="4"/>
            <x v="5"/>
            <x v="6"/>
            <x v="7"/>
          </reference>
        </references>
      </pivotArea>
    </format>
    <format dxfId="479">
      <pivotArea dataOnly="0" labelOnly="1" grandRow="1" outline="0" fieldPosition="0"/>
    </format>
    <format dxfId="478">
      <pivotArea dataOnly="0" labelOnly="1" fieldPosition="0">
        <references count="1">
          <reference field="18" count="0"/>
        </references>
      </pivotArea>
    </format>
    <format dxfId="477">
      <pivotArea dataOnly="0" labelOnly="1" grandCol="1" outline="0" fieldPosition="0"/>
    </format>
    <format dxfId="476">
      <pivotArea type="all" dataOnly="0" outline="0" fieldPosition="0"/>
    </format>
    <format dxfId="475">
      <pivotArea outline="0" collapsedLevelsAreSubtotals="1" fieldPosition="0"/>
    </format>
    <format dxfId="474">
      <pivotArea dataOnly="0" labelOnly="1" fieldPosition="0">
        <references count="1">
          <reference field="0" count="7">
            <x v="0"/>
            <x v="1"/>
            <x v="3"/>
            <x v="4"/>
            <x v="5"/>
            <x v="6"/>
            <x v="7"/>
          </reference>
        </references>
      </pivotArea>
    </format>
    <format dxfId="473">
      <pivotArea dataOnly="0" labelOnly="1" grandRow="1" outline="0" fieldPosition="0"/>
    </format>
    <format dxfId="472">
      <pivotArea dataOnly="0" labelOnly="1" fieldPosition="0">
        <references count="1">
          <reference field="18" count="0"/>
        </references>
      </pivotArea>
    </format>
    <format dxfId="471">
      <pivotArea dataOnly="0" labelOnly="1" grandCol="1" outline="0" fieldPosition="0"/>
    </format>
    <format dxfId="470">
      <pivotArea type="all" dataOnly="0" outline="0" fieldPosition="0"/>
    </format>
    <format dxfId="469">
      <pivotArea outline="0" collapsedLevelsAreSubtotals="1" fieldPosition="0"/>
    </format>
    <format dxfId="468">
      <pivotArea dataOnly="0" labelOnly="1" fieldPosition="0">
        <references count="1">
          <reference field="0" count="7">
            <x v="0"/>
            <x v="1"/>
            <x v="3"/>
            <x v="4"/>
            <x v="5"/>
            <x v="6"/>
            <x v="7"/>
          </reference>
        </references>
      </pivotArea>
    </format>
    <format dxfId="467">
      <pivotArea dataOnly="0" labelOnly="1" grandRow="1" outline="0" fieldPosition="0"/>
    </format>
    <format dxfId="466">
      <pivotArea dataOnly="0" labelOnly="1" fieldPosition="0">
        <references count="1">
          <reference field="18" count="0"/>
        </references>
      </pivotArea>
    </format>
    <format dxfId="465">
      <pivotArea dataOnly="0" labelOnly="1" grandCol="1" outline="0" fieldPosition="0"/>
    </format>
  </formats>
  <chartFormats count="1">
    <chartFormat chart="2" format="1" series="1">
      <pivotArea type="data" outline="0" fieldPosition="0">
        <references count="2">
          <reference field="4294967294" count="1" selected="0">
            <x v="0"/>
          </reference>
          <reference field="18"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2.xml><?xml version="1.0" encoding="utf-8"?>
<pivotTableDefinition xmlns="http://schemas.openxmlformats.org/spreadsheetml/2006/main" name="PivotTable12" cacheId="3" applyNumberFormats="0" applyBorderFormats="0" applyFontFormats="0" applyPatternFormats="0" applyAlignmentFormats="0" applyWidthHeightFormats="1" dataCaption="Values" updatedVersion="5" minRefreshableVersion="3" useAutoFormatting="1" colGrandTotals="0" itemPrintTitles="1" createdVersion="5" indent="0" compact="0" compactData="0" multipleFieldFilters="0">
  <location ref="A2:E12" firstHeaderRow="1" firstDataRow="2" firstDataCol="1"/>
  <pivotFields count="31">
    <pivotField axis="axisRow" compact="0" outline="0" showAll="0">
      <items count="9">
        <item x="0"/>
        <item x="2"/>
        <item x="1"/>
        <item x="3"/>
        <item x="5"/>
        <item x="4"/>
        <item x="6"/>
        <item x="7"/>
        <item t="default"/>
      </items>
    </pivotField>
    <pivotField compact="0" outline="0" showAll="0"/>
    <pivotField compact="0" outline="0" showAll="0"/>
    <pivotField compact="0" outline="0" showAll="0"/>
    <pivotField dataField="1" compact="0" outline="0" showAl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0"/>
        <item x="3"/>
        <item x="1"/>
        <item t="default"/>
      </items>
    </pivotField>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numFmtId="1" outline="0" showAll="0"/>
  </pivotFields>
  <rowFields count="1">
    <field x="0"/>
  </rowFields>
  <rowItems count="9">
    <i>
      <x/>
    </i>
    <i>
      <x v="1"/>
    </i>
    <i>
      <x v="2"/>
    </i>
    <i>
      <x v="3"/>
    </i>
    <i>
      <x v="4"/>
    </i>
    <i>
      <x v="5"/>
    </i>
    <i>
      <x v="6"/>
    </i>
    <i>
      <x v="7"/>
    </i>
    <i t="grand">
      <x/>
    </i>
  </rowItems>
  <colFields count="1">
    <field x="16"/>
  </colFields>
  <colItems count="4">
    <i>
      <x/>
    </i>
    <i>
      <x v="1"/>
    </i>
    <i>
      <x v="2"/>
    </i>
    <i>
      <x v="3"/>
    </i>
  </colItems>
  <dataFields count="1">
    <dataField name="Count of Name" fld="4" subtotal="count" baseField="0" baseItem="0"/>
  </dataFields>
  <formats count="16">
    <format dxfId="498">
      <pivotArea type="all" dataOnly="0" outline="0" fieldPosition="0"/>
    </format>
    <format dxfId="497">
      <pivotArea type="all" dataOnly="0" outline="0" fieldPosition="0"/>
    </format>
    <format dxfId="496">
      <pivotArea type="all" dataOnly="0" outline="0" fieldPosition="0"/>
    </format>
    <format dxfId="495">
      <pivotArea dataOnly="0" labelOnly="1" grandRow="1" outline="0" fieldPosition="0"/>
    </format>
    <format dxfId="494">
      <pivotArea dataOnly="0" labelOnly="1" outline="0" fieldPosition="0">
        <references count="1">
          <reference field="0" count="0"/>
        </references>
      </pivotArea>
    </format>
    <format dxfId="493">
      <pivotArea type="all" dataOnly="0" outline="0" fieldPosition="0"/>
    </format>
    <format dxfId="492">
      <pivotArea dataOnly="0" labelOnly="1" outline="0" fieldPosition="0">
        <references count="1">
          <reference field="0" count="0"/>
        </references>
      </pivotArea>
    </format>
    <format dxfId="491">
      <pivotArea dataOnly="0" labelOnly="1" grandRow="1" outline="0" fieldPosition="0"/>
    </format>
    <format dxfId="490">
      <pivotArea outline="0" collapsedLevelsAreSubtotals="1" fieldPosition="0"/>
    </format>
    <format dxfId="489">
      <pivotArea dataOnly="0" labelOnly="1" outline="0" fieldPosition="0">
        <references count="1">
          <reference field="16" count="0"/>
        </references>
      </pivotArea>
    </format>
    <format dxfId="488">
      <pivotArea outline="0" collapsedLevelsAreSubtotals="1" fieldPosition="0"/>
    </format>
    <format dxfId="487">
      <pivotArea dataOnly="0" labelOnly="1" outline="0" fieldPosition="0">
        <references count="1">
          <reference field="16" count="0"/>
        </references>
      </pivotArea>
    </format>
    <format dxfId="486">
      <pivotArea outline="0" collapsedLevelsAreSubtotals="1" fieldPosition="0">
        <references count="1">
          <reference field="16" count="1" selected="0">
            <x v="0"/>
          </reference>
        </references>
      </pivotArea>
    </format>
    <format dxfId="485">
      <pivotArea grandRow="1" outline="0" collapsedLevelsAreSubtotals="1" fieldPosition="0"/>
    </format>
    <format dxfId="484">
      <pivotArea dataOnly="0" labelOnly="1" grandRow="1" outline="0" fieldPosition="0"/>
    </format>
    <format dxfId="483">
      <pivotArea outline="0" collapsedLevelsAreSubtotals="1" fieldPosition="0">
        <references count="1">
          <reference field="16" count="1" selected="0">
            <x v="2"/>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3.xml><?xml version="1.0" encoding="utf-8"?>
<pivotTableDefinition xmlns="http://schemas.openxmlformats.org/spreadsheetml/2006/main" name="PivotTable14" cacheId="3"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location ref="M3:S22" firstHeaderRow="1" firstDataRow="2" firstDataCol="2"/>
  <pivotFields count="31">
    <pivotField axis="axisRow" compact="0" outline="0" showAll="0">
      <items count="9">
        <item x="0"/>
        <item x="2"/>
        <item x="1"/>
        <item x="3"/>
        <item x="5"/>
        <item x="4"/>
        <item x="6"/>
        <item x="7"/>
        <item t="default"/>
      </items>
    </pivotField>
    <pivotField compact="0" outline="0" showAll="0"/>
    <pivotField compact="0" outline="0" showAll="0"/>
    <pivotField compact="0" outline="0" showAll="0"/>
    <pivotField dataField="1"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 outline="0" showAll="0"/>
    <pivotField compact="0" outline="0" showAll="0"/>
    <pivotField compact="0" outline="0" showAll="0"/>
    <pivotField compact="0" outline="0" showAll="0"/>
    <pivotField compact="0" numFmtId="1" outline="0" showAll="0"/>
    <pivotField compact="0" outline="0" showAll="0"/>
    <pivotField compact="0" numFmtId="1" outline="0" showAll="0"/>
    <pivotField compact="0" outline="0" showAll="0"/>
    <pivotField compact="0" outline="0" showAll="0"/>
    <pivotField compact="0" outline="0" showAll="0"/>
    <pivotField compact="0" numFmtId="1" outline="0" showAll="0"/>
    <pivotField compact="0" outline="0" showAll="0"/>
    <pivotField compact="0" outline="0" showAll="0"/>
    <pivotField axis="axisCol" compact="0" outline="0" showAll="0">
      <items count="5">
        <item x="3"/>
        <item x="0"/>
        <item x="2"/>
        <item x="1"/>
        <item t="default"/>
      </items>
    </pivotField>
    <pivotField compact="0" outline="0" showAll="0"/>
    <pivotField compact="0" numFmtId="1" outline="0" showAll="0"/>
  </pivotFields>
  <rowFields count="2">
    <field x="6"/>
    <field x="0"/>
  </rowFields>
  <rowItems count="18">
    <i>
      <x/>
      <x/>
    </i>
    <i r="1">
      <x v="2"/>
    </i>
    <i r="1">
      <x v="3"/>
    </i>
    <i r="1">
      <x v="4"/>
    </i>
    <i r="1">
      <x v="5"/>
    </i>
    <i r="1">
      <x v="6"/>
    </i>
    <i r="1">
      <x v="7"/>
    </i>
    <i t="default">
      <x/>
    </i>
    <i>
      <x v="1"/>
      <x/>
    </i>
    <i r="1">
      <x v="1"/>
    </i>
    <i r="1">
      <x v="2"/>
    </i>
    <i r="1">
      <x v="3"/>
    </i>
    <i r="1">
      <x v="4"/>
    </i>
    <i r="1">
      <x v="5"/>
    </i>
    <i r="1">
      <x v="6"/>
    </i>
    <i r="1">
      <x v="7"/>
    </i>
    <i t="default">
      <x v="1"/>
    </i>
    <i t="grand">
      <x/>
    </i>
  </rowItems>
  <colFields count="1">
    <field x="28"/>
  </colFields>
  <colItems count="5">
    <i>
      <x/>
    </i>
    <i>
      <x v="1"/>
    </i>
    <i>
      <x v="2"/>
    </i>
    <i>
      <x v="3"/>
    </i>
    <i t="grand">
      <x/>
    </i>
  </colItems>
  <dataFields count="1">
    <dataField name="Count of Name" fld="4" subtotal="count" baseField="0" baseItem="0"/>
  </dataFields>
  <formats count="4">
    <format dxfId="377">
      <pivotArea type="all" dataOnly="0" outline="0" fieldPosition="0"/>
    </format>
    <format dxfId="376">
      <pivotArea type="all" dataOnly="0" outline="0" fieldPosition="0"/>
    </format>
    <format dxfId="375">
      <pivotArea type="all" dataOnly="0" outline="0" fieldPosition="0"/>
    </format>
    <format dxfId="374">
      <pivotArea type="origin" dataOnly="0" labelOnly="1"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4.xml><?xml version="1.0" encoding="utf-8"?>
<pivotTableDefinition xmlns="http://schemas.openxmlformats.org/spreadsheetml/2006/main" name="PivotTable13" cacheId="3"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location ref="G3:L22" firstHeaderRow="1" firstDataRow="2" firstDataCol="2"/>
  <pivotFields count="31">
    <pivotField axis="axisRow" compact="0" outline="0" showAll="0">
      <items count="9">
        <item x="0"/>
        <item x="2"/>
        <item x="1"/>
        <item x="3"/>
        <item x="5"/>
        <item x="4"/>
        <item x="6"/>
        <item x="7"/>
        <item t="default"/>
      </items>
    </pivotField>
    <pivotField compact="0" outline="0" showAll="0"/>
    <pivotField compact="0" outline="0" showAll="0"/>
    <pivotField compact="0" outline="0" showAll="0"/>
    <pivotField dataField="1"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 outline="0" showAll="0"/>
    <pivotField compact="0" outline="0" showAll="0"/>
    <pivotField compact="0" outline="0" showAll="0"/>
    <pivotField compact="0" outline="0" showAll="0"/>
    <pivotField compact="0" numFmtId="1" outline="0" showAll="0"/>
    <pivotField compact="0" outline="0" showAll="0"/>
    <pivotField compact="0" numFmtId="1" outline="0" showAll="0"/>
    <pivotField compact="0" outline="0" showAll="0"/>
    <pivotField compact="0" outline="0" showAll="0"/>
    <pivotField compact="0" outline="0" showAll="0"/>
    <pivotField compact="0" numFmtId="1" outline="0" showAll="0"/>
    <pivotField axis="axisCol" compact="0" outline="0" showAll="0">
      <items count="5">
        <item x="0"/>
        <item x="2"/>
        <item x="1"/>
        <item x="3"/>
        <item t="default"/>
      </items>
    </pivotField>
    <pivotField compact="0" outline="0" showAll="0"/>
    <pivotField compact="0" outline="0" showAll="0"/>
    <pivotField compact="0" outline="0" showAll="0"/>
    <pivotField compact="0" numFmtId="1" outline="0" showAll="0"/>
  </pivotFields>
  <rowFields count="2">
    <field x="6"/>
    <field x="0"/>
  </rowFields>
  <rowItems count="18">
    <i>
      <x/>
      <x/>
    </i>
    <i r="1">
      <x v="2"/>
    </i>
    <i r="1">
      <x v="3"/>
    </i>
    <i r="1">
      <x v="4"/>
    </i>
    <i r="1">
      <x v="5"/>
    </i>
    <i r="1">
      <x v="6"/>
    </i>
    <i r="1">
      <x v="7"/>
    </i>
    <i t="default">
      <x/>
    </i>
    <i>
      <x v="1"/>
      <x/>
    </i>
    <i r="1">
      <x v="1"/>
    </i>
    <i r="1">
      <x v="2"/>
    </i>
    <i r="1">
      <x v="3"/>
    </i>
    <i r="1">
      <x v="4"/>
    </i>
    <i r="1">
      <x v="5"/>
    </i>
    <i r="1">
      <x v="6"/>
    </i>
    <i r="1">
      <x v="7"/>
    </i>
    <i t="default">
      <x v="1"/>
    </i>
    <i t="grand">
      <x/>
    </i>
  </rowItems>
  <colFields count="1">
    <field x="26"/>
  </colFields>
  <colItems count="5">
    <i>
      <x/>
    </i>
    <i>
      <x v="1"/>
    </i>
    <i>
      <x v="2"/>
    </i>
    <i>
      <x v="3"/>
    </i>
    <i t="grand">
      <x/>
    </i>
  </colItems>
  <dataFields count="1">
    <dataField name="Count of Name" fld="4" subtotal="count" baseField="0" baseItem="0"/>
  </dataFields>
  <formats count="4">
    <format dxfId="381">
      <pivotArea type="all" dataOnly="0" outline="0" fieldPosition="0"/>
    </format>
    <format dxfId="380">
      <pivotArea type="all" dataOnly="0" outline="0" fieldPosition="0"/>
    </format>
    <format dxfId="379">
      <pivotArea type="all" dataOnly="0" outline="0" fieldPosition="0"/>
    </format>
    <format dxfId="378">
      <pivotArea type="origin" dataOnly="0" labelOnly="1" outline="0" fieldPosition="0"/>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5.xml><?xml version="1.0" encoding="utf-8"?>
<pivotTableDefinition xmlns="http://schemas.openxmlformats.org/spreadsheetml/2006/main" name="PivotTable11" cacheId="3"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location ref="A3:F22" firstHeaderRow="1" firstDataRow="2" firstDataCol="2"/>
  <pivotFields count="31">
    <pivotField axis="axisRow" compact="0" outline="0" showAll="0">
      <items count="9">
        <item x="0"/>
        <item x="2"/>
        <item x="1"/>
        <item x="3"/>
        <item x="5"/>
        <item x="4"/>
        <item x="6"/>
        <item x="7"/>
        <item t="default"/>
      </items>
    </pivotField>
    <pivotField compact="0" outline="0" showAll="0"/>
    <pivotField compact="0" outline="0" showAll="0"/>
    <pivotField compact="0" outline="0" showAll="0"/>
    <pivotField dataField="1"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 outline="0" showAll="0"/>
    <pivotField compact="0" outline="0" showAll="0"/>
    <pivotField compact="0" outline="0" showAll="0"/>
    <pivotField compact="0" outline="0" showAll="0"/>
    <pivotField compact="0" numFmtId="1" outline="0" showAll="0"/>
    <pivotField axis="axisCol" compact="0" outline="0" showAll="0">
      <items count="4">
        <item x="0"/>
        <item x="2"/>
        <item x="1"/>
        <item t="default"/>
      </items>
    </pivotField>
    <pivotField compact="0" numFmtId="1" outline="0" showAll="0"/>
    <pivotField compact="0"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compact="0" numFmtId="1" outline="0" showAll="0"/>
  </pivotFields>
  <rowFields count="2">
    <field x="6"/>
    <field x="0"/>
  </rowFields>
  <rowItems count="18">
    <i>
      <x/>
      <x/>
    </i>
    <i r="1">
      <x v="2"/>
    </i>
    <i r="1">
      <x v="3"/>
    </i>
    <i r="1">
      <x v="4"/>
    </i>
    <i r="1">
      <x v="5"/>
    </i>
    <i r="1">
      <x v="6"/>
    </i>
    <i r="1">
      <x v="7"/>
    </i>
    <i t="default">
      <x/>
    </i>
    <i>
      <x v="1"/>
      <x/>
    </i>
    <i r="1">
      <x v="1"/>
    </i>
    <i r="1">
      <x v="2"/>
    </i>
    <i r="1">
      <x v="3"/>
    </i>
    <i r="1">
      <x v="4"/>
    </i>
    <i r="1">
      <x v="5"/>
    </i>
    <i r="1">
      <x v="6"/>
    </i>
    <i r="1">
      <x v="7"/>
    </i>
    <i t="default">
      <x v="1"/>
    </i>
    <i t="grand">
      <x/>
    </i>
  </rowItems>
  <colFields count="1">
    <field x="20"/>
  </colFields>
  <colItems count="4">
    <i>
      <x/>
    </i>
    <i>
      <x v="1"/>
    </i>
    <i>
      <x v="2"/>
    </i>
    <i t="grand">
      <x/>
    </i>
  </colItems>
  <dataFields count="1">
    <dataField name="Count of Name" fld="4" subtotal="count" baseField="0" baseItem="0"/>
  </dataFields>
  <formats count="4">
    <format dxfId="385">
      <pivotArea type="all" dataOnly="0" outline="0" fieldPosition="0"/>
    </format>
    <format dxfId="384">
      <pivotArea type="all" dataOnly="0" outline="0" fieldPosition="0"/>
    </format>
    <format dxfId="383">
      <pivotArea type="all" dataOnly="0" outline="0" fieldPosition="0"/>
    </format>
    <format dxfId="382">
      <pivotArea type="origin" dataOnly="0" labelOnly="1" outline="0" fieldPosition="0"/>
    </format>
  </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6.xml><?xml version="1.0" encoding="utf-8"?>
<pivotTableDefinition xmlns="http://schemas.openxmlformats.org/spreadsheetml/2006/main" name="PivotTable15" cacheId="3"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location ref="T3:Z22" firstHeaderRow="1" firstDataRow="2" firstDataCol="2"/>
  <pivotFields count="31">
    <pivotField axis="axisRow" compact="0" outline="0" showAll="0">
      <items count="9">
        <item x="0"/>
        <item x="2"/>
        <item x="1"/>
        <item x="3"/>
        <item x="5"/>
        <item x="4"/>
        <item x="6"/>
        <item x="7"/>
        <item t="default"/>
      </items>
    </pivotField>
    <pivotField compact="0" outline="0" showAll="0"/>
    <pivotField compact="0" outline="0" showAll="0"/>
    <pivotField compact="0" outline="0" showAll="0"/>
    <pivotField dataField="1"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 outline="0" showAll="0"/>
    <pivotField compact="0" outline="0" showAll="0"/>
    <pivotField compact="0" outline="0" showAll="0"/>
    <pivotField compact="0" outline="0" showAll="0"/>
    <pivotField compact="0" numFmtId="1" outline="0" showAll="0"/>
    <pivotField compact="0" outline="0" showAll="0"/>
    <pivotField compact="0" numFmtId="1" outline="0" showAll="0"/>
    <pivotField compact="0" outline="0" showAll="0"/>
    <pivotField compact="0" outline="0" showAll="0"/>
    <pivotField compact="0" outline="0" showAll="0"/>
    <pivotField compact="0" numFmtId="1" outline="0" showAll="0"/>
    <pivotField compact="0" outline="0" showAll="0"/>
    <pivotField compact="0" outline="0" showAll="0"/>
    <pivotField compact="0" outline="0" showAll="0"/>
    <pivotField axis="axisCol" compact="0" outline="0" showAll="0">
      <items count="5">
        <item x="3"/>
        <item x="0"/>
        <item x="2"/>
        <item x="1"/>
        <item t="default"/>
      </items>
    </pivotField>
    <pivotField compact="0" numFmtId="1" outline="0" showAll="0"/>
  </pivotFields>
  <rowFields count="2">
    <field x="6"/>
    <field x="0"/>
  </rowFields>
  <rowItems count="18">
    <i>
      <x/>
      <x/>
    </i>
    <i r="1">
      <x v="2"/>
    </i>
    <i r="1">
      <x v="3"/>
    </i>
    <i r="1">
      <x v="4"/>
    </i>
    <i r="1">
      <x v="5"/>
    </i>
    <i r="1">
      <x v="6"/>
    </i>
    <i r="1">
      <x v="7"/>
    </i>
    <i t="default">
      <x/>
    </i>
    <i>
      <x v="1"/>
      <x/>
    </i>
    <i r="1">
      <x v="1"/>
    </i>
    <i r="1">
      <x v="2"/>
    </i>
    <i r="1">
      <x v="3"/>
    </i>
    <i r="1">
      <x v="4"/>
    </i>
    <i r="1">
      <x v="5"/>
    </i>
    <i r="1">
      <x v="6"/>
    </i>
    <i r="1">
      <x v="7"/>
    </i>
    <i t="default">
      <x v="1"/>
    </i>
    <i t="grand">
      <x/>
    </i>
  </rowItems>
  <colFields count="1">
    <field x="29"/>
  </colFields>
  <colItems count="5">
    <i>
      <x/>
    </i>
    <i>
      <x v="1"/>
    </i>
    <i>
      <x v="2"/>
    </i>
    <i>
      <x v="3"/>
    </i>
    <i t="grand">
      <x/>
    </i>
  </colItems>
  <dataFields count="1">
    <dataField name="Count of Name" fld="4" subtotal="count" baseField="0" baseItem="0"/>
  </dataFields>
  <formats count="4">
    <format dxfId="389">
      <pivotArea type="all" dataOnly="0" outline="0" fieldPosition="0"/>
    </format>
    <format dxfId="388">
      <pivotArea type="all" dataOnly="0" outline="0" fieldPosition="0"/>
    </format>
    <format dxfId="387">
      <pivotArea type="all" dataOnly="0" outline="0" fieldPosition="0"/>
    </format>
    <format dxfId="386">
      <pivotArea type="origin" dataOnly="0" labelOnly="1" outline="0"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7.xml><?xml version="1.0" encoding="utf-8"?>
<pivotTableDefinition xmlns="http://schemas.openxmlformats.org/spreadsheetml/2006/main" name="PivotTable9"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chartFormat="5">
  <location ref="S4:T12" firstHeaderRow="1" firstDataRow="1" firstDataCol="1"/>
  <pivotFields count="31">
    <pivotField axis="axisRow" compact="0" outline="0" showAll="0">
      <items count="9">
        <item x="0"/>
        <item x="2"/>
        <item x="1"/>
        <item x="3"/>
        <item x="5"/>
        <item x="4"/>
        <item x="6"/>
        <item x="7"/>
        <item t="default"/>
      </items>
    </pivotField>
    <pivotField compact="0" outline="0" showAll="0"/>
    <pivotField compact="0" outline="0" showAll="0"/>
    <pivotField compact="0" outline="0" showAll="0"/>
    <pivotField dataField="1" compact="0" outline="0" showAll="0">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numFmtId="1" outline="0" showAll="0"/>
  </pivotFields>
  <rowFields count="1">
    <field x="0"/>
  </rowFields>
  <rowItems count="8">
    <i>
      <x/>
    </i>
    <i>
      <x v="1"/>
    </i>
    <i>
      <x v="2"/>
    </i>
    <i>
      <x v="3"/>
    </i>
    <i>
      <x v="4"/>
    </i>
    <i>
      <x v="5"/>
    </i>
    <i>
      <x v="6"/>
    </i>
    <i>
      <x v="7"/>
    </i>
  </rowItems>
  <colItems count="1">
    <i/>
  </colItems>
  <dataFields count="1">
    <dataField name="Count of Name" fld="4" subtotal="count" baseField="0" baseItem="0"/>
  </dataFields>
  <formats count="11">
    <format dxfId="226">
      <pivotArea outline="0" collapsedLevelsAreSubtotals="1" fieldPosition="0"/>
    </format>
    <format dxfId="225">
      <pivotArea outline="0" collapsedLevelsAreSubtotals="1" fieldPosition="0"/>
    </format>
    <format dxfId="224">
      <pivotArea outline="0" collapsedLevelsAreSubtotals="1" fieldPosition="0"/>
    </format>
    <format dxfId="223">
      <pivotArea type="all" dataOnly="0" outline="0" fieldPosition="0"/>
    </format>
    <format dxfId="222">
      <pivotArea outline="0" collapsedLevelsAreSubtotals="1" fieldPosition="0"/>
    </format>
    <format dxfId="221">
      <pivotArea field="4" type="button" dataOnly="0" labelOnly="1" outline="0"/>
    </format>
    <format dxfId="220">
      <pivotArea dataOnly="0" labelOnly="1" outline="0" axis="axisValues" fieldPosition="0"/>
    </format>
    <format dxfId="219">
      <pivotArea field="4" type="button" dataOnly="0" labelOnly="1" outline="0"/>
    </format>
    <format dxfId="218">
      <pivotArea dataOnly="0" labelOnly="1" outline="0" axis="axisValues" fieldPosition="0"/>
    </format>
    <format dxfId="217">
      <pivotArea field="4" type="button" dataOnly="0" labelOnly="1" outline="0"/>
    </format>
    <format dxfId="216">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8.xml><?xml version="1.0" encoding="utf-8"?>
<pivotTableDefinition xmlns="http://schemas.openxmlformats.org/spreadsheetml/2006/main" name="PivotTable8"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P5:Q7" firstHeaderRow="1" firstDataRow="1" firstDataCol="1" rowPageCount="1" colPageCount="1"/>
  <pivotFields count="31">
    <pivotField axis="axisPage" compact="0" outline="0" multipleItemSelectionAllowed="1" showAll="0">
      <items count="9">
        <item h="1" x="0"/>
        <item h="1" x="2"/>
        <item h="1" x="1"/>
        <item h="1" x="3"/>
        <item h="1" x="5"/>
        <item h="1" x="4"/>
        <item h="1" x="6"/>
        <item x="7"/>
        <item t="default"/>
      </items>
    </pivotField>
    <pivotField compact="0" outline="0" showAll="0"/>
    <pivotField compact="0" outline="0" showAll="0"/>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2">
    <i>
      <x v="142"/>
    </i>
    <i>
      <x v="94"/>
    </i>
  </rowItems>
  <colItems count="1">
    <i/>
  </colItems>
  <pageFields count="1">
    <pageField fld="0" hier="-1"/>
  </pageFields>
  <dataFields count="1">
    <dataField name="Avg. KBA &amp; SBA" fld="30" baseField="4" baseItem="43" numFmtId="1"/>
  </dataFields>
  <formats count="12">
    <format dxfId="238">
      <pivotArea outline="0" collapsedLevelsAreSubtotals="1" fieldPosition="0"/>
    </format>
    <format dxfId="237">
      <pivotArea outline="0" collapsedLevelsAreSubtotals="1" fieldPosition="0"/>
    </format>
    <format dxfId="236">
      <pivotArea outline="0" collapsedLevelsAreSubtotals="1" fieldPosition="0"/>
    </format>
    <format dxfId="235">
      <pivotArea type="all" dataOnly="0" outline="0" fieldPosition="0"/>
    </format>
    <format dxfId="234">
      <pivotArea outline="0" collapsedLevelsAreSubtotals="1" fieldPosition="0"/>
    </format>
    <format dxfId="233">
      <pivotArea field="4" type="button" dataOnly="0" labelOnly="1" outline="0" axis="axisRow" fieldPosition="0"/>
    </format>
    <format dxfId="232">
      <pivotArea dataOnly="0" labelOnly="1" outline="0" axis="axisValues" fieldPosition="0"/>
    </format>
    <format dxfId="231">
      <pivotArea dataOnly="0" labelOnly="1" outline="0" fieldPosition="0">
        <references count="1">
          <reference field="4" count="16">
            <x v="26"/>
            <x v="78"/>
            <x v="81"/>
            <x v="87"/>
            <x v="95"/>
            <x v="97"/>
            <x v="101"/>
            <x v="105"/>
            <x v="119"/>
            <x v="141"/>
            <x v="143"/>
            <x v="146"/>
            <x v="163"/>
            <x v="164"/>
            <x v="171"/>
            <x v="172"/>
          </reference>
        </references>
      </pivotArea>
    </format>
    <format dxfId="230">
      <pivotArea field="4" type="button" dataOnly="0" labelOnly="1" outline="0" axis="axisRow" fieldPosition="0"/>
    </format>
    <format dxfId="229">
      <pivotArea dataOnly="0" labelOnly="1" outline="0" axis="axisValues" fieldPosition="0"/>
    </format>
    <format dxfId="228">
      <pivotArea field="4" type="button" dataOnly="0" labelOnly="1" outline="0" axis="axisRow" fieldPosition="0"/>
    </format>
    <format dxfId="227">
      <pivotArea dataOnly="0" labelOnly="1" outline="0" axis="axisValues" fieldPosition="0"/>
    </format>
  </formats>
  <pivotTableStyleInfo name="PivotStyleMedium9" showRowHeaders="1" showColHeaders="1" showRowStripes="0" showColStripes="0" showLastColumn="1"/>
  <filters count="1">
    <filter fld="4" type="count" evalOrder="-1" id="4"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9.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A5:B7" firstHeaderRow="1" firstDataRow="1" firstDataCol="1" rowPageCount="1" colPageCount="1"/>
  <pivotFields count="31">
    <pivotField axis="axisPage" compact="0" outline="0" multipleItemSelectionAllowed="1" showAll="0">
      <items count="9">
        <item x="0"/>
        <item h="1" x="2"/>
        <item h="1" x="1"/>
        <item h="1" x="3"/>
        <item h="1" x="5"/>
        <item h="1" x="4"/>
        <item h="1" x="6"/>
        <item h="1" x="7"/>
        <item t="default"/>
      </items>
    </pivotField>
    <pivotField compact="0" outline="0" showAll="0"/>
    <pivotField compact="0" outline="0" showAll="0"/>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2">
    <i>
      <x v="116"/>
    </i>
    <i>
      <x v="107"/>
    </i>
  </rowItems>
  <colItems count="1">
    <i/>
  </colItems>
  <pageFields count="1">
    <pageField fld="0" hier="-1"/>
  </pageFields>
  <dataFields count="1">
    <dataField name="Avg. KBA &amp; SBA" fld="30" baseField="0" baseItem="0" numFmtId="1"/>
  </dataFields>
  <formats count="18">
    <format dxfId="256">
      <pivotArea outline="0" collapsedLevelsAreSubtotals="1" fieldPosition="0"/>
    </format>
    <format dxfId="255">
      <pivotArea outline="0" collapsedLevelsAreSubtotals="1" fieldPosition="0"/>
    </format>
    <format dxfId="254">
      <pivotArea outline="0" collapsedLevelsAreSubtotals="1" fieldPosition="0"/>
    </format>
    <format dxfId="253">
      <pivotArea type="all" dataOnly="0" outline="0" fieldPosition="0"/>
    </format>
    <format dxfId="252">
      <pivotArea outline="0" collapsedLevelsAreSubtotals="1" fieldPosition="0"/>
    </format>
    <format dxfId="251">
      <pivotArea field="4" type="button" dataOnly="0" labelOnly="1" outline="0" axis="axisRow" fieldPosition="0"/>
    </format>
    <format dxfId="250">
      <pivotArea dataOnly="0" labelOnly="1" outline="0" axis="axisValues" fieldPosition="0"/>
    </format>
    <format dxfId="249">
      <pivotArea dataOnly="0" labelOnly="1" outline="0" fieldPosition="0">
        <references count="1">
          <reference field="4" count="15">
            <x v="68"/>
            <x v="90"/>
            <x v="103"/>
            <x v="104"/>
            <x v="118"/>
            <x v="125"/>
            <x v="145"/>
            <x v="152"/>
            <x v="157"/>
            <x v="159"/>
            <x v="177"/>
            <x v="178"/>
            <x v="180"/>
            <x v="187"/>
            <x v="190"/>
          </reference>
        </references>
      </pivotArea>
    </format>
    <format dxfId="248">
      <pivotArea type="all" dataOnly="0" outline="0" fieldPosition="0"/>
    </format>
    <format dxfId="247">
      <pivotArea outline="0" collapsedLevelsAreSubtotals="1" fieldPosition="0"/>
    </format>
    <format dxfId="246">
      <pivotArea dataOnly="0" labelOnly="1" outline="0" fieldPosition="0">
        <references count="1">
          <reference field="4" count="15">
            <x v="68"/>
            <x v="90"/>
            <x v="103"/>
            <x v="104"/>
            <x v="118"/>
            <x v="125"/>
            <x v="145"/>
            <x v="152"/>
            <x v="157"/>
            <x v="159"/>
            <x v="177"/>
            <x v="178"/>
            <x v="180"/>
            <x v="187"/>
            <x v="190"/>
          </reference>
        </references>
      </pivotArea>
    </format>
    <format dxfId="245">
      <pivotArea type="all" dataOnly="0" outline="0" fieldPosition="0"/>
    </format>
    <format dxfId="244">
      <pivotArea outline="0" collapsedLevelsAreSubtotals="1" fieldPosition="0"/>
    </format>
    <format dxfId="243">
      <pivotArea field="4" type="button" dataOnly="0" labelOnly="1" outline="0" axis="axisRow" fieldPosition="0"/>
    </format>
    <format dxfId="242">
      <pivotArea dataOnly="0" labelOnly="1" outline="0" axis="axisValues" fieldPosition="0"/>
    </format>
    <format dxfId="241">
      <pivotArea field="4" type="button" dataOnly="0" labelOnly="1" outline="0" axis="axisRow" fieldPosition="0"/>
    </format>
    <format dxfId="240">
      <pivotArea dataOnly="0" labelOnly="1" outline="0" axis="axisValues" fieldPosition="0"/>
    </format>
    <format dxfId="239">
      <pivotArea dataOnly="0" labelOnly="1" outline="0" fieldPosition="0">
        <references count="1">
          <reference field="4" count="0"/>
        </references>
      </pivotArea>
    </format>
  </formats>
  <pivotTableStyleInfo name="PivotStyleMedium9" showRowHeaders="1" showColHeaders="1" showRowStripes="0" showColStripes="0" showLastColumn="1"/>
  <filters count="1">
    <filter fld="4" type="count" evalOrder="-1" id="5"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0.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G5:H7" firstHeaderRow="1" firstDataRow="1" firstDataCol="1" rowPageCount="1" colPageCount="1"/>
  <pivotFields count="31">
    <pivotField axis="axisPage" compact="0" outline="0" multipleItemSelectionAllowed="1" showAll="0">
      <items count="9">
        <item h="1" x="0"/>
        <item h="1" x="2"/>
        <item h="1" x="1"/>
        <item h="1" x="3"/>
        <item x="5"/>
        <item h="1" x="4"/>
        <item h="1" x="6"/>
        <item h="1" x="7"/>
        <item t="default"/>
      </items>
    </pivotField>
    <pivotField compact="0" outline="0" showAll="0"/>
    <pivotField compact="0" outline="0" showAll="0"/>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2">
    <i>
      <x v="1"/>
    </i>
    <i>
      <x v="5"/>
    </i>
  </rowItems>
  <colItems count="1">
    <i/>
  </colItems>
  <pageFields count="1">
    <pageField fld="0" hier="-1"/>
  </pageFields>
  <dataFields count="1">
    <dataField name="Avg. KBA &amp; SBA" fld="30" baseField="4" baseItem="43" numFmtId="1"/>
  </dataFields>
  <formats count="12">
    <format dxfId="268">
      <pivotArea outline="0" collapsedLevelsAreSubtotals="1" fieldPosition="0"/>
    </format>
    <format dxfId="267">
      <pivotArea outline="0" collapsedLevelsAreSubtotals="1" fieldPosition="0"/>
    </format>
    <format dxfId="266">
      <pivotArea outline="0" collapsedLevelsAreSubtotals="1" fieldPosition="0"/>
    </format>
    <format dxfId="265">
      <pivotArea type="all" dataOnly="0" outline="0" fieldPosition="0"/>
    </format>
    <format dxfId="264">
      <pivotArea outline="0" collapsedLevelsAreSubtotals="1" fieldPosition="0"/>
    </format>
    <format dxfId="263">
      <pivotArea field="4" type="button" dataOnly="0" labelOnly="1" outline="0" axis="axisRow" fieldPosition="0"/>
    </format>
    <format dxfId="262">
      <pivotArea dataOnly="0" labelOnly="1" outline="0" axis="axisValues" fieldPosition="0"/>
    </format>
    <format dxfId="261">
      <pivotArea dataOnly="0" labelOnly="1" outline="0" fieldPosition="0">
        <references count="1">
          <reference field="4" count="15">
            <x v="0"/>
            <x v="1"/>
            <x v="4"/>
            <x v="6"/>
            <x v="7"/>
            <x v="9"/>
            <x v="10"/>
            <x v="11"/>
            <x v="13"/>
            <x v="14"/>
            <x v="17"/>
            <x v="21"/>
            <x v="22"/>
            <x v="23"/>
            <x v="27"/>
          </reference>
        </references>
      </pivotArea>
    </format>
    <format dxfId="260">
      <pivotArea field="4" type="button" dataOnly="0" labelOnly="1" outline="0" axis="axisRow" fieldPosition="0"/>
    </format>
    <format dxfId="259">
      <pivotArea dataOnly="0" labelOnly="1" outline="0" axis="axisValues" fieldPosition="0"/>
    </format>
    <format dxfId="258">
      <pivotArea field="4" type="button" dataOnly="0" labelOnly="1" outline="0" axis="axisRow" fieldPosition="0"/>
    </format>
    <format dxfId="257">
      <pivotArea dataOnly="0" labelOnly="1" outline="0" axis="axisValues" fieldPosition="0"/>
    </format>
  </formats>
  <pivotTableStyleInfo name="PivotStyleMedium9" showRowHeaders="1" showColHeaders="1" showRowStripes="0" showColStripes="0" showLastColumn="1"/>
  <filters count="1">
    <filter fld="4" type="count" evalOrder="-1" id="4"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1.xml><?xml version="1.0" encoding="utf-8"?>
<pivotTableDefinition xmlns="http://schemas.openxmlformats.org/spreadsheetml/2006/main" name="PivotTable7"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M5:N6" firstHeaderRow="1" firstDataRow="1" firstDataCol="1" rowPageCount="1" colPageCount="1"/>
  <pivotFields count="31">
    <pivotField axis="axisPage" compact="0" outline="0" multipleItemSelectionAllowed="1" showAll="0">
      <items count="9">
        <item h="1" x="0"/>
        <item h="1" x="2"/>
        <item h="1" x="1"/>
        <item h="1" x="3"/>
        <item h="1" x="5"/>
        <item h="1" x="4"/>
        <item x="6"/>
        <item h="1" x="7"/>
        <item t="default"/>
      </items>
    </pivotField>
    <pivotField compact="0" outline="0" showAll="0"/>
    <pivotField compact="0" outline="0" showAll="0"/>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
    <i>
      <x v="165"/>
    </i>
  </rowItems>
  <colItems count="1">
    <i/>
  </colItems>
  <pageFields count="1">
    <pageField fld="0" hier="-1"/>
  </pageFields>
  <dataFields count="1">
    <dataField name="Avg. KBA &amp; SBA" fld="30" baseField="4" baseItem="43" numFmtId="1"/>
  </dataFields>
  <formats count="12">
    <format dxfId="280">
      <pivotArea outline="0" collapsedLevelsAreSubtotals="1" fieldPosition="0"/>
    </format>
    <format dxfId="279">
      <pivotArea outline="0" collapsedLevelsAreSubtotals="1" fieldPosition="0"/>
    </format>
    <format dxfId="278">
      <pivotArea outline="0" collapsedLevelsAreSubtotals="1" fieldPosition="0"/>
    </format>
    <format dxfId="277">
      <pivotArea type="all" dataOnly="0" outline="0" fieldPosition="0"/>
    </format>
    <format dxfId="276">
      <pivotArea outline="0" collapsedLevelsAreSubtotals="1" fieldPosition="0"/>
    </format>
    <format dxfId="275">
      <pivotArea field="4" type="button" dataOnly="0" labelOnly="1" outline="0" axis="axisRow" fieldPosition="0"/>
    </format>
    <format dxfId="274">
      <pivotArea dataOnly="0" labelOnly="1" outline="0" axis="axisValues" fieldPosition="0"/>
    </format>
    <format dxfId="273">
      <pivotArea dataOnly="0" labelOnly="1" outline="0" fieldPosition="0">
        <references count="1">
          <reference field="4" count="15">
            <x v="83"/>
            <x v="84"/>
            <x v="86"/>
            <x v="93"/>
            <x v="96"/>
            <x v="112"/>
            <x v="122"/>
            <x v="137"/>
            <x v="148"/>
            <x v="149"/>
            <x v="154"/>
            <x v="155"/>
            <x v="156"/>
            <x v="173"/>
            <x v="175"/>
          </reference>
        </references>
      </pivotArea>
    </format>
    <format dxfId="272">
      <pivotArea field="4" type="button" dataOnly="0" labelOnly="1" outline="0" axis="axisRow" fieldPosition="0"/>
    </format>
    <format dxfId="271">
      <pivotArea dataOnly="0" labelOnly="1" outline="0" axis="axisValues" fieldPosition="0"/>
    </format>
    <format dxfId="270">
      <pivotArea field="4" type="button" dataOnly="0" labelOnly="1" outline="0" axis="axisRow" fieldPosition="0"/>
    </format>
    <format dxfId="269">
      <pivotArea dataOnly="0" labelOnly="1" outline="0" axis="axisValues" fieldPosition="0"/>
    </format>
  </formats>
  <pivotTableStyleInfo name="PivotStyleMedium9" showRowHeaders="1" showColHeaders="1" showRowStripes="0" showColStripes="0" showLastColumn="1"/>
  <filters count="1">
    <filter fld="4" type="count" evalOrder="-1" id="5"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2.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J5:K6" firstHeaderRow="1" firstDataRow="1" firstDataCol="1" rowPageCount="1" colPageCount="1"/>
  <pivotFields count="31">
    <pivotField axis="axisPage" compact="0" outline="0" multipleItemSelectionAllowed="1" showAll="0">
      <items count="9">
        <item h="1" x="0"/>
        <item h="1" x="2"/>
        <item h="1" x="1"/>
        <item h="1" x="3"/>
        <item h="1" x="5"/>
        <item x="4"/>
        <item h="1" x="6"/>
        <item h="1" x="7"/>
        <item t="default"/>
      </items>
    </pivotField>
    <pivotField compact="0" outline="0" showAll="0"/>
    <pivotField compact="0" outline="0" showAll="0"/>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
    <i>
      <x v="52"/>
    </i>
  </rowItems>
  <colItems count="1">
    <i/>
  </colItems>
  <pageFields count="1">
    <pageField fld="0" hier="-1"/>
  </pageFields>
  <dataFields count="1">
    <dataField name="Avg. KBA &amp; SBA" fld="30" baseField="4" baseItem="43" numFmtId="1"/>
  </dataFields>
  <formats count="12">
    <format dxfId="292">
      <pivotArea outline="0" collapsedLevelsAreSubtotals="1" fieldPosition="0"/>
    </format>
    <format dxfId="291">
      <pivotArea outline="0" collapsedLevelsAreSubtotals="1" fieldPosition="0"/>
    </format>
    <format dxfId="290">
      <pivotArea outline="0" collapsedLevelsAreSubtotals="1" fieldPosition="0"/>
    </format>
    <format dxfId="289">
      <pivotArea type="all" dataOnly="0" outline="0" fieldPosition="0"/>
    </format>
    <format dxfId="288">
      <pivotArea outline="0" collapsedLevelsAreSubtotals="1" fieldPosition="0"/>
    </format>
    <format dxfId="287">
      <pivotArea field="4" type="button" dataOnly="0" labelOnly="1" outline="0" axis="axisRow" fieldPosition="0"/>
    </format>
    <format dxfId="286">
      <pivotArea dataOnly="0" labelOnly="1" outline="0" axis="axisValues" fieldPosition="0"/>
    </format>
    <format dxfId="285">
      <pivotArea dataOnly="0" labelOnly="1" outline="0" fieldPosition="0">
        <references count="1">
          <reference field="4" count="15">
            <x v="28"/>
            <x v="30"/>
            <x v="31"/>
            <x v="32"/>
            <x v="33"/>
            <x v="35"/>
            <x v="37"/>
            <x v="40"/>
            <x v="41"/>
            <x v="51"/>
            <x v="52"/>
            <x v="62"/>
            <x v="64"/>
            <x v="65"/>
            <x v="76"/>
          </reference>
        </references>
      </pivotArea>
    </format>
    <format dxfId="284">
      <pivotArea field="4" type="button" dataOnly="0" labelOnly="1" outline="0" axis="axisRow" fieldPosition="0"/>
    </format>
    <format dxfId="283">
      <pivotArea dataOnly="0" labelOnly="1" outline="0" axis="axisValues" fieldPosition="0"/>
    </format>
    <format dxfId="282">
      <pivotArea field="4" type="button" dataOnly="0" labelOnly="1" outline="0" axis="axisRow" fieldPosition="0"/>
    </format>
    <format dxfId="281">
      <pivotArea dataOnly="0" labelOnly="1" outline="0" axis="axisValues" fieldPosition="0"/>
    </format>
  </formats>
  <pivotTableStyleInfo name="PivotStyleMedium9" showRowHeaders="1" showColHeaders="1" showRowStripes="0" showColStripes="0" showLastColumn="1"/>
  <filters count="1">
    <filter fld="4" type="count" evalOrder="-1" id="5"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3.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D5:E16" firstHeaderRow="1" firstDataRow="1" firstDataCol="1" rowPageCount="1" colPageCount="1"/>
  <pivotFields count="31">
    <pivotField axis="axisPage" compact="0" outline="0" multipleItemSelectionAllowed="1" showAll="0">
      <items count="9">
        <item h="1" x="0"/>
        <item x="2"/>
        <item h="1" x="1"/>
        <item h="1" x="3"/>
        <item h="1" x="5"/>
        <item h="1" x="4"/>
        <item h="1" x="6"/>
        <item h="1" x="7"/>
        <item t="default"/>
      </items>
    </pivotField>
    <pivotField compact="0" outline="0" showAll="0"/>
    <pivotField compact="0" outline="0" showAll="0"/>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1">
    <i>
      <x v="147"/>
    </i>
    <i>
      <x v="98"/>
    </i>
    <i>
      <x v="181"/>
    </i>
    <i>
      <x v="69"/>
    </i>
    <i>
      <x v="182"/>
    </i>
    <i>
      <x v="186"/>
    </i>
    <i>
      <x v="44"/>
    </i>
    <i>
      <x v="117"/>
    </i>
    <i>
      <x v="128"/>
    </i>
    <i>
      <x v="66"/>
    </i>
    <i>
      <x v="8"/>
    </i>
  </rowItems>
  <colItems count="1">
    <i/>
  </colItems>
  <pageFields count="1">
    <pageField fld="0" hier="-1"/>
  </pageFields>
  <dataFields count="1">
    <dataField name="Avg. KBA &amp; SBA" fld="30" baseField="0" baseItem="0" numFmtId="1"/>
  </dataFields>
  <formats count="12">
    <format dxfId="304">
      <pivotArea outline="0" collapsedLevelsAreSubtotals="1" fieldPosition="0"/>
    </format>
    <format dxfId="303">
      <pivotArea outline="0" collapsedLevelsAreSubtotals="1" fieldPosition="0"/>
    </format>
    <format dxfId="302">
      <pivotArea outline="0" collapsedLevelsAreSubtotals="1" fieldPosition="0"/>
    </format>
    <format dxfId="301">
      <pivotArea type="all" dataOnly="0" outline="0" fieldPosition="0"/>
    </format>
    <format dxfId="300">
      <pivotArea outline="0" collapsedLevelsAreSubtotals="1" fieldPosition="0"/>
    </format>
    <format dxfId="299">
      <pivotArea field="4" type="button" dataOnly="0" labelOnly="1" outline="0" axis="axisRow" fieldPosition="0"/>
    </format>
    <format dxfId="298">
      <pivotArea dataOnly="0" labelOnly="1" outline="0" axis="axisValues" fieldPosition="0"/>
    </format>
    <format dxfId="297">
      <pivotArea dataOnly="0" labelOnly="1" outline="0" fieldPosition="0">
        <references count="1">
          <reference field="4" count="16">
            <x v="16"/>
            <x v="20"/>
            <x v="36"/>
            <x v="39"/>
            <x v="42"/>
            <x v="47"/>
            <x v="53"/>
            <x v="54"/>
            <x v="72"/>
            <x v="85"/>
            <x v="88"/>
            <x v="98"/>
            <x v="127"/>
            <x v="131"/>
            <x v="139"/>
            <x v="185"/>
          </reference>
        </references>
      </pivotArea>
    </format>
    <format dxfId="296">
      <pivotArea field="4" type="button" dataOnly="0" labelOnly="1" outline="0" axis="axisRow" fieldPosition="0"/>
    </format>
    <format dxfId="295">
      <pivotArea dataOnly="0" labelOnly="1" outline="0" axis="axisValues" fieldPosition="0"/>
    </format>
    <format dxfId="294">
      <pivotArea field="4" type="button" dataOnly="0" labelOnly="1" outline="0" axis="axisRow" fieldPosition="0"/>
    </format>
    <format dxfId="293">
      <pivotArea dataOnly="0" labelOnly="1" outline="0" axis="axisValues" fieldPosition="0"/>
    </format>
  </formats>
  <pivotTableStyleInfo name="PivotStyleMedium9" showRowHeaders="1" showColHeaders="1" showRowStripes="0" showColStripes="0" showLastColumn="1"/>
  <filters count="1">
    <filter fld="4" type="count" evalOrder="-1" id="10" iMeasureFld="0">
      <autoFilter ref="A1">
        <filterColumn colId="0">
          <top10 top="0" val="11" filterVal="11"/>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4.xml><?xml version="1.0" encoding="utf-8"?>
<pivotTableDefinition xmlns="http://schemas.openxmlformats.org/spreadsheetml/2006/main" name="PivotTable11"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G4:H8" firstHeaderRow="1" firstDataRow="1" firstDataCol="1" rowPageCount="1" colPageCount="1"/>
  <pivotFields count="31">
    <pivotField compact="0" outline="0" showAll="0"/>
    <pivotField compact="0" outline="0" showAll="0"/>
    <pivotField axis="axisPage" compact="0" outline="0" showAll="0">
      <items count="4">
        <item x="1"/>
        <item x="2"/>
        <item x="0"/>
        <item t="default"/>
      </items>
    </pivotField>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4">
    <i>
      <x v="142"/>
    </i>
    <i>
      <x v="165"/>
    </i>
    <i>
      <x v="94"/>
    </i>
    <i>
      <x v="107"/>
    </i>
  </rowItems>
  <colItems count="1">
    <i/>
  </colItems>
  <pageFields count="1">
    <pageField fld="2" item="2" hier="-1"/>
  </pageFields>
  <dataFields count="1">
    <dataField name="Avg. KBA &amp; SBA" fld="30" baseField="0" baseItem="0" numFmtId="1"/>
  </dataFields>
  <formats count="17">
    <format dxfId="181">
      <pivotArea outline="0" collapsedLevelsAreSubtotals="1" fieldPosition="0"/>
    </format>
    <format dxfId="180">
      <pivotArea outline="0" collapsedLevelsAreSubtotals="1" fieldPosition="0"/>
    </format>
    <format dxfId="179">
      <pivotArea outline="0" collapsedLevelsAreSubtotals="1" fieldPosition="0"/>
    </format>
    <format dxfId="178">
      <pivotArea dataOnly="0" labelOnly="1" fieldPosition="0">
        <references count="1">
          <reference field="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77">
      <pivotArea dataOnly="0" labelOnly="1" fieldPosition="0">
        <references count="1">
          <reference field="4"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76">
      <pivotArea dataOnly="0" labelOnly="1" fieldPosition="0">
        <references count="1">
          <reference field="4"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75">
      <pivotArea dataOnly="0" labelOnly="1" fieldPosition="0">
        <references count="1">
          <reference field="4" count="42">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reference>
        </references>
      </pivotArea>
    </format>
    <format dxfId="174">
      <pivotArea dataOnly="0" labelOnly="1" grandRow="1" outline="0" fieldPosition="0"/>
    </format>
    <format dxfId="173">
      <pivotArea type="all" dataOnly="0" outline="0" fieldPosition="0"/>
    </format>
    <format dxfId="172">
      <pivotArea outline="0" collapsedLevelsAreSubtotals="1" fieldPosition="0"/>
    </format>
    <format dxfId="171">
      <pivotArea field="4" type="button" dataOnly="0" labelOnly="1" outline="0" axis="axisRow" fieldPosition="0"/>
    </format>
    <format dxfId="170">
      <pivotArea dataOnly="0" labelOnly="1" outline="0" axis="axisValues" fieldPosition="0"/>
    </format>
    <format dxfId="169">
      <pivotArea dataOnly="0" labelOnly="1" outline="0" fieldPosition="0">
        <references count="1">
          <reference field="4" count="18">
            <x v="3"/>
            <x v="19"/>
            <x v="40"/>
            <x v="48"/>
            <x v="49"/>
            <x v="52"/>
            <x v="62"/>
            <x v="65"/>
            <x v="70"/>
            <x v="80"/>
            <x v="92"/>
            <x v="108"/>
            <x v="113"/>
            <x v="126"/>
            <x v="132"/>
            <x v="133"/>
            <x v="176"/>
            <x v="189"/>
          </reference>
        </references>
      </pivotArea>
    </format>
    <format dxfId="168">
      <pivotArea field="4" type="button" dataOnly="0" labelOnly="1" outline="0" axis="axisRow" fieldPosition="0"/>
    </format>
    <format dxfId="167">
      <pivotArea dataOnly="0" labelOnly="1" outline="0" axis="axisValues" fieldPosition="0"/>
    </format>
    <format dxfId="166">
      <pivotArea field="4" type="button" dataOnly="0" labelOnly="1" outline="0" axis="axisRow" fieldPosition="0"/>
    </format>
    <format dxfId="165">
      <pivotArea dataOnly="0" labelOnly="1" outline="0" axis="axisValues" fieldPosition="0"/>
    </format>
  </formats>
  <pivotTableStyleInfo name="PivotStyleMedium9" showRowHeaders="1" showColHeaders="1" showRowStripes="0" showColStripes="0" showLastColumn="1"/>
  <filters count="1">
    <filter fld="4" type="count" evalOrder="-1" id="4" iMeasureFld="0">
      <autoFilter ref="A1">
        <filterColumn colId="0">
          <top10 top="0" val="4" filterVal="4"/>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5.xml><?xml version="1.0" encoding="utf-8"?>
<pivotTableDefinition xmlns="http://schemas.openxmlformats.org/spreadsheetml/2006/main" name="PivotTable9"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A4:B5" firstHeaderRow="1" firstDataRow="1" firstDataCol="1" rowPageCount="1" colPageCount="1"/>
  <pivotFields count="31">
    <pivotField compact="0" outline="0" showAll="0"/>
    <pivotField compact="0" outline="0" showAll="0"/>
    <pivotField axis="axisPage" compact="0" outline="0" showAll="0">
      <items count="4">
        <item x="1"/>
        <item x="2"/>
        <item x="0"/>
        <item t="default"/>
      </items>
    </pivotField>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
    <i>
      <x v="52"/>
    </i>
  </rowItems>
  <colItems count="1">
    <i/>
  </colItems>
  <pageFields count="1">
    <pageField fld="2" item="0" hier="-1"/>
  </pageFields>
  <dataFields count="1">
    <dataField name="Avg. KBA &amp; SBA" fld="30" baseField="0" baseItem="0" numFmtId="1"/>
  </dataFields>
  <formats count="17">
    <format dxfId="198">
      <pivotArea outline="0" collapsedLevelsAreSubtotals="1" fieldPosition="0"/>
    </format>
    <format dxfId="197">
      <pivotArea outline="0" collapsedLevelsAreSubtotals="1" fieldPosition="0"/>
    </format>
    <format dxfId="196">
      <pivotArea outline="0" collapsedLevelsAreSubtotals="1" fieldPosition="0"/>
    </format>
    <format dxfId="195">
      <pivotArea dataOnly="0" labelOnly="1" fieldPosition="0">
        <references count="1">
          <reference field="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94">
      <pivotArea dataOnly="0" labelOnly="1" fieldPosition="0">
        <references count="1">
          <reference field="4"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93">
      <pivotArea dataOnly="0" labelOnly="1" fieldPosition="0">
        <references count="1">
          <reference field="4"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92">
      <pivotArea dataOnly="0" labelOnly="1" fieldPosition="0">
        <references count="1">
          <reference field="4" count="42">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reference>
        </references>
      </pivotArea>
    </format>
    <format dxfId="191">
      <pivotArea dataOnly="0" labelOnly="1" grandRow="1" outline="0" fieldPosition="0"/>
    </format>
    <format dxfId="190">
      <pivotArea type="all" dataOnly="0" outline="0" fieldPosition="0"/>
    </format>
    <format dxfId="189">
      <pivotArea outline="0" collapsedLevelsAreSubtotals="1" fieldPosition="0"/>
    </format>
    <format dxfId="188">
      <pivotArea field="4" type="button" dataOnly="0" labelOnly="1" outline="0" axis="axisRow" fieldPosition="0"/>
    </format>
    <format dxfId="187">
      <pivotArea dataOnly="0" labelOnly="1" outline="0" axis="axisValues" fieldPosition="0"/>
    </format>
    <format dxfId="186">
      <pivotArea dataOnly="0" labelOnly="1" outline="0" fieldPosition="0">
        <references count="1">
          <reference field="4" count="18">
            <x v="3"/>
            <x v="19"/>
            <x v="40"/>
            <x v="48"/>
            <x v="49"/>
            <x v="52"/>
            <x v="62"/>
            <x v="65"/>
            <x v="70"/>
            <x v="80"/>
            <x v="92"/>
            <x v="108"/>
            <x v="113"/>
            <x v="126"/>
            <x v="132"/>
            <x v="133"/>
            <x v="176"/>
            <x v="189"/>
          </reference>
        </references>
      </pivotArea>
    </format>
    <format dxfId="185">
      <pivotArea field="4" type="button" dataOnly="0" labelOnly="1" outline="0" axis="axisRow" fieldPosition="0"/>
    </format>
    <format dxfId="184">
      <pivotArea dataOnly="0" labelOnly="1" outline="0" axis="axisValues" fieldPosition="0"/>
    </format>
    <format dxfId="183">
      <pivotArea field="4" type="button" dataOnly="0" labelOnly="1" outline="0" axis="axisRow" fieldPosition="0"/>
    </format>
    <format dxfId="182">
      <pivotArea dataOnly="0" labelOnly="1" outline="0" axis="axisValues" fieldPosition="0"/>
    </format>
  </formats>
  <pivotTableStyleInfo name="PivotStyleMedium9" showRowHeaders="1" showColHeaders="1" showRowStripes="0" showColStripes="0" showLastColumn="1"/>
  <filters count="1">
    <filter fld="4" type="count" evalOrder="-1" id="3"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6.xml><?xml version="1.0" encoding="utf-8"?>
<pivotTableDefinition xmlns="http://schemas.openxmlformats.org/spreadsheetml/2006/main" name="PivotTable10" cacheId="3" applyNumberFormats="0" applyBorderFormats="0" applyFontFormats="0" applyPatternFormats="0" applyAlignmentFormats="0" applyWidthHeightFormats="1" dataCaption="Values" updatedVersion="5" minRefreshableVersion="3" useAutoFormatting="1" rowGrandTotals="0" itemPrintTitles="1" createdVersion="5" indent="0" compact="0" compactData="0" multipleFieldFilters="0">
  <location ref="D4:E17" firstHeaderRow="1" firstDataRow="1" firstDataCol="1" rowPageCount="1" colPageCount="1"/>
  <pivotFields count="31">
    <pivotField compact="0" outline="0" showAll="0"/>
    <pivotField compact="0" outline="0" showAll="0"/>
    <pivotField axis="axisPage" compact="0" outline="0" showAll="0">
      <items count="4">
        <item x="1"/>
        <item x="2"/>
        <item x="0"/>
        <item t="default"/>
      </items>
    </pivotField>
    <pivotField compact="0" outline="0" showAll="0"/>
    <pivotField axis="axisRow" compact="0" outline="0" showAll="0" measureFilter="1" sortType="descending">
      <items count="193">
        <item x="126"/>
        <item x="127"/>
        <item x="128"/>
        <item x="43"/>
        <item x="129"/>
        <item x="130"/>
        <item x="131"/>
        <item x="132"/>
        <item x="54"/>
        <item x="133"/>
        <item x="134"/>
        <item x="135"/>
        <item x="16"/>
        <item x="136"/>
        <item x="137"/>
        <item x="138"/>
        <item x="48"/>
        <item x="139"/>
        <item x="140"/>
        <item x="44"/>
        <item x="61"/>
        <item x="141"/>
        <item x="142"/>
        <item x="143"/>
        <item x="144"/>
        <item x="145"/>
        <item x="172"/>
        <item x="146"/>
        <item x="100"/>
        <item x="101"/>
        <item x="102"/>
        <item x="103"/>
        <item x="104"/>
        <item x="105"/>
        <item x="37"/>
        <item x="106"/>
        <item x="50"/>
        <item x="107"/>
        <item x="90"/>
        <item x="60"/>
        <item x="108"/>
        <item x="109"/>
        <item x="58"/>
        <item x="80"/>
        <item x="68"/>
        <item x="25"/>
        <item x="110"/>
        <item x="63"/>
        <item x="34"/>
        <item x="30"/>
        <item x="111"/>
        <item x="112"/>
        <item x="113"/>
        <item x="51"/>
        <item x="56"/>
        <item x="114"/>
        <item x="70"/>
        <item x="93"/>
        <item x="115"/>
        <item x="116"/>
        <item x="117"/>
        <item x="118"/>
        <item x="119"/>
        <item x="94"/>
        <item x="120"/>
        <item x="121"/>
        <item x="66"/>
        <item x="82"/>
        <item x="18"/>
        <item x="69"/>
        <item x="21"/>
        <item x="122"/>
        <item x="59"/>
        <item x="87"/>
        <item x="123"/>
        <item x="124"/>
        <item x="125"/>
        <item x="147"/>
        <item x="173"/>
        <item x="35"/>
        <item x="32"/>
        <item x="174"/>
        <item x="148"/>
        <item x="149"/>
        <item x="150"/>
        <item x="47"/>
        <item x="151"/>
        <item x="175"/>
        <item x="62"/>
        <item x="36"/>
        <item x="14"/>
        <item x="76"/>
        <item x="40"/>
        <item x="152"/>
        <item x="176"/>
        <item x="177"/>
        <item x="153"/>
        <item x="178"/>
        <item x="49"/>
        <item x="89"/>
        <item x="154"/>
        <item x="179"/>
        <item x="84"/>
        <item x="0"/>
        <item x="1"/>
        <item x="180"/>
        <item x="181"/>
        <item x="2"/>
        <item x="31"/>
        <item x="3"/>
        <item x="98"/>
        <item x="19"/>
        <item x="155"/>
        <item x="22"/>
        <item x="92"/>
        <item x="45"/>
        <item x="17"/>
        <item x="72"/>
        <item x="4"/>
        <item x="182"/>
        <item x="183"/>
        <item x="42"/>
        <item x="156"/>
        <item x="5"/>
        <item x="96"/>
        <item x="6"/>
        <item x="24"/>
        <item x="53"/>
        <item x="74"/>
        <item x="23"/>
        <item x="85"/>
        <item x="57"/>
        <item x="39"/>
        <item x="27"/>
        <item x="38"/>
        <item x="157"/>
        <item x="83"/>
        <item x="158"/>
        <item x="88"/>
        <item x="55"/>
        <item x="33"/>
        <item x="184"/>
        <item x="185"/>
        <item x="186"/>
        <item x="78"/>
        <item x="7"/>
        <item x="187"/>
        <item x="67"/>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71"/>
        <item x="73"/>
        <item x="81"/>
        <item x="64"/>
        <item x="65"/>
        <item x="52"/>
        <item x="20"/>
        <item x="91"/>
        <item x="28"/>
        <item x="13"/>
        <item x="75"/>
        <item t="default"/>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compact="0" outline="0" showAll="0" defaultSubtotal="0"/>
    <pivotField compact="0" numFmtId="1" outline="0" showAll="0" defaultSubtotal="0"/>
    <pivotField compact="0" outline="0" showAll="0" defaultSubtotal="0"/>
    <pivotField compact="0" outline="0" showAll="0"/>
    <pivotField compact="0" outline="0" showAll="0"/>
    <pivotField compact="0" outline="0" showAll="0" defaultSubtotal="0"/>
    <pivotField dataField="1" compact="0" numFmtId="1" outline="0" showAll="0"/>
  </pivotFields>
  <rowFields count="1">
    <field x="4"/>
  </rowFields>
  <rowItems count="13">
    <i>
      <x v="147"/>
    </i>
    <i>
      <x v="98"/>
    </i>
    <i>
      <x v="181"/>
    </i>
    <i>
      <x v="182"/>
    </i>
    <i>
      <x v="186"/>
    </i>
    <i>
      <x v="69"/>
    </i>
    <i>
      <x v="44"/>
    </i>
    <i>
      <x v="117"/>
    </i>
    <i>
      <x v="128"/>
    </i>
    <i>
      <x v="8"/>
    </i>
    <i>
      <x v="66"/>
    </i>
    <i>
      <x v="1"/>
    </i>
    <i>
      <x v="5"/>
    </i>
  </rowItems>
  <colItems count="1">
    <i/>
  </colItems>
  <pageFields count="1">
    <pageField fld="2" item="1" hier="-1"/>
  </pageFields>
  <dataFields count="1">
    <dataField name="Avg. KBA &amp; SBA" fld="30" baseField="0" baseItem="0" numFmtId="1"/>
  </dataFields>
  <formats count="17">
    <format dxfId="215">
      <pivotArea outline="0" collapsedLevelsAreSubtotals="1" fieldPosition="0"/>
    </format>
    <format dxfId="214">
      <pivotArea outline="0" collapsedLevelsAreSubtotals="1" fieldPosition="0"/>
    </format>
    <format dxfId="213">
      <pivotArea outline="0" collapsedLevelsAreSubtotals="1" fieldPosition="0"/>
    </format>
    <format dxfId="212">
      <pivotArea dataOnly="0" labelOnly="1" fieldPosition="0">
        <references count="1">
          <reference field="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11">
      <pivotArea dataOnly="0" labelOnly="1" fieldPosition="0">
        <references count="1">
          <reference field="4"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10">
      <pivotArea dataOnly="0" labelOnly="1" fieldPosition="0">
        <references count="1">
          <reference field="4"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09">
      <pivotArea dataOnly="0" labelOnly="1" fieldPosition="0">
        <references count="1">
          <reference field="4" count="42">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reference>
        </references>
      </pivotArea>
    </format>
    <format dxfId="208">
      <pivotArea dataOnly="0" labelOnly="1" grandRow="1" outline="0" fieldPosition="0"/>
    </format>
    <format dxfId="207">
      <pivotArea type="all" dataOnly="0" outline="0" fieldPosition="0"/>
    </format>
    <format dxfId="206">
      <pivotArea outline="0" collapsedLevelsAreSubtotals="1" fieldPosition="0"/>
    </format>
    <format dxfId="205">
      <pivotArea field="4" type="button" dataOnly="0" labelOnly="1" outline="0" axis="axisRow" fieldPosition="0"/>
    </format>
    <format dxfId="204">
      <pivotArea dataOnly="0" labelOnly="1" outline="0" axis="axisValues" fieldPosition="0"/>
    </format>
    <format dxfId="203">
      <pivotArea dataOnly="0" labelOnly="1" outline="0" fieldPosition="0">
        <references count="1">
          <reference field="4" count="18">
            <x v="3"/>
            <x v="19"/>
            <x v="40"/>
            <x v="48"/>
            <x v="49"/>
            <x v="52"/>
            <x v="62"/>
            <x v="65"/>
            <x v="70"/>
            <x v="80"/>
            <x v="92"/>
            <x v="108"/>
            <x v="113"/>
            <x v="126"/>
            <x v="132"/>
            <x v="133"/>
            <x v="176"/>
            <x v="189"/>
          </reference>
        </references>
      </pivotArea>
    </format>
    <format dxfId="202">
      <pivotArea field="4" type="button" dataOnly="0" labelOnly="1" outline="0" axis="axisRow" fieldPosition="0"/>
    </format>
    <format dxfId="201">
      <pivotArea dataOnly="0" labelOnly="1" outline="0" axis="axisValues" fieldPosition="0"/>
    </format>
    <format dxfId="200">
      <pivotArea field="4" type="button" dataOnly="0" labelOnly="1" outline="0" axis="axisRow" fieldPosition="0"/>
    </format>
    <format dxfId="199">
      <pivotArea dataOnly="0" labelOnly="1" outline="0" axis="axisValues" fieldPosition="0"/>
    </format>
  </formats>
  <pivotTableStyleInfo name="PivotStyleMedium9" showRowHeaders="1" showColHeaders="1" showRowStripes="0" showColStripes="0" showLastColumn="1"/>
  <filters count="1">
    <filter fld="4" type="count" evalOrder="-1" id="3" iMeasureFld="0">
      <autoFilter ref="A1">
        <filterColumn colId="0">
          <top10 top="0" val="13" filterVal="1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7.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rowGrandTotals="0" colGrandTotals="0" itemPrintTitles="1" createdVersion="6" indent="0" compact="0" compactData="0" multipleFieldFilters="0">
  <location ref="A8:F84" firstHeaderRow="0" firstDataRow="1" firstDataCol="4"/>
  <pivotFields count="17">
    <pivotField compact="0" outline="0" showAll="0" defaultSubtotal="0"/>
    <pivotField name=" Location" axis="axisRow" compact="0" outline="0" showAll="0" sortType="ascending" defaultSubtotal="0">
      <items count="3">
        <item x="0"/>
        <item x="1"/>
        <item x="2"/>
      </items>
    </pivotField>
    <pivotField axis="axisRow" compact="0" outline="0" showAll="0" sortType="ascending" defaultSubtotal="0">
      <items count="3">
        <item x="1"/>
        <item x="2"/>
        <item x="0"/>
      </items>
    </pivotField>
    <pivotField axis="axisRow" compact="0" outline="0" showAll="0" defaultSubtotal="0">
      <items count="192">
        <item x="18"/>
        <item x="15"/>
        <item x="16"/>
        <item x="17"/>
        <item x="19"/>
        <item x="77"/>
        <item x="78"/>
        <item x="79"/>
        <item x="80"/>
        <item x="81"/>
        <item x="82"/>
        <item x="83"/>
        <item x="84"/>
        <item x="85"/>
        <item x="86"/>
        <item x="87"/>
        <item x="88"/>
        <item x="89"/>
        <item x="90"/>
        <item x="91"/>
        <item x="92"/>
        <item x="93"/>
        <item x="94"/>
        <item x="95"/>
        <item x="96"/>
        <item x="97"/>
        <item x="98"/>
        <item x="99"/>
        <item x="6"/>
        <item x="7"/>
        <item x="8"/>
        <item x="13"/>
        <item x="14"/>
        <item x="20"/>
        <item x="0"/>
        <item x="1"/>
        <item x="2"/>
        <item x="3"/>
        <item x="4"/>
        <item x="5"/>
        <item x="9"/>
        <item x="10"/>
        <item x="12"/>
        <item x="21"/>
        <item x="22"/>
        <item x="73"/>
        <item x="23"/>
        <item x="24"/>
        <item x="25"/>
        <item x="74"/>
        <item x="26"/>
        <item x="27"/>
        <item x="28"/>
        <item x="29"/>
        <item x="30"/>
        <item x="31"/>
        <item x="32"/>
        <item x="51"/>
        <item x="33"/>
        <item x="34"/>
        <item x="35"/>
        <item x="36"/>
        <item x="52"/>
        <item x="49"/>
        <item x="50"/>
        <item x="53"/>
        <item x="54"/>
        <item x="55"/>
        <item x="48"/>
        <item x="47"/>
        <item x="67"/>
        <item x="68"/>
        <item x="59"/>
        <item x="56"/>
        <item x="57"/>
        <item x="58"/>
        <item x="60"/>
        <item x="61"/>
        <item x="62"/>
        <item x="63"/>
        <item x="64"/>
        <item x="65"/>
        <item x="66"/>
        <item x="37"/>
        <item x="38"/>
        <item x="39"/>
        <item x="69"/>
        <item x="40"/>
        <item x="75"/>
        <item x="76"/>
        <item x="41"/>
        <item x="42"/>
        <item x="70"/>
        <item x="71"/>
        <item x="72"/>
        <item x="43"/>
        <item x="44"/>
        <item x="45"/>
        <item x="11"/>
        <item x="46"/>
        <item x="168"/>
        <item x="175"/>
        <item x="147"/>
        <item x="136"/>
        <item x="100"/>
        <item x="105"/>
        <item x="188"/>
        <item x="145"/>
        <item x="143"/>
        <item x="165"/>
        <item x="114"/>
        <item x="119"/>
        <item x="120"/>
        <item x="122"/>
        <item x="125"/>
        <item x="128"/>
        <item x="130"/>
        <item x="131"/>
        <item x="133"/>
        <item x="135"/>
        <item x="137"/>
        <item x="140"/>
        <item x="139"/>
        <item x="141"/>
        <item x="142"/>
        <item x="144"/>
        <item x="102"/>
        <item x="104"/>
        <item x="106"/>
        <item x="113"/>
        <item x="152"/>
        <item x="177"/>
        <item x="149"/>
        <item x="178"/>
        <item x="181"/>
        <item x="179"/>
        <item x="111"/>
        <item x="127"/>
        <item x="189"/>
        <item x="185"/>
        <item x="158"/>
        <item x="171"/>
        <item x="124"/>
        <item x="155"/>
        <item x="109"/>
        <item x="170"/>
        <item x="118"/>
        <item x="166"/>
        <item x="115"/>
        <item x="162"/>
        <item x="167"/>
        <item x="101"/>
        <item x="146"/>
        <item x="126"/>
        <item x="123"/>
        <item x="164"/>
        <item x="129"/>
        <item x="121"/>
        <item x="112"/>
        <item x="183"/>
        <item x="108"/>
        <item x="190"/>
        <item x="184"/>
        <item x="107"/>
        <item x="153"/>
        <item x="180"/>
        <item x="154"/>
        <item x="191"/>
        <item x="173"/>
        <item x="186"/>
        <item x="161"/>
        <item x="159"/>
        <item x="103"/>
        <item x="163"/>
        <item x="132"/>
        <item x="169"/>
        <item x="138"/>
        <item x="150"/>
        <item x="176"/>
        <item x="172"/>
        <item x="174"/>
        <item x="182"/>
        <item x="148"/>
        <item x="157"/>
        <item x="187"/>
        <item x="134"/>
        <item x="116"/>
        <item x="156"/>
        <item x="117"/>
        <item x="160"/>
        <item x="151"/>
        <item x="110"/>
      </items>
    </pivotField>
    <pivotField axis="axisRow" compact="0" outline="0" showAll="0" measureFilter="1" sortType="ascending" defaultSubtotal="0">
      <items count="192">
        <item x="126"/>
        <item x="127"/>
        <item x="128"/>
        <item x="43"/>
        <item x="129"/>
        <item x="130"/>
        <item x="131"/>
        <item x="132"/>
        <item x="74"/>
        <item x="133"/>
        <item x="134"/>
        <item x="135"/>
        <item x="16"/>
        <item x="136"/>
        <item x="137"/>
        <item x="138"/>
        <item x="51"/>
        <item x="139"/>
        <item x="140"/>
        <item x="44"/>
        <item x="57"/>
        <item x="141"/>
        <item x="142"/>
        <item x="143"/>
        <item x="144"/>
        <item x="145"/>
        <item x="172"/>
        <item x="146"/>
        <item x="100"/>
        <item x="101"/>
        <item x="102"/>
        <item x="103"/>
        <item x="104"/>
        <item x="105"/>
        <item x="37"/>
        <item x="106"/>
        <item x="63"/>
        <item x="107"/>
        <item x="90"/>
        <item x="62"/>
        <item x="108"/>
        <item x="109"/>
        <item x="69"/>
        <item x="80"/>
        <item x="49"/>
        <item x="25"/>
        <item x="110"/>
        <item x="59"/>
        <item x="34"/>
        <item x="30"/>
        <item x="111"/>
        <item x="112"/>
        <item x="113"/>
        <item x="71"/>
        <item x="50"/>
        <item x="114"/>
        <item x="65"/>
        <item x="93"/>
        <item x="115"/>
        <item x="116"/>
        <item x="117"/>
        <item x="118"/>
        <item x="119"/>
        <item x="94"/>
        <item x="120"/>
        <item x="121"/>
        <item x="61"/>
        <item x="82"/>
        <item x="18"/>
        <item x="60"/>
        <item x="21"/>
        <item x="122"/>
        <item x="52"/>
        <item x="87"/>
        <item x="123"/>
        <item x="124"/>
        <item x="125"/>
        <item x="147"/>
        <item x="173"/>
        <item x="35"/>
        <item x="32"/>
        <item x="174"/>
        <item x="148"/>
        <item x="149"/>
        <item x="150"/>
        <item x="53"/>
        <item x="151"/>
        <item x="175"/>
        <item x="58"/>
        <item x="36"/>
        <item x="14"/>
        <item x="76"/>
        <item x="40"/>
        <item x="152"/>
        <item x="176"/>
        <item x="177"/>
        <item x="153"/>
        <item x="178"/>
        <item x="54"/>
        <item x="89"/>
        <item x="154"/>
        <item x="179"/>
        <item x="84"/>
        <item x="0"/>
        <item x="1"/>
        <item x="180"/>
        <item x="181"/>
        <item x="2"/>
        <item x="31"/>
        <item x="3"/>
        <item x="98"/>
        <item x="19"/>
        <item x="155"/>
        <item x="22"/>
        <item x="92"/>
        <item x="45"/>
        <item x="17"/>
        <item x="72"/>
        <item x="4"/>
        <item x="182"/>
        <item x="183"/>
        <item x="42"/>
        <item x="156"/>
        <item x="5"/>
        <item x="96"/>
        <item x="6"/>
        <item x="24"/>
        <item x="68"/>
        <item x="66"/>
        <item x="23"/>
        <item x="85"/>
        <item x="64"/>
        <item x="39"/>
        <item x="27"/>
        <item x="38"/>
        <item x="157"/>
        <item x="83"/>
        <item x="158"/>
        <item x="88"/>
        <item x="56"/>
        <item x="33"/>
        <item x="184"/>
        <item x="185"/>
        <item x="186"/>
        <item x="78"/>
        <item x="7"/>
        <item x="187"/>
        <item x="73"/>
        <item x="159"/>
        <item x="160"/>
        <item x="95"/>
        <item x="46"/>
        <item x="8"/>
        <item x="161"/>
        <item x="162"/>
        <item x="163"/>
        <item x="164"/>
        <item x="9"/>
        <item x="41"/>
        <item x="10"/>
        <item x="165"/>
        <item x="79"/>
        <item x="26"/>
        <item x="188"/>
        <item x="189"/>
        <item x="166"/>
        <item x="86"/>
        <item x="167"/>
        <item x="97"/>
        <item x="99"/>
        <item x="168"/>
        <item x="190"/>
        <item x="191"/>
        <item x="169"/>
        <item x="170"/>
        <item x="171"/>
        <item x="29"/>
        <item x="11"/>
        <item x="15"/>
        <item x="77"/>
        <item x="12"/>
        <item x="55"/>
        <item x="47"/>
        <item x="81"/>
        <item x="67"/>
        <item x="48"/>
        <item x="70"/>
        <item x="20"/>
        <item x="91"/>
        <item x="28"/>
        <item x="13"/>
        <item x="7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 outline="0" showAll="0" defaultSubtotal="0"/>
    <pivotField dataField="1" compact="0" outline="0" showAll="0" defaultSubtotal="0">
      <items count="5">
        <item x="0"/>
        <item x="1"/>
        <item x="2"/>
        <item x="3"/>
        <item h="1" x="4"/>
      </items>
    </pivotField>
    <pivotField dataField="1" compact="0" outline="0" showAll="0" defaultSubtotal="0">
      <items count="5">
        <item h="1" x="0"/>
        <item h="1" x="1"/>
        <item x="2"/>
        <item h="1" x="3"/>
        <item h="1" x="4"/>
      </items>
    </pivotField>
  </pivotFields>
  <rowFields count="4">
    <field x="1"/>
    <field x="2"/>
    <field x="3"/>
    <field x="4"/>
  </rowFields>
  <rowItems count="76">
    <i>
      <x/>
      <x v="2"/>
      <x v="3"/>
      <x v="116"/>
    </i>
    <i r="2">
      <x v="37"/>
      <x v="109"/>
    </i>
    <i>
      <x v="1"/>
      <x v="1"/>
      <x v="57"/>
      <x v="16"/>
    </i>
    <i r="2">
      <x v="62"/>
      <x v="72"/>
    </i>
    <i r="2">
      <x v="64"/>
      <x v="54"/>
    </i>
    <i r="2">
      <x v="65"/>
      <x v="85"/>
    </i>
    <i r="2">
      <x v="66"/>
      <x v="98"/>
    </i>
    <i r="2">
      <x v="67"/>
      <x v="181"/>
    </i>
    <i r="2">
      <x v="68"/>
      <x v="185"/>
    </i>
    <i r="2">
      <x v="69"/>
      <x v="182"/>
    </i>
    <i r="2">
      <x v="70"/>
      <x v="184"/>
    </i>
    <i r="2">
      <x v="72"/>
      <x v="47"/>
    </i>
    <i r="2">
      <x v="73"/>
      <x v="139"/>
    </i>
    <i r="2">
      <x v="74"/>
      <x v="20"/>
    </i>
    <i r="2">
      <x v="75"/>
      <x v="88"/>
    </i>
    <i r="2">
      <x v="76"/>
      <x v="69"/>
    </i>
    <i r="2">
      <x v="78"/>
      <x v="39"/>
    </i>
    <i r="2">
      <x v="79"/>
      <x v="36"/>
    </i>
    <i r="2">
      <x v="80"/>
      <x v="131"/>
    </i>
    <i r="2">
      <x v="82"/>
      <x v="128"/>
    </i>
    <i r="2">
      <x v="86"/>
      <x v="42"/>
    </i>
    <i r="2">
      <x v="93"/>
      <x v="53"/>
    </i>
    <i r="1">
      <x v="2"/>
      <x v="5"/>
      <x v="179"/>
    </i>
    <i r="2">
      <x v="7"/>
      <x v="161"/>
    </i>
    <i r="2">
      <x v="8"/>
      <x v="43"/>
    </i>
    <i r="2">
      <x v="12"/>
      <x v="102"/>
    </i>
    <i r="2">
      <x v="13"/>
      <x v="130"/>
    </i>
    <i r="2">
      <x v="14"/>
      <x v="166"/>
    </i>
    <i r="2">
      <x v="15"/>
      <x v="73"/>
    </i>
    <i r="2">
      <x v="16"/>
      <x v="138"/>
    </i>
    <i r="2">
      <x v="17"/>
      <x v="99"/>
    </i>
    <i r="2">
      <x v="23"/>
      <x v="150"/>
    </i>
    <i r="2">
      <x v="24"/>
      <x v="124"/>
    </i>
    <i r="2">
      <x v="25"/>
      <x v="168"/>
    </i>
    <i r="2">
      <x v="26"/>
      <x v="110"/>
    </i>
    <i r="2">
      <x v="88"/>
      <x v="191"/>
    </i>
    <i r="2">
      <x v="89"/>
      <x v="91"/>
    </i>
    <i>
      <x v="2"/>
      <x/>
      <x v="110"/>
      <x v="55"/>
    </i>
    <i r="2">
      <x v="114"/>
      <x v="76"/>
    </i>
    <i r="2">
      <x v="144"/>
      <x v="41"/>
    </i>
    <i r="2">
      <x v="146"/>
      <x v="61"/>
    </i>
    <i r="2">
      <x v="151"/>
      <x v="29"/>
    </i>
    <i r="2">
      <x v="191"/>
      <x v="46"/>
    </i>
    <i r="1">
      <x v="1"/>
      <x v="107"/>
      <x v="25"/>
    </i>
    <i r="2">
      <x v="108"/>
      <x v="23"/>
    </i>
    <i r="2">
      <x v="115"/>
      <x v="2"/>
    </i>
    <i r="2">
      <x v="117"/>
      <x v="6"/>
    </i>
    <i r="2">
      <x v="120"/>
      <x v="14"/>
    </i>
    <i r="2">
      <x v="121"/>
      <x v="18"/>
    </i>
    <i r="2">
      <x v="122"/>
      <x v="17"/>
    </i>
    <i r="2">
      <x v="123"/>
      <x v="21"/>
    </i>
    <i r="2">
      <x v="124"/>
      <x v="22"/>
    </i>
    <i r="2">
      <x v="125"/>
      <x v="24"/>
    </i>
    <i r="2">
      <x v="152"/>
      <x v="27"/>
    </i>
    <i r="2">
      <x v="153"/>
      <x/>
    </i>
    <i r="2">
      <x v="174"/>
      <x v="7"/>
    </i>
    <i r="2">
      <x v="176"/>
      <x v="15"/>
    </i>
    <i r="2">
      <x v="185"/>
      <x v="10"/>
    </i>
    <i r="1">
      <x v="2"/>
      <x v="101"/>
      <x v="87"/>
    </i>
    <i r="2">
      <x v="106"/>
      <x v="163"/>
    </i>
    <i r="2">
      <x v="109"/>
      <x v="160"/>
    </i>
    <i r="2">
      <x v="131"/>
      <x v="95"/>
    </i>
    <i r="2">
      <x v="133"/>
      <x v="97"/>
    </i>
    <i r="2">
      <x v="134"/>
      <x v="106"/>
    </i>
    <i r="2">
      <x v="138"/>
      <x v="164"/>
    </i>
    <i r="2">
      <x v="139"/>
      <x v="142"/>
    </i>
    <i r="2">
      <x v="159"/>
      <x v="120"/>
    </i>
    <i r="2">
      <x v="161"/>
      <x v="171"/>
    </i>
    <i r="2">
      <x v="162"/>
      <x v="141"/>
    </i>
    <i r="2">
      <x v="167"/>
      <x v="172"/>
    </i>
    <i r="2">
      <x v="169"/>
      <x v="143"/>
    </i>
    <i r="2">
      <x v="170"/>
      <x v="153"/>
    </i>
    <i r="2">
      <x v="171"/>
      <x v="148"/>
    </i>
    <i r="2">
      <x v="179"/>
      <x v="26"/>
    </i>
    <i r="2">
      <x v="180"/>
      <x v="81"/>
    </i>
    <i r="2">
      <x v="181"/>
      <x v="119"/>
    </i>
  </rowItems>
  <colFields count="1">
    <field x="-2"/>
  </colFields>
  <colItems count="2">
    <i>
      <x/>
    </i>
    <i i="1">
      <x v="1"/>
    </i>
  </colItems>
  <dataFields count="2">
    <dataField name="KBA 1" fld="15" baseField="2" baseItem="2"/>
    <dataField name="KBA 2" fld="16" baseField="2" baseItem="2"/>
  </dataFields>
  <formats count="7">
    <format dxfId="74">
      <pivotArea dataOnly="0" labelOnly="1" outline="0" fieldPosition="0">
        <references count="1">
          <reference field="3"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3">
      <pivotArea dataOnly="0" labelOnly="1" outline="0" fieldPosition="0">
        <references count="1">
          <reference field="3"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72">
      <pivotArea dataOnly="0" labelOnly="1" outline="0" fieldPosition="0">
        <references count="1">
          <reference field="3"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71">
      <pivotArea dataOnly="0" labelOnly="1" outline="0" fieldPosition="0">
        <references count="1">
          <reference field="3" count="42">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reference>
        </references>
      </pivotArea>
    </format>
    <format dxfId="70">
      <pivotArea type="all" dataOnly="0" outline="0" fieldPosition="0"/>
    </format>
    <format dxfId="69">
      <pivotArea outline="0" collapsedLevelsAreSubtotals="1" fieldPosition="0"/>
    </format>
    <format dxfId="68">
      <pivotArea dataOnly="0" labelOnly="1" outline="0" fieldPosition="0">
        <references count="1">
          <reference field="4294967294" count="2">
            <x v="0"/>
            <x v="1"/>
          </reference>
        </references>
      </pivotArea>
    </format>
  </formats>
  <pivotTableStyleInfo name="PivotStyleMedium9" showRowHeaders="1" showColHeaders="1" showRowStripes="0" showColStripes="0" showLastColumn="1"/>
  <filters count="1">
    <filter fld="4" type="count" evalOrder="-1" id="1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8.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Batch" colHeaderCaption="Range">
  <location ref="H1:J10" firstHeaderRow="1" firstDataRow="2" firstDataCol="1"/>
  <pivotFields count="17">
    <pivotField axis="axisRow" showAll="0">
      <items count="10">
        <item x="0"/>
        <item m="1" x="8"/>
        <item x="2"/>
        <item x="3"/>
        <item x="5"/>
        <item x="4"/>
        <item x="6"/>
        <item x="7"/>
        <item x="1"/>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numFmtId="1" showAll="0"/>
    <pivotField showAll="0"/>
    <pivotField axis="axisCol" showAll="0">
      <items count="6">
        <item h="1" x="0"/>
        <item h="1" x="1"/>
        <item h="1" x="2"/>
        <item x="3"/>
        <item h="1" x="4"/>
        <item t="default"/>
      </items>
    </pivotField>
  </pivotFields>
  <rowFields count="1">
    <field x="0"/>
  </rowFields>
  <rowItems count="8">
    <i>
      <x/>
    </i>
    <i>
      <x v="3"/>
    </i>
    <i>
      <x v="4"/>
    </i>
    <i>
      <x v="5"/>
    </i>
    <i>
      <x v="6"/>
    </i>
    <i>
      <x v="7"/>
    </i>
    <i>
      <x v="8"/>
    </i>
    <i t="grand">
      <x/>
    </i>
  </rowItems>
  <colFields count="1">
    <field x="16"/>
  </colFields>
  <colItems count="2">
    <i>
      <x v="3"/>
    </i>
    <i t="grand">
      <x/>
    </i>
  </colItems>
  <dataFields count="1">
    <dataField name="KBA 2" fld="4" subtotal="count" baseField="0" baseItem="0"/>
  </dataFields>
  <formats count="28">
    <format dxfId="27">
      <pivotArea type="all" dataOnly="0" outline="0" fieldPosition="0"/>
    </format>
    <format dxfId="26">
      <pivotArea outline="0" collapsedLevelsAreSubtotals="1" fieldPosition="0"/>
    </format>
    <format dxfId="25">
      <pivotArea type="origin" dataOnly="0" labelOnly="1" outline="0" fieldPosition="0"/>
    </format>
    <format dxfId="24">
      <pivotArea field="16" type="button" dataOnly="0" labelOnly="1" outline="0" axis="axisCol" fieldPosition="0"/>
    </format>
    <format dxfId="23">
      <pivotArea type="topRight" dataOnly="0" labelOnly="1" outline="0" fieldPosition="0"/>
    </format>
    <format dxfId="22">
      <pivotArea field="0" type="button" dataOnly="0" labelOnly="1" outline="0" axis="axisRow" fieldPosition="0"/>
    </format>
    <format dxfId="21">
      <pivotArea dataOnly="0" labelOnly="1" fieldPosition="0">
        <references count="1">
          <reference field="0" count="0"/>
        </references>
      </pivotArea>
    </format>
    <format dxfId="20">
      <pivotArea dataOnly="0" labelOnly="1" grandRow="1" outline="0" fieldPosition="0"/>
    </format>
    <format dxfId="19">
      <pivotArea dataOnly="0" labelOnly="1" grandCol="1" outline="0" fieldPosition="0"/>
    </format>
    <format dxfId="18">
      <pivotArea field="16" type="button" dataOnly="0" labelOnly="1" outline="0" axis="axisCol" fieldPosition="0"/>
    </format>
    <format dxfId="17">
      <pivotArea type="topRight" dataOnly="0" labelOnly="1" outline="0" fieldPosition="0"/>
    </format>
    <format dxfId="16">
      <pivotArea field="16" type="button" dataOnly="0" labelOnly="1" outline="0" axis="axisCol" fieldPosition="0"/>
    </format>
    <format dxfId="15">
      <pivotArea type="topRight" dataOnly="0" labelOnly="1" outline="0" fieldPosition="0"/>
    </format>
    <format dxfId="14">
      <pivotArea type="all" dataOnly="0" outline="0" fieldPosition="0"/>
    </format>
    <format dxfId="13">
      <pivotArea outline="0" collapsedLevelsAreSubtotals="1" fieldPosition="0"/>
    </format>
    <format dxfId="12">
      <pivotArea type="origin" dataOnly="0" labelOnly="1" outline="0" fieldPosition="0"/>
    </format>
    <format dxfId="11">
      <pivotArea field="16" type="button" dataOnly="0" labelOnly="1" outline="0" axis="axisCol" fieldPosition="0"/>
    </format>
    <format dxfId="10">
      <pivotArea type="topRight" dataOnly="0" labelOnly="1" outline="0"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grandCol="1" outline="0" fieldPosition="0"/>
    </format>
    <format dxfId="5">
      <pivotArea type="all" dataOnly="0" outline="0" fieldPosition="0"/>
    </format>
    <format dxfId="4">
      <pivotArea outline="0" collapsedLevelsAreSubtotals="1" fieldPosition="0"/>
    </format>
    <format dxfId="3">
      <pivotArea dataOnly="0" labelOnly="1" fieldPosition="0">
        <references count="1">
          <reference field="0" count="7">
            <x v="0"/>
            <x v="3"/>
            <x v="4"/>
            <x v="5"/>
            <x v="6"/>
            <x v="7"/>
            <x v="8"/>
          </reference>
        </references>
      </pivotArea>
    </format>
    <format dxfId="2">
      <pivotArea dataOnly="0" labelOnly="1" grandRow="1" outline="0" fieldPosition="0"/>
    </format>
    <format dxfId="1">
      <pivotArea dataOnly="0" labelOnly="1" fieldPosition="0">
        <references count="1">
          <reference field="16" count="0"/>
        </references>
      </pivotArea>
    </format>
    <format dxfId="0">
      <pivotArea dataOnly="0" labelOnly="1" grandCol="1"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name="Range"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Batch" colHeaderCaption="Range">
  <location ref="A1:F11" firstHeaderRow="1" firstDataRow="2" firstDataCol="1"/>
  <pivotFields count="17">
    <pivotField axis="axisRow" showAll="0">
      <items count="10">
        <item x="0"/>
        <item m="1" x="8"/>
        <item x="2"/>
        <item x="3"/>
        <item x="5"/>
        <item x="4"/>
        <item x="6"/>
        <item x="7"/>
        <item x="1"/>
        <item t="default"/>
      </items>
    </pivotField>
    <pivotField showAll="0"/>
    <pivotField showAll="0"/>
    <pivotField showAll="0"/>
    <pivotField dataField="1" showAll="0" countASubtotal="1"/>
    <pivotField showAll="0"/>
    <pivotField showAll="0"/>
    <pivotField showAll="0"/>
    <pivotField showAll="0"/>
    <pivotField showAll="0"/>
    <pivotField showAll="0"/>
    <pivotField showAll="0"/>
    <pivotField showAll="0"/>
    <pivotField showAll="0"/>
    <pivotField showAll="0"/>
    <pivotField axis="axisCol" showAll="0" defaultSubtotal="0">
      <items count="5">
        <item x="0"/>
        <item x="1"/>
        <item x="2"/>
        <item x="3"/>
        <item x="4"/>
      </items>
    </pivotField>
    <pivotField showAll="0">
      <items count="6">
        <item h="1" x="0"/>
        <item h="1" x="1"/>
        <item h="1" x="2"/>
        <item x="3"/>
        <item h="1" x="4"/>
        <item t="default"/>
      </items>
    </pivotField>
  </pivotFields>
  <rowFields count="1">
    <field x="0"/>
  </rowFields>
  <rowItems count="9">
    <i>
      <x/>
    </i>
    <i>
      <x v="2"/>
    </i>
    <i>
      <x v="3"/>
    </i>
    <i>
      <x v="4"/>
    </i>
    <i>
      <x v="5"/>
    </i>
    <i>
      <x v="6"/>
    </i>
    <i>
      <x v="7"/>
    </i>
    <i>
      <x v="8"/>
    </i>
    <i t="grand">
      <x/>
    </i>
  </rowItems>
  <colFields count="1">
    <field x="15"/>
  </colFields>
  <colItems count="5">
    <i>
      <x/>
    </i>
    <i>
      <x v="1"/>
    </i>
    <i>
      <x v="2"/>
    </i>
    <i>
      <x v="3"/>
    </i>
    <i t="grand">
      <x/>
    </i>
  </colItems>
  <dataFields count="1">
    <dataField name="KBA 1" fld="4" subtotal="count" baseField="0" baseItem="0"/>
  </dataFields>
  <formats count="40">
    <format dxfId="67">
      <pivotArea type="all" dataOnly="0" outline="0" fieldPosition="0"/>
    </format>
    <format dxfId="66">
      <pivotArea type="origin" dataOnly="0" labelOnly="1" outline="0" fieldPosition="0"/>
    </format>
    <format dxfId="65">
      <pivotArea field="15" type="button" dataOnly="0" labelOnly="1" outline="0" axis="axisCol" fieldPosition="0"/>
    </format>
    <format dxfId="64">
      <pivotArea type="topRight" dataOnly="0" labelOnly="1" outline="0" fieldPosition="0"/>
    </format>
    <format dxfId="63">
      <pivotArea field="0" type="button" dataOnly="0" labelOnly="1" outline="0" axis="axisRow" fieldPosition="0"/>
    </format>
    <format dxfId="62">
      <pivotArea dataOnly="0" labelOnly="1" fieldPosition="0">
        <references count="1">
          <reference field="0" count="0"/>
        </references>
      </pivotArea>
    </format>
    <format dxfId="61">
      <pivotArea dataOnly="0" labelOnly="1" grandRow="1" outline="0" fieldPosition="0"/>
    </format>
    <format dxfId="60">
      <pivotArea dataOnly="0" labelOnly="1" grandCol="1" outline="0" fieldPosition="0"/>
    </format>
    <format dxfId="59">
      <pivotArea type="origin" dataOnly="0" labelOnly="1" outline="0" fieldPosition="0"/>
    </format>
    <format dxfId="58">
      <pivotArea type="origin" dataOnly="0" labelOnly="1" outline="0" fieldPosition="0"/>
    </format>
    <format dxfId="57">
      <pivotArea type="all" dataOnly="0" outline="0" fieldPosition="0"/>
    </format>
    <format dxfId="56">
      <pivotArea outline="0" collapsedLevelsAreSubtotals="1" fieldPosition="0"/>
    </format>
    <format dxfId="55">
      <pivotArea type="origin" dataOnly="0" labelOnly="1" outline="0" fieldPosition="0"/>
    </format>
    <format dxfId="54">
      <pivotArea field="15" type="button" dataOnly="0" labelOnly="1" outline="0" axis="axisCol" fieldPosition="0"/>
    </format>
    <format dxfId="53">
      <pivotArea type="topRight" dataOnly="0" labelOnly="1" outline="0" fieldPosition="0"/>
    </format>
    <format dxfId="52">
      <pivotArea field="0" type="button" dataOnly="0" labelOnly="1" outline="0" axis="axisRow" fieldPosition="0"/>
    </format>
    <format dxfId="51">
      <pivotArea dataOnly="0" labelOnly="1" fieldPosition="0">
        <references count="1">
          <reference field="0" count="0"/>
        </references>
      </pivotArea>
    </format>
    <format dxfId="50">
      <pivotArea dataOnly="0" labelOnly="1" grandRow="1" outline="0" fieldPosition="0"/>
    </format>
    <format dxfId="49">
      <pivotArea dataOnly="0" labelOnly="1" grandCol="1" outline="0" fieldPosition="0"/>
    </format>
    <format dxfId="48">
      <pivotArea outline="0" collapsedLevelsAreSubtotals="1" fieldPosition="0"/>
    </format>
    <format dxfId="47">
      <pivotArea dataOnly="0" labelOnly="1" fieldPosition="0">
        <references count="1">
          <reference field="0" count="0"/>
        </references>
      </pivotArea>
    </format>
    <format dxfId="46">
      <pivotArea field="15" type="button" dataOnly="0" labelOnly="1" outline="0" axis="axisCol" fieldPosition="0"/>
    </format>
    <format dxfId="45">
      <pivotArea type="topRight" dataOnly="0" labelOnly="1" outline="0" fieldPosition="0"/>
    </format>
    <format dxfId="44">
      <pivotArea field="15" type="button" dataOnly="0" labelOnly="1" outline="0" axis="axisCol" fieldPosition="0"/>
    </format>
    <format dxfId="43">
      <pivotArea type="topRight" dataOnly="0" labelOnly="1" outline="0" fieldPosition="0"/>
    </format>
    <format dxfId="42">
      <pivotArea type="all" dataOnly="0" outline="0" fieldPosition="0"/>
    </format>
    <format dxfId="41">
      <pivotArea outline="0" collapsedLevelsAreSubtotals="1" fieldPosition="0"/>
    </format>
    <format dxfId="40">
      <pivotArea type="origin" dataOnly="0" labelOnly="1" outline="0" fieldPosition="0"/>
    </format>
    <format dxfId="39">
      <pivotArea field="15" type="button" dataOnly="0" labelOnly="1" outline="0" axis="axisCol" fieldPosition="0"/>
    </format>
    <format dxfId="38">
      <pivotArea type="topRight" dataOnly="0" labelOnly="1" outline="0" fieldPosition="0"/>
    </format>
    <format dxfId="37">
      <pivotArea field="0" type="button" dataOnly="0" labelOnly="1" outline="0" axis="axisRow" fieldPosition="0"/>
    </format>
    <format dxfId="36">
      <pivotArea dataOnly="0" labelOnly="1" fieldPosition="0">
        <references count="1">
          <reference field="0" count="0"/>
        </references>
      </pivotArea>
    </format>
    <format dxfId="35">
      <pivotArea dataOnly="0" labelOnly="1" grandRow="1" outline="0" fieldPosition="0"/>
    </format>
    <format dxfId="34">
      <pivotArea dataOnly="0" labelOnly="1" grandCol="1" outline="0" fieldPosition="0"/>
    </format>
    <format dxfId="33">
      <pivotArea type="all" dataOnly="0" outline="0" fieldPosition="0"/>
    </format>
    <format dxfId="32">
      <pivotArea outline="0" collapsedLevelsAreSubtotals="1" fieldPosition="0"/>
    </format>
    <format dxfId="31">
      <pivotArea dataOnly="0" labelOnly="1" fieldPosition="0">
        <references count="1">
          <reference field="0" count="0"/>
        </references>
      </pivotArea>
    </format>
    <format dxfId="30">
      <pivotArea dataOnly="0" labelOnly="1" grandRow="1" outline="0" fieldPosition="0"/>
    </format>
    <format dxfId="29">
      <pivotArea dataOnly="0" labelOnly="1" fieldPosition="0">
        <references count="1">
          <reference field="15" count="4">
            <x v="0"/>
            <x v="1"/>
            <x v="2"/>
            <x v="3"/>
          </reference>
        </references>
      </pivotArea>
    </format>
    <format dxfId="28">
      <pivotArea dataOnly="0" labelOnly="1" grandCol="1"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Location" sourceName="Location">
  <pivotTables>
    <pivotTable tabId="31" name="PivotTable3"/>
  </pivotTables>
  <data>
    <tabular pivotCacheId="1605972644">
      <items count="3">
        <i x="0" s="1"/>
        <i x="1"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rack" sourceName="Track">
  <pivotTables>
    <pivotTable tabId="31" name="PivotTable3"/>
  </pivotTables>
  <data>
    <tabular pivotCacheId="1605972644">
      <items count="3">
        <i x="1" s="1"/>
        <i x="2"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KBA_1" sourceName="KBA-1">
  <pivotTables>
    <pivotTable tabId="31" name="PivotTable3"/>
  </pivotTables>
  <data>
    <tabular pivotCacheId="1605972644">
      <items count="5">
        <i x="1" s="1"/>
        <i x="2" s="1"/>
        <i x="3" s="1"/>
        <i x="0" s="1" nd="1"/>
        <i x="4"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KBA_2" sourceName="KBA-2">
  <pivotTables>
    <pivotTable tabId="31" name="PivotTable3"/>
  </pivotTables>
  <data>
    <tabular pivotCacheId="1605972644">
      <items count="5">
        <i x="0"/>
        <i x="1"/>
        <i x="2" s="1"/>
        <i x="3"/>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Location" cache="Slicer_Location" caption="Location" columnCount="3" showCaption="0" style="SlicerStyleDark4" rowHeight="252000"/>
  <slicer name="Track" cache="Slicer_Track" caption="Track" columnCount="3" showCaption="0" style="SlicerStyleDark5" rowHeight="252000"/>
  <slicer name="KBA-1 1" cache="Slicer_KBA_1" caption="KBA-1" columnCount="4" rowHeight="241300"/>
  <slicer name="KBA-2" cache="Slicer_KBA_2" caption="KBA-2" columnCount="4" rowHeight="241300"/>
</slicers>
</file>

<file path=xl/tables/table1.xml><?xml version="1.0" encoding="utf-8"?>
<table xmlns="http://schemas.openxmlformats.org/spreadsheetml/2006/main" id="7" name="Table38" displayName="Table38" ref="A1:M193" totalsRowShown="0" headerRowDxfId="115" dataDxfId="114" tableBorderDxfId="113" headerRowCellStyle="Normal 3" dataCellStyle="Normal 4">
  <autoFilter ref="A1:M193"/>
  <tableColumns count="13">
    <tableColumn id="1" name="Batch" dataDxfId="112"/>
    <tableColumn id="2" name="Location" dataDxfId="111"/>
    <tableColumn id="3" name="Track" dataDxfId="110"/>
    <tableColumn id="4" name="Emp Id" dataDxfId="109" dataCellStyle="Normal 4"/>
    <tableColumn id="5" name="Name" dataDxfId="108" dataCellStyle="Normal 4"/>
    <tableColumn id="6" name="Cognizant Mail ID" dataDxfId="107" dataCellStyle="Normal 4"/>
    <tableColumn id="7" name="Email ID" dataDxfId="106"/>
    <tableColumn id="8" name="Pro-activeness_x000a_in Sessions" dataDxfId="105" dataCellStyle="Normal 4"/>
    <tableColumn id="9" name="Interest in learning_x000a_New Concepts" dataDxfId="104" dataCellStyle="Normal 4"/>
    <tableColumn id="10" name="Timely Completion_x000a_on Given Task" dataDxfId="103" dataCellStyle="Normal 4"/>
    <tableColumn id="11" name="Innovation_x000a_Skills" dataDxfId="102" dataCellStyle="Normal 4"/>
    <tableColumn id="12" name="Attendance &amp;_x000a_Punctuality" dataDxfId="101" dataCellStyle="Normal 4"/>
    <tableColumn id="13" name="Trainer Comment/Remarks" dataDxfId="100" dataCellStyle="Normal 4"/>
  </tableColumns>
  <tableStyleInfo name="TableStyleMedium2" showFirstColumn="0" showLastColumn="0" showRowStripes="1" showColumnStripes="0"/>
</table>
</file>

<file path=xl/tables/table2.xml><?xml version="1.0" encoding="utf-8"?>
<table xmlns="http://schemas.openxmlformats.org/spreadsheetml/2006/main" id="8" name="Table39" displayName="Table39" ref="A1:M15" totalsRowShown="0" headerRowDxfId="90" dataDxfId="89" tableBorderDxfId="88" headerRowCellStyle="Normal 3" dataCellStyle="Normal 4">
  <autoFilter ref="A1:M15"/>
  <tableColumns count="13">
    <tableColumn id="1" name="Batch" dataDxfId="87"/>
    <tableColumn id="2" name="Location" dataDxfId="86"/>
    <tableColumn id="3" name="Track" dataDxfId="85"/>
    <tableColumn id="4" name="Emp Id" dataDxfId="84" dataCellStyle="Normal 4"/>
    <tableColumn id="5" name="Name" dataDxfId="83" dataCellStyle="Normal 4"/>
    <tableColumn id="6" name="Cognizant Mail ID" dataDxfId="82" dataCellStyle="Normal 4"/>
    <tableColumn id="7" name="Email ID" dataDxfId="81"/>
    <tableColumn id="8" name="Pro-activeness_x000a_in Sessions" dataDxfId="80" dataCellStyle="Normal 4"/>
    <tableColumn id="9" name="Interest in learning_x000a_New Concepts" dataDxfId="79" dataCellStyle="Normal 4"/>
    <tableColumn id="10" name="Timely Completion_x000a_on Given Task" dataDxfId="78" dataCellStyle="Normal 4"/>
    <tableColumn id="11" name="Innovation_x000a_Skills" dataDxfId="77" dataCellStyle="Normal 4"/>
    <tableColumn id="12" name="Attendance &amp;_x000a_Punctuality" dataDxfId="76" dataCellStyle="Normal 4"/>
    <tableColumn id="13" name="Trainer Comment/Remarks" dataDxfId="75" dataCellStyle="Normal 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pivotTable" Target="../pivotTables/pivotTable1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9.xml"/><Relationship Id="rId3" Type="http://schemas.openxmlformats.org/officeDocument/2006/relationships/pivotTable" Target="../pivotTables/pivotTable14.xml"/><Relationship Id="rId7" Type="http://schemas.openxmlformats.org/officeDocument/2006/relationships/pivotTable" Target="../pivotTables/pivotTable18.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11" Type="http://schemas.openxmlformats.org/officeDocument/2006/relationships/printerSettings" Target="../printerSettings/printerSettings1.bin"/><Relationship Id="rId5" Type="http://schemas.openxmlformats.org/officeDocument/2006/relationships/pivotTable" Target="../pivotTables/pivotTable16.xml"/><Relationship Id="rId10" Type="http://schemas.openxmlformats.org/officeDocument/2006/relationships/pivotTable" Target="../pivotTables/pivotTable21.xml"/><Relationship Id="rId4" Type="http://schemas.openxmlformats.org/officeDocument/2006/relationships/pivotTable" Target="../pivotTables/pivotTable15.xml"/><Relationship Id="rId9" Type="http://schemas.openxmlformats.org/officeDocument/2006/relationships/pivotTable" Target="../pivotTables/pivotTable20.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32.xml"/><Relationship Id="rId3" Type="http://schemas.openxmlformats.org/officeDocument/2006/relationships/pivotTable" Target="../pivotTables/pivotTable27.xml"/><Relationship Id="rId7" Type="http://schemas.openxmlformats.org/officeDocument/2006/relationships/pivotTable" Target="../pivotTables/pivotTable31.xml"/><Relationship Id="rId2" Type="http://schemas.openxmlformats.org/officeDocument/2006/relationships/pivotTable" Target="../pivotTables/pivotTable26.xml"/><Relationship Id="rId1" Type="http://schemas.openxmlformats.org/officeDocument/2006/relationships/pivotTable" Target="../pivotTables/pivotTable25.xml"/><Relationship Id="rId6" Type="http://schemas.openxmlformats.org/officeDocument/2006/relationships/pivotTable" Target="../pivotTables/pivotTable30.xml"/><Relationship Id="rId5" Type="http://schemas.openxmlformats.org/officeDocument/2006/relationships/pivotTable" Target="../pivotTables/pivotTable29.xml"/><Relationship Id="rId4" Type="http://schemas.openxmlformats.org/officeDocument/2006/relationships/pivotTable" Target="../pivotTables/pivotTable28.xml"/><Relationship Id="rId9"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4" Type="http://schemas.openxmlformats.org/officeDocument/2006/relationships/pivotTable" Target="../pivotTables/pivotTable36.xml"/></Relationships>
</file>

<file path=xl/worksheets/_rels/sheet10.xml.rels><?xml version="1.0" encoding="UTF-8" standalone="yes"?>
<Relationships xmlns="http://schemas.openxmlformats.org/package/2006/relationships"><Relationship Id="rId117" Type="http://schemas.openxmlformats.org/officeDocument/2006/relationships/hyperlink" Target="mailto:abhishek.chandel@cognizant.com" TargetMode="External"/><Relationship Id="rId21" Type="http://schemas.openxmlformats.org/officeDocument/2006/relationships/hyperlink" Target="mailto:844320@cognizant.com" TargetMode="External"/><Relationship Id="rId42" Type="http://schemas.openxmlformats.org/officeDocument/2006/relationships/hyperlink" Target="mailto:844308@cognizant.com" TargetMode="External"/><Relationship Id="rId63" Type="http://schemas.openxmlformats.org/officeDocument/2006/relationships/hyperlink" Target="mailto:dheeraj.potluri@cognizant.com" TargetMode="External"/><Relationship Id="rId84" Type="http://schemas.openxmlformats.org/officeDocument/2006/relationships/hyperlink" Target="mailto:843982@cognizant.com" TargetMode="External"/><Relationship Id="rId138" Type="http://schemas.openxmlformats.org/officeDocument/2006/relationships/hyperlink" Target="mailto:844078@cognizant.com" TargetMode="External"/><Relationship Id="rId107" Type="http://schemas.openxmlformats.org/officeDocument/2006/relationships/hyperlink" Target="mailto:Ankita.Rao@cognizant.com" TargetMode="External"/><Relationship Id="rId11" Type="http://schemas.openxmlformats.org/officeDocument/2006/relationships/hyperlink" Target="mailto:utti.gowthami@cognizant.com" TargetMode="External"/><Relationship Id="rId32" Type="http://schemas.openxmlformats.org/officeDocument/2006/relationships/hyperlink" Target="mailto:844337@cognizant.com" TargetMode="External"/><Relationship Id="rId37" Type="http://schemas.openxmlformats.org/officeDocument/2006/relationships/hyperlink" Target="mailto:844442@cognizant.com" TargetMode="External"/><Relationship Id="rId53" Type="http://schemas.openxmlformats.org/officeDocument/2006/relationships/hyperlink" Target="mailto:monicasruthi.avula@cognizant.com" TargetMode="External"/><Relationship Id="rId58" Type="http://schemas.openxmlformats.org/officeDocument/2006/relationships/hyperlink" Target="mailto:nagasaisravanthi.sanaka@cognizant.com" TargetMode="External"/><Relationship Id="rId74" Type="http://schemas.openxmlformats.org/officeDocument/2006/relationships/hyperlink" Target="mailto:alekhya.nalla@cognizant.com" TargetMode="External"/><Relationship Id="rId79" Type="http://schemas.openxmlformats.org/officeDocument/2006/relationships/hyperlink" Target="mailto:843955@cognizant.com" TargetMode="External"/><Relationship Id="rId102" Type="http://schemas.openxmlformats.org/officeDocument/2006/relationships/hyperlink" Target="mailto:Apoorv.Mendiratta@cognizant.com" TargetMode="External"/><Relationship Id="rId123" Type="http://schemas.openxmlformats.org/officeDocument/2006/relationships/hyperlink" Target="mailto:844008@cognizant.com" TargetMode="External"/><Relationship Id="rId128" Type="http://schemas.openxmlformats.org/officeDocument/2006/relationships/hyperlink" Target="mailto:844066@cognizant.com" TargetMode="External"/><Relationship Id="rId5" Type="http://schemas.openxmlformats.org/officeDocument/2006/relationships/hyperlink" Target="mailto:844210@cognizant.com" TargetMode="External"/><Relationship Id="rId90" Type="http://schemas.openxmlformats.org/officeDocument/2006/relationships/hyperlink" Target="mailto:843957@cognizant.com" TargetMode="External"/><Relationship Id="rId95" Type="http://schemas.openxmlformats.org/officeDocument/2006/relationships/hyperlink" Target="mailto:843995@cognizant.com" TargetMode="External"/><Relationship Id="rId22" Type="http://schemas.openxmlformats.org/officeDocument/2006/relationships/hyperlink" Target="mailto:844321@cognizant.com" TargetMode="External"/><Relationship Id="rId27" Type="http://schemas.openxmlformats.org/officeDocument/2006/relationships/hyperlink" Target="mailto:844324@cognizant.com" TargetMode="External"/><Relationship Id="rId43" Type="http://schemas.openxmlformats.org/officeDocument/2006/relationships/hyperlink" Target="mailto:844389@cognizant.com" TargetMode="External"/><Relationship Id="rId48" Type="http://schemas.openxmlformats.org/officeDocument/2006/relationships/hyperlink" Target="mailto:venkatasuryarameshbabu.kaja@cognizant.com" TargetMode="External"/><Relationship Id="rId64" Type="http://schemas.openxmlformats.org/officeDocument/2006/relationships/hyperlink" Target="mailto:sainiharika.kosuru@cognizant.com" TargetMode="External"/><Relationship Id="rId69" Type="http://schemas.openxmlformats.org/officeDocument/2006/relationships/hyperlink" Target="mailto:gagandeep.paila@cognizant.com" TargetMode="External"/><Relationship Id="rId113" Type="http://schemas.openxmlformats.org/officeDocument/2006/relationships/hyperlink" Target="mailto:Alok.Mishra@cognizant.com" TargetMode="External"/><Relationship Id="rId118" Type="http://schemas.openxmlformats.org/officeDocument/2006/relationships/hyperlink" Target="mailto:akshay.chaudhary2@cognizant.com" TargetMode="External"/><Relationship Id="rId134" Type="http://schemas.openxmlformats.org/officeDocument/2006/relationships/hyperlink" Target="mailto:844038@cognizant.com" TargetMode="External"/><Relationship Id="rId139" Type="http://schemas.openxmlformats.org/officeDocument/2006/relationships/hyperlink" Target="mailto:844039@cognizant.com" TargetMode="External"/><Relationship Id="rId80" Type="http://schemas.openxmlformats.org/officeDocument/2006/relationships/hyperlink" Target="mailto:844013@cognizant.com" TargetMode="External"/><Relationship Id="rId85" Type="http://schemas.openxmlformats.org/officeDocument/2006/relationships/hyperlink" Target="mailto:843964@cognizant.com" TargetMode="External"/><Relationship Id="rId12" Type="http://schemas.openxmlformats.org/officeDocument/2006/relationships/hyperlink" Target="mailto:viswanatha.swagath@cognizant.com" TargetMode="External"/><Relationship Id="rId17" Type="http://schemas.openxmlformats.org/officeDocument/2006/relationships/hyperlink" Target="mailto:844161@cognizant.com" TargetMode="External"/><Relationship Id="rId33" Type="http://schemas.openxmlformats.org/officeDocument/2006/relationships/hyperlink" Target="mailto:844338@cognizant.com" TargetMode="External"/><Relationship Id="rId38" Type="http://schemas.openxmlformats.org/officeDocument/2006/relationships/hyperlink" Target="mailto:844443@cognizant.com" TargetMode="External"/><Relationship Id="rId59" Type="http://schemas.openxmlformats.org/officeDocument/2006/relationships/hyperlink" Target="mailto:harikiran.moka@cognizant.com" TargetMode="External"/><Relationship Id="rId103" Type="http://schemas.openxmlformats.org/officeDocument/2006/relationships/hyperlink" Target="mailto:Abhishek.Shrivastava2@cognizant.com" TargetMode="External"/><Relationship Id="rId108" Type="http://schemas.openxmlformats.org/officeDocument/2006/relationships/hyperlink" Target="mailto:Ayushi.Malik@cognizant.com" TargetMode="External"/><Relationship Id="rId124" Type="http://schemas.openxmlformats.org/officeDocument/2006/relationships/hyperlink" Target="mailto:843965@cognizant.com" TargetMode="External"/><Relationship Id="rId129" Type="http://schemas.openxmlformats.org/officeDocument/2006/relationships/hyperlink" Target="mailto:843977@cognizant.com" TargetMode="External"/><Relationship Id="rId54" Type="http://schemas.openxmlformats.org/officeDocument/2006/relationships/hyperlink" Target="mailto:omsaiswaroop.gundala@cognizant.com" TargetMode="External"/><Relationship Id="rId70" Type="http://schemas.openxmlformats.org/officeDocument/2006/relationships/hyperlink" Target="mailto:vijeta.pandey@cognizant.com" TargetMode="External"/><Relationship Id="rId75" Type="http://schemas.openxmlformats.org/officeDocument/2006/relationships/hyperlink" Target="mailto:844003@cognizant.com" TargetMode="External"/><Relationship Id="rId91" Type="http://schemas.openxmlformats.org/officeDocument/2006/relationships/hyperlink" Target="mailto:843959@cognizant.com" TargetMode="External"/><Relationship Id="rId96" Type="http://schemas.openxmlformats.org/officeDocument/2006/relationships/hyperlink" Target="mailto:844033@cognizant.com" TargetMode="External"/><Relationship Id="rId140" Type="http://schemas.openxmlformats.org/officeDocument/2006/relationships/hyperlink" Target="mailto:843983@cognizant.com" TargetMode="External"/><Relationship Id="rId1" Type="http://schemas.openxmlformats.org/officeDocument/2006/relationships/hyperlink" Target="mailto:Poreddy.Harika@cognizant.com" TargetMode="External"/><Relationship Id="rId6" Type="http://schemas.openxmlformats.org/officeDocument/2006/relationships/hyperlink" Target="mailto:sahithi.iruganti@cognizant.com" TargetMode="External"/><Relationship Id="rId23" Type="http://schemas.openxmlformats.org/officeDocument/2006/relationships/hyperlink" Target="mailto:844322@cognizant.com" TargetMode="External"/><Relationship Id="rId28" Type="http://schemas.openxmlformats.org/officeDocument/2006/relationships/hyperlink" Target="mailto:844325@cognizant.com" TargetMode="External"/><Relationship Id="rId49" Type="http://schemas.openxmlformats.org/officeDocument/2006/relationships/hyperlink" Target="mailto:gangabhavani.kanda@cognizant.com" TargetMode="External"/><Relationship Id="rId114" Type="http://schemas.openxmlformats.org/officeDocument/2006/relationships/hyperlink" Target="mailto:Akash.bisht@cognizant.com" TargetMode="External"/><Relationship Id="rId119" Type="http://schemas.openxmlformats.org/officeDocument/2006/relationships/hyperlink" Target="mailto:844001@cognizant.com" TargetMode="External"/><Relationship Id="rId44" Type="http://schemas.openxmlformats.org/officeDocument/2006/relationships/hyperlink" Target="mailto:844401@cognizant.com" TargetMode="External"/><Relationship Id="rId60" Type="http://schemas.openxmlformats.org/officeDocument/2006/relationships/hyperlink" Target="mailto:krishnapriya.rayapudi@cognizant.com" TargetMode="External"/><Relationship Id="rId65" Type="http://schemas.openxmlformats.org/officeDocument/2006/relationships/hyperlink" Target="mailto:jerushanissi.mane@cognizant.com" TargetMode="External"/><Relationship Id="rId81" Type="http://schemas.openxmlformats.org/officeDocument/2006/relationships/hyperlink" Target="mailto:843962@cognizant.com" TargetMode="External"/><Relationship Id="rId86" Type="http://schemas.openxmlformats.org/officeDocument/2006/relationships/hyperlink" Target="mailto:843971@cognizant.com" TargetMode="External"/><Relationship Id="rId130" Type="http://schemas.openxmlformats.org/officeDocument/2006/relationships/hyperlink" Target="mailto:844036@cognizant.com" TargetMode="External"/><Relationship Id="rId135" Type="http://schemas.openxmlformats.org/officeDocument/2006/relationships/hyperlink" Target="mailto:843993@cognizant.com" TargetMode="External"/><Relationship Id="rId13" Type="http://schemas.openxmlformats.org/officeDocument/2006/relationships/hyperlink" Target="mailto:anamitra.chowdhury@cognizant.com" TargetMode="External"/><Relationship Id="rId18" Type="http://schemas.openxmlformats.org/officeDocument/2006/relationships/hyperlink" Target="mailto:844155@cognizant.com" TargetMode="External"/><Relationship Id="rId39" Type="http://schemas.openxmlformats.org/officeDocument/2006/relationships/hyperlink" Target="mailto:844454@cognizant.com" TargetMode="External"/><Relationship Id="rId109" Type="http://schemas.openxmlformats.org/officeDocument/2006/relationships/hyperlink" Target="mailto:AartiKumari.Shah@cognizant.com" TargetMode="External"/><Relationship Id="rId34" Type="http://schemas.openxmlformats.org/officeDocument/2006/relationships/hyperlink" Target="mailto:844335@cognizant.com" TargetMode="External"/><Relationship Id="rId50" Type="http://schemas.openxmlformats.org/officeDocument/2006/relationships/hyperlink" Target="mailto:jahnavi.guruju@cognizant.com" TargetMode="External"/><Relationship Id="rId55" Type="http://schemas.openxmlformats.org/officeDocument/2006/relationships/hyperlink" Target="mailto:vanya.methani@cognizant.com" TargetMode="External"/><Relationship Id="rId76" Type="http://schemas.openxmlformats.org/officeDocument/2006/relationships/hyperlink" Target="mailto:844069@cognizant.com" TargetMode="External"/><Relationship Id="rId97" Type="http://schemas.openxmlformats.org/officeDocument/2006/relationships/hyperlink" Target="mailto:843992@cognizant.com" TargetMode="External"/><Relationship Id="rId104" Type="http://schemas.openxmlformats.org/officeDocument/2006/relationships/hyperlink" Target="mailto:alok.raj3@cognizant.com" TargetMode="External"/><Relationship Id="rId120" Type="http://schemas.openxmlformats.org/officeDocument/2006/relationships/hyperlink" Target="mailto:844065@cognizant.com" TargetMode="External"/><Relationship Id="rId125" Type="http://schemas.openxmlformats.org/officeDocument/2006/relationships/hyperlink" Target="mailto:844021@cognizant.com" TargetMode="External"/><Relationship Id="rId141" Type="http://schemas.openxmlformats.org/officeDocument/2006/relationships/hyperlink" Target="mailto:843978@cognizant.com" TargetMode="External"/><Relationship Id="rId7" Type="http://schemas.openxmlformats.org/officeDocument/2006/relationships/hyperlink" Target="mailto:sharath.lr@cognizant.com" TargetMode="External"/><Relationship Id="rId71" Type="http://schemas.openxmlformats.org/officeDocument/2006/relationships/hyperlink" Target="mailto:hulash.kumar@cognizant.com" TargetMode="External"/><Relationship Id="rId92" Type="http://schemas.openxmlformats.org/officeDocument/2006/relationships/hyperlink" Target="mailto:843985@cognizant.com" TargetMode="External"/><Relationship Id="rId2" Type="http://schemas.openxmlformats.org/officeDocument/2006/relationships/hyperlink" Target="mailto:Pradeep.Gupta@cognizant.com" TargetMode="External"/><Relationship Id="rId29" Type="http://schemas.openxmlformats.org/officeDocument/2006/relationships/hyperlink" Target="mailto:844326@cognizant.com" TargetMode="External"/><Relationship Id="rId24" Type="http://schemas.openxmlformats.org/officeDocument/2006/relationships/hyperlink" Target="mailto:844315@cognizant.com" TargetMode="External"/><Relationship Id="rId40" Type="http://schemas.openxmlformats.org/officeDocument/2006/relationships/hyperlink" Target="mailto:844431@cognizant.com" TargetMode="External"/><Relationship Id="rId45" Type="http://schemas.openxmlformats.org/officeDocument/2006/relationships/hyperlink" Target="mailto:844402@cognizant.com" TargetMode="External"/><Relationship Id="rId66" Type="http://schemas.openxmlformats.org/officeDocument/2006/relationships/hyperlink" Target="mailto:saichandu.duggineni@cognizant.com" TargetMode="External"/><Relationship Id="rId87" Type="http://schemas.openxmlformats.org/officeDocument/2006/relationships/hyperlink" Target="mailto:843996@cognizant.com" TargetMode="External"/><Relationship Id="rId110" Type="http://schemas.openxmlformats.org/officeDocument/2006/relationships/hyperlink" Target="mailto:Ankit.rawat@cognizant.com" TargetMode="External"/><Relationship Id="rId115" Type="http://schemas.openxmlformats.org/officeDocument/2006/relationships/hyperlink" Target="mailto:Anurag.Singh5@cognizant.com" TargetMode="External"/><Relationship Id="rId131" Type="http://schemas.openxmlformats.org/officeDocument/2006/relationships/hyperlink" Target="mailto:843960@cognizant.com" TargetMode="External"/><Relationship Id="rId136" Type="http://schemas.openxmlformats.org/officeDocument/2006/relationships/hyperlink" Target="mailto:844017@cognizant.com" TargetMode="External"/><Relationship Id="rId61" Type="http://schemas.openxmlformats.org/officeDocument/2006/relationships/hyperlink" Target="mailto:kavya.pilli@cognizant.com" TargetMode="External"/><Relationship Id="rId82" Type="http://schemas.openxmlformats.org/officeDocument/2006/relationships/hyperlink" Target="mailto:844007@cognizant.com" TargetMode="External"/><Relationship Id="rId19" Type="http://schemas.openxmlformats.org/officeDocument/2006/relationships/hyperlink" Target="mailto:Koushik.Dutta4@cognizant.com" TargetMode="External"/><Relationship Id="rId14" Type="http://schemas.openxmlformats.org/officeDocument/2006/relationships/hyperlink" Target="mailto:rajesh.padhy@cognizant.com" TargetMode="External"/><Relationship Id="rId30" Type="http://schemas.openxmlformats.org/officeDocument/2006/relationships/hyperlink" Target="mailto:844327@cognizant.com" TargetMode="External"/><Relationship Id="rId35" Type="http://schemas.openxmlformats.org/officeDocument/2006/relationships/hyperlink" Target="mailto:844433@cognizant.com" TargetMode="External"/><Relationship Id="rId56" Type="http://schemas.openxmlformats.org/officeDocument/2006/relationships/hyperlink" Target="mailto:santhoshirupa.bandaru@cognizant.com" TargetMode="External"/><Relationship Id="rId77" Type="http://schemas.openxmlformats.org/officeDocument/2006/relationships/hyperlink" Target="mailto:843954@cognizant.com" TargetMode="External"/><Relationship Id="rId100" Type="http://schemas.openxmlformats.org/officeDocument/2006/relationships/hyperlink" Target="mailto:Archana.Sharma2@cognizant.com" TargetMode="External"/><Relationship Id="rId105" Type="http://schemas.openxmlformats.org/officeDocument/2006/relationships/hyperlink" Target="mailto:Akshima.Mahajan@cognizant.com" TargetMode="External"/><Relationship Id="rId126" Type="http://schemas.openxmlformats.org/officeDocument/2006/relationships/hyperlink" Target="mailto:843980@cognizant.com" TargetMode="External"/><Relationship Id="rId8" Type="http://schemas.openxmlformats.org/officeDocument/2006/relationships/hyperlink" Target="mailto:shubhangini.r@cognizant.com" TargetMode="External"/><Relationship Id="rId51" Type="http://schemas.openxmlformats.org/officeDocument/2006/relationships/hyperlink" Target="mailto:anuja.dhanekula@cognizant.com" TargetMode="External"/><Relationship Id="rId72" Type="http://schemas.openxmlformats.org/officeDocument/2006/relationships/hyperlink" Target="mailto:rani.gupta259@cognizant.com" TargetMode="External"/><Relationship Id="rId93" Type="http://schemas.openxmlformats.org/officeDocument/2006/relationships/hyperlink" Target="mailto:844019@cognizant.com" TargetMode="External"/><Relationship Id="rId98" Type="http://schemas.openxmlformats.org/officeDocument/2006/relationships/hyperlink" Target="mailto:843971@cognizant.com" TargetMode="External"/><Relationship Id="rId121" Type="http://schemas.openxmlformats.org/officeDocument/2006/relationships/hyperlink" Target="mailto:844053@cognizant.com" TargetMode="External"/><Relationship Id="rId142" Type="http://schemas.openxmlformats.org/officeDocument/2006/relationships/hyperlink" Target="mailto:844068@cognizant.com" TargetMode="External"/><Relationship Id="rId3" Type="http://schemas.openxmlformats.org/officeDocument/2006/relationships/hyperlink" Target="mailto:prashant.peeyush@cognizant.com" TargetMode="External"/><Relationship Id="rId25" Type="http://schemas.openxmlformats.org/officeDocument/2006/relationships/hyperlink" Target="mailto:844316@cognizant.com" TargetMode="External"/><Relationship Id="rId46" Type="http://schemas.openxmlformats.org/officeDocument/2006/relationships/hyperlink" Target="mailto:844411@cognizant.com" TargetMode="External"/><Relationship Id="rId67" Type="http://schemas.openxmlformats.org/officeDocument/2006/relationships/hyperlink" Target="mailto:venkatasai.ravi@cognizant.com" TargetMode="External"/><Relationship Id="rId116" Type="http://schemas.openxmlformats.org/officeDocument/2006/relationships/hyperlink" Target="mailto:Anurag.RamPrakashDwivedi@cognizant.com" TargetMode="External"/><Relationship Id="rId137" Type="http://schemas.openxmlformats.org/officeDocument/2006/relationships/hyperlink" Target="mailto:843989@cognizant.com" TargetMode="External"/><Relationship Id="rId20" Type="http://schemas.openxmlformats.org/officeDocument/2006/relationships/hyperlink" Target="mailto:Tushar.S@cognizant.com" TargetMode="External"/><Relationship Id="rId41" Type="http://schemas.openxmlformats.org/officeDocument/2006/relationships/hyperlink" Target="mailto:844307@cognizant.com" TargetMode="External"/><Relationship Id="rId62" Type="http://schemas.openxmlformats.org/officeDocument/2006/relationships/hyperlink" Target="mailto:dinesh.koneru@cognizant.com" TargetMode="External"/><Relationship Id="rId83" Type="http://schemas.openxmlformats.org/officeDocument/2006/relationships/hyperlink" Target="mailto:843999@cognizant.com" TargetMode="External"/><Relationship Id="rId88" Type="http://schemas.openxmlformats.org/officeDocument/2006/relationships/hyperlink" Target="mailto:844018@cognizant.com" TargetMode="External"/><Relationship Id="rId111" Type="http://schemas.openxmlformats.org/officeDocument/2006/relationships/hyperlink" Target="mailto:Ankita.Pandey4@cognizant.com" TargetMode="External"/><Relationship Id="rId132" Type="http://schemas.openxmlformats.org/officeDocument/2006/relationships/hyperlink" Target="mailto:844035@cognizant.com" TargetMode="External"/><Relationship Id="rId15" Type="http://schemas.openxmlformats.org/officeDocument/2006/relationships/hyperlink" Target="mailto:Prateek.Das@cognizant.com" TargetMode="External"/><Relationship Id="rId36" Type="http://schemas.openxmlformats.org/officeDocument/2006/relationships/hyperlink" Target="mailto:844441@cognizant.com" TargetMode="External"/><Relationship Id="rId57" Type="http://schemas.openxmlformats.org/officeDocument/2006/relationships/hyperlink" Target="mailto:aparnadevi.akula@cognizant.com" TargetMode="External"/><Relationship Id="rId106" Type="http://schemas.openxmlformats.org/officeDocument/2006/relationships/hyperlink" Target="mailto:Bayvao.Verma@cognizant.com" TargetMode="External"/><Relationship Id="rId127" Type="http://schemas.openxmlformats.org/officeDocument/2006/relationships/hyperlink" Target="mailto:843958@cognizant.com" TargetMode="External"/><Relationship Id="rId10" Type="http://schemas.openxmlformats.org/officeDocument/2006/relationships/hyperlink" Target="mailto:thondupalli.rupasri@cognizant.com" TargetMode="External"/><Relationship Id="rId31" Type="http://schemas.openxmlformats.org/officeDocument/2006/relationships/hyperlink" Target="mailto:844336@cognizant.com" TargetMode="External"/><Relationship Id="rId52" Type="http://schemas.openxmlformats.org/officeDocument/2006/relationships/hyperlink" Target="mailto:lakshminavya.tadikamalla@cognizant.com" TargetMode="External"/><Relationship Id="rId73" Type="http://schemas.openxmlformats.org/officeDocument/2006/relationships/hyperlink" Target="mailto:shivampratap.singh@cognizant.com" TargetMode="External"/><Relationship Id="rId78" Type="http://schemas.openxmlformats.org/officeDocument/2006/relationships/hyperlink" Target="mailto:844037@cognizant.com" TargetMode="External"/><Relationship Id="rId94" Type="http://schemas.openxmlformats.org/officeDocument/2006/relationships/hyperlink" Target="mailto:844032@cognizant.com" TargetMode="External"/><Relationship Id="rId99" Type="http://schemas.openxmlformats.org/officeDocument/2006/relationships/hyperlink" Target="mailto:844034@cognizant.com" TargetMode="External"/><Relationship Id="rId101" Type="http://schemas.openxmlformats.org/officeDocument/2006/relationships/hyperlink" Target="mailto:Ayushmaan.Shrivastava@cognizant.com" TargetMode="External"/><Relationship Id="rId122" Type="http://schemas.openxmlformats.org/officeDocument/2006/relationships/hyperlink" Target="mailto:843961@cognizant.com" TargetMode="External"/><Relationship Id="rId143" Type="http://schemas.openxmlformats.org/officeDocument/2006/relationships/printerSettings" Target="../printerSettings/printerSettings3.bin"/><Relationship Id="rId4" Type="http://schemas.openxmlformats.org/officeDocument/2006/relationships/hyperlink" Target="mailto:RanjanKumar.Mandal@cognizant.com" TargetMode="External"/><Relationship Id="rId9" Type="http://schemas.openxmlformats.org/officeDocument/2006/relationships/hyperlink" Target="mailto:silamala.surekha@cognizant.com" TargetMode="External"/><Relationship Id="rId26" Type="http://schemas.openxmlformats.org/officeDocument/2006/relationships/hyperlink" Target="mailto:844317@cognizant.com" TargetMode="External"/><Relationship Id="rId47" Type="http://schemas.openxmlformats.org/officeDocument/2006/relationships/hyperlink" Target="mailto:veenaragini.sajja@cognizant.com" TargetMode="External"/><Relationship Id="rId68" Type="http://schemas.openxmlformats.org/officeDocument/2006/relationships/hyperlink" Target="mailto:saiaravind.n@cognizant.com" TargetMode="External"/><Relationship Id="rId89" Type="http://schemas.openxmlformats.org/officeDocument/2006/relationships/hyperlink" Target="mailto:843987@cognizant.com" TargetMode="External"/><Relationship Id="rId112" Type="http://schemas.openxmlformats.org/officeDocument/2006/relationships/hyperlink" Target="mailto:Aditya.Johari@cognizant.com" TargetMode="External"/><Relationship Id="rId133" Type="http://schemas.openxmlformats.org/officeDocument/2006/relationships/hyperlink" Target="mailto:843988@cognizant.com" TargetMode="External"/><Relationship Id="rId16" Type="http://schemas.openxmlformats.org/officeDocument/2006/relationships/hyperlink" Target="mailto:vineeth.raj2@cognizant.com" TargetMode="External"/></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pivotTable" Target="../pivotTables/pivotTable39.xml"/><Relationship Id="rId7" Type="http://schemas.openxmlformats.org/officeDocument/2006/relationships/pivotTable" Target="../pivotTables/pivotTable43.xml"/><Relationship Id="rId2" Type="http://schemas.openxmlformats.org/officeDocument/2006/relationships/pivotTable" Target="../pivotTables/pivotTable38.xml"/><Relationship Id="rId1" Type="http://schemas.openxmlformats.org/officeDocument/2006/relationships/pivotTable" Target="../pivotTables/pivotTable37.xml"/><Relationship Id="rId6" Type="http://schemas.openxmlformats.org/officeDocument/2006/relationships/pivotTable" Target="../pivotTables/pivotTable42.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46.xml"/><Relationship Id="rId2" Type="http://schemas.openxmlformats.org/officeDocument/2006/relationships/pivotTable" Target="../pivotTables/pivotTable45.xml"/><Relationship Id="rId1" Type="http://schemas.openxmlformats.org/officeDocument/2006/relationships/pivotTable" Target="../pivotTables/pivotTable44.xml"/></Relationships>
</file>

<file path=xl/worksheets/_rels/sheet13.xml.rels><?xml version="1.0" encoding="UTF-8" standalone="yes"?>
<Relationships xmlns="http://schemas.openxmlformats.org/package/2006/relationships"><Relationship Id="rId117" Type="http://schemas.openxmlformats.org/officeDocument/2006/relationships/hyperlink" Target="mailto:abhishek.chandel@cognizant.com" TargetMode="External"/><Relationship Id="rId21" Type="http://schemas.openxmlformats.org/officeDocument/2006/relationships/hyperlink" Target="mailto:844320@cognizant.com" TargetMode="External"/><Relationship Id="rId42" Type="http://schemas.openxmlformats.org/officeDocument/2006/relationships/hyperlink" Target="mailto:844308@cognizant.com" TargetMode="External"/><Relationship Id="rId63" Type="http://schemas.openxmlformats.org/officeDocument/2006/relationships/hyperlink" Target="mailto:dheeraj.potluri@cognizant.com" TargetMode="External"/><Relationship Id="rId84" Type="http://schemas.openxmlformats.org/officeDocument/2006/relationships/hyperlink" Target="mailto:843982@cognizant.com" TargetMode="External"/><Relationship Id="rId138" Type="http://schemas.openxmlformats.org/officeDocument/2006/relationships/hyperlink" Target="mailto:844078@cognizant.com" TargetMode="External"/><Relationship Id="rId107" Type="http://schemas.openxmlformats.org/officeDocument/2006/relationships/hyperlink" Target="mailto:Ankita.Rao@cognizant.com" TargetMode="External"/><Relationship Id="rId11" Type="http://schemas.openxmlformats.org/officeDocument/2006/relationships/hyperlink" Target="mailto:utti.gowthami@cognizant.com" TargetMode="External"/><Relationship Id="rId32" Type="http://schemas.openxmlformats.org/officeDocument/2006/relationships/hyperlink" Target="mailto:844337@cognizant.com" TargetMode="External"/><Relationship Id="rId37" Type="http://schemas.openxmlformats.org/officeDocument/2006/relationships/hyperlink" Target="mailto:844442@cognizant.com" TargetMode="External"/><Relationship Id="rId53" Type="http://schemas.openxmlformats.org/officeDocument/2006/relationships/hyperlink" Target="mailto:monicasruthi.avula@cognizant.com" TargetMode="External"/><Relationship Id="rId58" Type="http://schemas.openxmlformats.org/officeDocument/2006/relationships/hyperlink" Target="mailto:nagasaisravanthi.sanaka@cognizant.com" TargetMode="External"/><Relationship Id="rId74" Type="http://schemas.openxmlformats.org/officeDocument/2006/relationships/hyperlink" Target="mailto:alekhya.nalla@cognizant.com" TargetMode="External"/><Relationship Id="rId79" Type="http://schemas.openxmlformats.org/officeDocument/2006/relationships/hyperlink" Target="mailto:843955@cognizant.com" TargetMode="External"/><Relationship Id="rId102" Type="http://schemas.openxmlformats.org/officeDocument/2006/relationships/hyperlink" Target="mailto:Apoorv.Mendiratta@cognizant.com" TargetMode="External"/><Relationship Id="rId123" Type="http://schemas.openxmlformats.org/officeDocument/2006/relationships/hyperlink" Target="mailto:844008@cognizant.com" TargetMode="External"/><Relationship Id="rId128" Type="http://schemas.openxmlformats.org/officeDocument/2006/relationships/hyperlink" Target="mailto:844066@cognizant.com" TargetMode="External"/><Relationship Id="rId5" Type="http://schemas.openxmlformats.org/officeDocument/2006/relationships/hyperlink" Target="mailto:844210@cognizant.com" TargetMode="External"/><Relationship Id="rId90" Type="http://schemas.openxmlformats.org/officeDocument/2006/relationships/hyperlink" Target="mailto:843957@cognizant.com" TargetMode="External"/><Relationship Id="rId95" Type="http://schemas.openxmlformats.org/officeDocument/2006/relationships/hyperlink" Target="mailto:843995@cognizant.com" TargetMode="External"/><Relationship Id="rId22" Type="http://schemas.openxmlformats.org/officeDocument/2006/relationships/hyperlink" Target="mailto:844321@cognizant.com" TargetMode="External"/><Relationship Id="rId27" Type="http://schemas.openxmlformats.org/officeDocument/2006/relationships/hyperlink" Target="mailto:844324@cognizant.com" TargetMode="External"/><Relationship Id="rId43" Type="http://schemas.openxmlformats.org/officeDocument/2006/relationships/hyperlink" Target="mailto:844389@cognizant.com" TargetMode="External"/><Relationship Id="rId48" Type="http://schemas.openxmlformats.org/officeDocument/2006/relationships/hyperlink" Target="mailto:venkatasuryarameshbabu.kaja@cognizant.com" TargetMode="External"/><Relationship Id="rId64" Type="http://schemas.openxmlformats.org/officeDocument/2006/relationships/hyperlink" Target="mailto:sainiharika.kosuru@cognizant.com" TargetMode="External"/><Relationship Id="rId69" Type="http://schemas.openxmlformats.org/officeDocument/2006/relationships/hyperlink" Target="mailto:gagandeep.paila@cognizant.com" TargetMode="External"/><Relationship Id="rId113" Type="http://schemas.openxmlformats.org/officeDocument/2006/relationships/hyperlink" Target="mailto:Alok.Mishra@cognizant.com" TargetMode="External"/><Relationship Id="rId118" Type="http://schemas.openxmlformats.org/officeDocument/2006/relationships/hyperlink" Target="mailto:akshay.chaudhary2@cognizant.com" TargetMode="External"/><Relationship Id="rId134" Type="http://schemas.openxmlformats.org/officeDocument/2006/relationships/hyperlink" Target="mailto:844038@cognizant.com" TargetMode="External"/><Relationship Id="rId139" Type="http://schemas.openxmlformats.org/officeDocument/2006/relationships/hyperlink" Target="mailto:844039@cognizant.com" TargetMode="External"/><Relationship Id="rId80" Type="http://schemas.openxmlformats.org/officeDocument/2006/relationships/hyperlink" Target="mailto:844013@cognizant.com" TargetMode="External"/><Relationship Id="rId85" Type="http://schemas.openxmlformats.org/officeDocument/2006/relationships/hyperlink" Target="mailto:843964@cognizant.com" TargetMode="External"/><Relationship Id="rId12" Type="http://schemas.openxmlformats.org/officeDocument/2006/relationships/hyperlink" Target="mailto:viswanatha.swagath@cognizant.com" TargetMode="External"/><Relationship Id="rId17" Type="http://schemas.openxmlformats.org/officeDocument/2006/relationships/hyperlink" Target="mailto:844161@cognizant.com" TargetMode="External"/><Relationship Id="rId33" Type="http://schemas.openxmlformats.org/officeDocument/2006/relationships/hyperlink" Target="mailto:844338@cognizant.com" TargetMode="External"/><Relationship Id="rId38" Type="http://schemas.openxmlformats.org/officeDocument/2006/relationships/hyperlink" Target="mailto:844443@cognizant.com" TargetMode="External"/><Relationship Id="rId59" Type="http://schemas.openxmlformats.org/officeDocument/2006/relationships/hyperlink" Target="mailto:harikiran.moka@cognizant.com" TargetMode="External"/><Relationship Id="rId103" Type="http://schemas.openxmlformats.org/officeDocument/2006/relationships/hyperlink" Target="mailto:Abhishek.Shrivastava2@cognizant.com" TargetMode="External"/><Relationship Id="rId108" Type="http://schemas.openxmlformats.org/officeDocument/2006/relationships/hyperlink" Target="mailto:Ayushi.Malik@cognizant.com" TargetMode="External"/><Relationship Id="rId124" Type="http://schemas.openxmlformats.org/officeDocument/2006/relationships/hyperlink" Target="mailto:843965@cognizant.com" TargetMode="External"/><Relationship Id="rId129" Type="http://schemas.openxmlformats.org/officeDocument/2006/relationships/hyperlink" Target="mailto:843977@cognizant.com" TargetMode="External"/><Relationship Id="rId54" Type="http://schemas.openxmlformats.org/officeDocument/2006/relationships/hyperlink" Target="mailto:omsaiswaroop.gundala@cognizant.com" TargetMode="External"/><Relationship Id="rId70" Type="http://schemas.openxmlformats.org/officeDocument/2006/relationships/hyperlink" Target="mailto:vijeta.pandey@cognizant.com" TargetMode="External"/><Relationship Id="rId75" Type="http://schemas.openxmlformats.org/officeDocument/2006/relationships/hyperlink" Target="mailto:844003@cognizant.com" TargetMode="External"/><Relationship Id="rId91" Type="http://schemas.openxmlformats.org/officeDocument/2006/relationships/hyperlink" Target="mailto:843959@cognizant.com" TargetMode="External"/><Relationship Id="rId96" Type="http://schemas.openxmlformats.org/officeDocument/2006/relationships/hyperlink" Target="mailto:844033@cognizant.com" TargetMode="External"/><Relationship Id="rId140" Type="http://schemas.openxmlformats.org/officeDocument/2006/relationships/hyperlink" Target="mailto:843983@cognizant.com" TargetMode="External"/><Relationship Id="rId1" Type="http://schemas.openxmlformats.org/officeDocument/2006/relationships/hyperlink" Target="mailto:Poreddy.Harika@cognizant.com" TargetMode="External"/><Relationship Id="rId6" Type="http://schemas.openxmlformats.org/officeDocument/2006/relationships/hyperlink" Target="mailto:sahithi.iruganti@cognizant.com" TargetMode="External"/><Relationship Id="rId23" Type="http://schemas.openxmlformats.org/officeDocument/2006/relationships/hyperlink" Target="mailto:844322@cognizant.com" TargetMode="External"/><Relationship Id="rId28" Type="http://schemas.openxmlformats.org/officeDocument/2006/relationships/hyperlink" Target="mailto:844325@cognizant.com" TargetMode="External"/><Relationship Id="rId49" Type="http://schemas.openxmlformats.org/officeDocument/2006/relationships/hyperlink" Target="mailto:gangabhavani.kanda@cognizant.com" TargetMode="External"/><Relationship Id="rId114" Type="http://schemas.openxmlformats.org/officeDocument/2006/relationships/hyperlink" Target="mailto:Akash.bisht@cognizant.com" TargetMode="External"/><Relationship Id="rId119" Type="http://schemas.openxmlformats.org/officeDocument/2006/relationships/hyperlink" Target="mailto:844001@cognizant.com" TargetMode="External"/><Relationship Id="rId44" Type="http://schemas.openxmlformats.org/officeDocument/2006/relationships/hyperlink" Target="mailto:844401@cognizant.com" TargetMode="External"/><Relationship Id="rId60" Type="http://schemas.openxmlformats.org/officeDocument/2006/relationships/hyperlink" Target="mailto:krishnapriya.rayapudi@cognizant.com" TargetMode="External"/><Relationship Id="rId65" Type="http://schemas.openxmlformats.org/officeDocument/2006/relationships/hyperlink" Target="mailto:jerushanissi.mane@cognizant.com" TargetMode="External"/><Relationship Id="rId81" Type="http://schemas.openxmlformats.org/officeDocument/2006/relationships/hyperlink" Target="mailto:843962@cognizant.com" TargetMode="External"/><Relationship Id="rId86" Type="http://schemas.openxmlformats.org/officeDocument/2006/relationships/hyperlink" Target="mailto:843971@cognizant.com" TargetMode="External"/><Relationship Id="rId130" Type="http://schemas.openxmlformats.org/officeDocument/2006/relationships/hyperlink" Target="mailto:844036@cognizant.com" TargetMode="External"/><Relationship Id="rId135" Type="http://schemas.openxmlformats.org/officeDocument/2006/relationships/hyperlink" Target="mailto:843993@cognizant.com" TargetMode="External"/><Relationship Id="rId13" Type="http://schemas.openxmlformats.org/officeDocument/2006/relationships/hyperlink" Target="mailto:anamitra.chowdhury@cognizant.com" TargetMode="External"/><Relationship Id="rId18" Type="http://schemas.openxmlformats.org/officeDocument/2006/relationships/hyperlink" Target="mailto:844155@cognizant.com" TargetMode="External"/><Relationship Id="rId39" Type="http://schemas.openxmlformats.org/officeDocument/2006/relationships/hyperlink" Target="mailto:844454@cognizant.com" TargetMode="External"/><Relationship Id="rId109" Type="http://schemas.openxmlformats.org/officeDocument/2006/relationships/hyperlink" Target="mailto:AartiKumari.Shah@cognizant.com" TargetMode="External"/><Relationship Id="rId34" Type="http://schemas.openxmlformats.org/officeDocument/2006/relationships/hyperlink" Target="mailto:844335@cognizant.com" TargetMode="External"/><Relationship Id="rId50" Type="http://schemas.openxmlformats.org/officeDocument/2006/relationships/hyperlink" Target="mailto:jahnavi.guruju@cognizant.com" TargetMode="External"/><Relationship Id="rId55" Type="http://schemas.openxmlformats.org/officeDocument/2006/relationships/hyperlink" Target="mailto:vanya.methani@cognizant.com" TargetMode="External"/><Relationship Id="rId76" Type="http://schemas.openxmlformats.org/officeDocument/2006/relationships/hyperlink" Target="mailto:844069@cognizant.com" TargetMode="External"/><Relationship Id="rId97" Type="http://schemas.openxmlformats.org/officeDocument/2006/relationships/hyperlink" Target="mailto:843992@cognizant.com" TargetMode="External"/><Relationship Id="rId104" Type="http://schemas.openxmlformats.org/officeDocument/2006/relationships/hyperlink" Target="mailto:alok.raj3@cognizant.com" TargetMode="External"/><Relationship Id="rId120" Type="http://schemas.openxmlformats.org/officeDocument/2006/relationships/hyperlink" Target="mailto:844065@cognizant.com" TargetMode="External"/><Relationship Id="rId125" Type="http://schemas.openxmlformats.org/officeDocument/2006/relationships/hyperlink" Target="mailto:844021@cognizant.com" TargetMode="External"/><Relationship Id="rId141" Type="http://schemas.openxmlformats.org/officeDocument/2006/relationships/hyperlink" Target="mailto:843978@cognizant.com" TargetMode="External"/><Relationship Id="rId7" Type="http://schemas.openxmlformats.org/officeDocument/2006/relationships/hyperlink" Target="mailto:sharath.lr@cognizant.com" TargetMode="External"/><Relationship Id="rId71" Type="http://schemas.openxmlformats.org/officeDocument/2006/relationships/hyperlink" Target="mailto:hulash.kumar@cognizant.com" TargetMode="External"/><Relationship Id="rId92" Type="http://schemas.openxmlformats.org/officeDocument/2006/relationships/hyperlink" Target="mailto:843985@cognizant.com" TargetMode="External"/><Relationship Id="rId2" Type="http://schemas.openxmlformats.org/officeDocument/2006/relationships/hyperlink" Target="mailto:Pradeep.Gupta@cognizant.com" TargetMode="External"/><Relationship Id="rId29" Type="http://schemas.openxmlformats.org/officeDocument/2006/relationships/hyperlink" Target="mailto:844326@cognizant.com" TargetMode="External"/><Relationship Id="rId24" Type="http://schemas.openxmlformats.org/officeDocument/2006/relationships/hyperlink" Target="mailto:844315@cognizant.com" TargetMode="External"/><Relationship Id="rId40" Type="http://schemas.openxmlformats.org/officeDocument/2006/relationships/hyperlink" Target="mailto:844431@cognizant.com" TargetMode="External"/><Relationship Id="rId45" Type="http://schemas.openxmlformats.org/officeDocument/2006/relationships/hyperlink" Target="mailto:844402@cognizant.com" TargetMode="External"/><Relationship Id="rId66" Type="http://schemas.openxmlformats.org/officeDocument/2006/relationships/hyperlink" Target="mailto:saichandu.duggineni@cognizant.com" TargetMode="External"/><Relationship Id="rId87" Type="http://schemas.openxmlformats.org/officeDocument/2006/relationships/hyperlink" Target="mailto:843996@cognizant.com" TargetMode="External"/><Relationship Id="rId110" Type="http://schemas.openxmlformats.org/officeDocument/2006/relationships/hyperlink" Target="mailto:Ankit.rawat@cognizant.com" TargetMode="External"/><Relationship Id="rId115" Type="http://schemas.openxmlformats.org/officeDocument/2006/relationships/hyperlink" Target="mailto:Anurag.Singh5@cognizant.com" TargetMode="External"/><Relationship Id="rId131" Type="http://schemas.openxmlformats.org/officeDocument/2006/relationships/hyperlink" Target="mailto:843960@cognizant.com" TargetMode="External"/><Relationship Id="rId136" Type="http://schemas.openxmlformats.org/officeDocument/2006/relationships/hyperlink" Target="mailto:844017@cognizant.com" TargetMode="External"/><Relationship Id="rId61" Type="http://schemas.openxmlformats.org/officeDocument/2006/relationships/hyperlink" Target="mailto:kavya.pilli@cognizant.com" TargetMode="External"/><Relationship Id="rId82" Type="http://schemas.openxmlformats.org/officeDocument/2006/relationships/hyperlink" Target="mailto:844007@cognizant.com" TargetMode="External"/><Relationship Id="rId19" Type="http://schemas.openxmlformats.org/officeDocument/2006/relationships/hyperlink" Target="mailto:Koushik.Dutta4@cognizant.com" TargetMode="External"/><Relationship Id="rId14" Type="http://schemas.openxmlformats.org/officeDocument/2006/relationships/hyperlink" Target="mailto:rajesh.padhy@cognizant.com" TargetMode="External"/><Relationship Id="rId30" Type="http://schemas.openxmlformats.org/officeDocument/2006/relationships/hyperlink" Target="mailto:844327@cognizant.com" TargetMode="External"/><Relationship Id="rId35" Type="http://schemas.openxmlformats.org/officeDocument/2006/relationships/hyperlink" Target="mailto:844433@cognizant.com" TargetMode="External"/><Relationship Id="rId56" Type="http://schemas.openxmlformats.org/officeDocument/2006/relationships/hyperlink" Target="mailto:santhoshirupa.bandaru@cognizant.com" TargetMode="External"/><Relationship Id="rId77" Type="http://schemas.openxmlformats.org/officeDocument/2006/relationships/hyperlink" Target="mailto:843954@cognizant.com" TargetMode="External"/><Relationship Id="rId100" Type="http://schemas.openxmlformats.org/officeDocument/2006/relationships/hyperlink" Target="mailto:Archana.Sharma2@cognizant.com" TargetMode="External"/><Relationship Id="rId105" Type="http://schemas.openxmlformats.org/officeDocument/2006/relationships/hyperlink" Target="mailto:Akshima.Mahajan@cognizant.com" TargetMode="External"/><Relationship Id="rId126" Type="http://schemas.openxmlformats.org/officeDocument/2006/relationships/hyperlink" Target="mailto:843980@cognizant.com" TargetMode="External"/><Relationship Id="rId8" Type="http://schemas.openxmlformats.org/officeDocument/2006/relationships/hyperlink" Target="mailto:shubhangini.r@cognizant.com" TargetMode="External"/><Relationship Id="rId51" Type="http://schemas.openxmlformats.org/officeDocument/2006/relationships/hyperlink" Target="mailto:anuja.dhanekula@cognizant.com" TargetMode="External"/><Relationship Id="rId72" Type="http://schemas.openxmlformats.org/officeDocument/2006/relationships/hyperlink" Target="mailto:rani.gupta259@cognizant.com" TargetMode="External"/><Relationship Id="rId93" Type="http://schemas.openxmlformats.org/officeDocument/2006/relationships/hyperlink" Target="mailto:844019@cognizant.com" TargetMode="External"/><Relationship Id="rId98" Type="http://schemas.openxmlformats.org/officeDocument/2006/relationships/hyperlink" Target="mailto:843971@cognizant.com" TargetMode="External"/><Relationship Id="rId121" Type="http://schemas.openxmlformats.org/officeDocument/2006/relationships/hyperlink" Target="mailto:844053@cognizant.com" TargetMode="External"/><Relationship Id="rId142" Type="http://schemas.openxmlformats.org/officeDocument/2006/relationships/hyperlink" Target="mailto:844068@cognizant.com" TargetMode="External"/><Relationship Id="rId3" Type="http://schemas.openxmlformats.org/officeDocument/2006/relationships/hyperlink" Target="mailto:prashant.peeyush@cognizant.com" TargetMode="External"/><Relationship Id="rId25" Type="http://schemas.openxmlformats.org/officeDocument/2006/relationships/hyperlink" Target="mailto:844316@cognizant.com" TargetMode="External"/><Relationship Id="rId46" Type="http://schemas.openxmlformats.org/officeDocument/2006/relationships/hyperlink" Target="mailto:844411@cognizant.com" TargetMode="External"/><Relationship Id="rId67" Type="http://schemas.openxmlformats.org/officeDocument/2006/relationships/hyperlink" Target="mailto:venkatasai.ravi@cognizant.com" TargetMode="External"/><Relationship Id="rId116" Type="http://schemas.openxmlformats.org/officeDocument/2006/relationships/hyperlink" Target="mailto:Anurag.RamPrakashDwivedi@cognizant.com" TargetMode="External"/><Relationship Id="rId137" Type="http://schemas.openxmlformats.org/officeDocument/2006/relationships/hyperlink" Target="mailto:843989@cognizant.com" TargetMode="External"/><Relationship Id="rId20" Type="http://schemas.openxmlformats.org/officeDocument/2006/relationships/hyperlink" Target="mailto:Tushar.S@cognizant.com" TargetMode="External"/><Relationship Id="rId41" Type="http://schemas.openxmlformats.org/officeDocument/2006/relationships/hyperlink" Target="mailto:844307@cognizant.com" TargetMode="External"/><Relationship Id="rId62" Type="http://schemas.openxmlformats.org/officeDocument/2006/relationships/hyperlink" Target="mailto:dinesh.koneru@cognizant.com" TargetMode="External"/><Relationship Id="rId83" Type="http://schemas.openxmlformats.org/officeDocument/2006/relationships/hyperlink" Target="mailto:843999@cognizant.com" TargetMode="External"/><Relationship Id="rId88" Type="http://schemas.openxmlformats.org/officeDocument/2006/relationships/hyperlink" Target="mailto:844018@cognizant.com" TargetMode="External"/><Relationship Id="rId111" Type="http://schemas.openxmlformats.org/officeDocument/2006/relationships/hyperlink" Target="mailto:Ankita.Pandey4@cognizant.com" TargetMode="External"/><Relationship Id="rId132" Type="http://schemas.openxmlformats.org/officeDocument/2006/relationships/hyperlink" Target="mailto:844035@cognizant.com" TargetMode="External"/><Relationship Id="rId15" Type="http://schemas.openxmlformats.org/officeDocument/2006/relationships/hyperlink" Target="mailto:Prateek.Das@cognizant.com" TargetMode="External"/><Relationship Id="rId36" Type="http://schemas.openxmlformats.org/officeDocument/2006/relationships/hyperlink" Target="mailto:844441@cognizant.com" TargetMode="External"/><Relationship Id="rId57" Type="http://schemas.openxmlformats.org/officeDocument/2006/relationships/hyperlink" Target="mailto:aparnadevi.akula@cognizant.com" TargetMode="External"/><Relationship Id="rId106" Type="http://schemas.openxmlformats.org/officeDocument/2006/relationships/hyperlink" Target="mailto:Bayvao.Verma@cognizant.com" TargetMode="External"/><Relationship Id="rId127" Type="http://schemas.openxmlformats.org/officeDocument/2006/relationships/hyperlink" Target="mailto:843958@cognizant.com" TargetMode="External"/><Relationship Id="rId10" Type="http://schemas.openxmlformats.org/officeDocument/2006/relationships/hyperlink" Target="mailto:thondupalli.rupasri@cognizant.com" TargetMode="External"/><Relationship Id="rId31" Type="http://schemas.openxmlformats.org/officeDocument/2006/relationships/hyperlink" Target="mailto:844336@cognizant.com" TargetMode="External"/><Relationship Id="rId52" Type="http://schemas.openxmlformats.org/officeDocument/2006/relationships/hyperlink" Target="mailto:lakshminavya.tadikamalla@cognizant.com" TargetMode="External"/><Relationship Id="rId73" Type="http://schemas.openxmlformats.org/officeDocument/2006/relationships/hyperlink" Target="mailto:shivampratap.singh@cognizant.com" TargetMode="External"/><Relationship Id="rId78" Type="http://schemas.openxmlformats.org/officeDocument/2006/relationships/hyperlink" Target="mailto:844037@cognizant.com" TargetMode="External"/><Relationship Id="rId94" Type="http://schemas.openxmlformats.org/officeDocument/2006/relationships/hyperlink" Target="mailto:844032@cognizant.com" TargetMode="External"/><Relationship Id="rId99" Type="http://schemas.openxmlformats.org/officeDocument/2006/relationships/hyperlink" Target="mailto:844034@cognizant.com" TargetMode="External"/><Relationship Id="rId101" Type="http://schemas.openxmlformats.org/officeDocument/2006/relationships/hyperlink" Target="mailto:Ayushmaan.Shrivastava@cognizant.com" TargetMode="External"/><Relationship Id="rId122" Type="http://schemas.openxmlformats.org/officeDocument/2006/relationships/hyperlink" Target="mailto:843961@cognizant.com" TargetMode="External"/><Relationship Id="rId143" Type="http://schemas.openxmlformats.org/officeDocument/2006/relationships/table" Target="../tables/table1.xml"/><Relationship Id="rId4" Type="http://schemas.openxmlformats.org/officeDocument/2006/relationships/hyperlink" Target="mailto:RanjanKumar.Mandal@cognizant.com" TargetMode="External"/><Relationship Id="rId9" Type="http://schemas.openxmlformats.org/officeDocument/2006/relationships/hyperlink" Target="mailto:silamala.surekha@cognizant.com" TargetMode="External"/><Relationship Id="rId26" Type="http://schemas.openxmlformats.org/officeDocument/2006/relationships/hyperlink" Target="mailto:844317@cognizant.com" TargetMode="External"/><Relationship Id="rId47" Type="http://schemas.openxmlformats.org/officeDocument/2006/relationships/hyperlink" Target="mailto:veenaragini.sajja@cognizant.com" TargetMode="External"/><Relationship Id="rId68" Type="http://schemas.openxmlformats.org/officeDocument/2006/relationships/hyperlink" Target="mailto:saiaravind.n@cognizant.com" TargetMode="External"/><Relationship Id="rId89" Type="http://schemas.openxmlformats.org/officeDocument/2006/relationships/hyperlink" Target="mailto:843987@cognizant.com" TargetMode="External"/><Relationship Id="rId112" Type="http://schemas.openxmlformats.org/officeDocument/2006/relationships/hyperlink" Target="mailto:Aditya.Johari@cognizant.com" TargetMode="External"/><Relationship Id="rId133" Type="http://schemas.openxmlformats.org/officeDocument/2006/relationships/hyperlink" Target="mailto:843988@cognizant.com" TargetMode="External"/><Relationship Id="rId16" Type="http://schemas.openxmlformats.org/officeDocument/2006/relationships/hyperlink" Target="mailto:vineeth.raj2@cognizant.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saiaravind.n@cognizant.com" TargetMode="External"/><Relationship Id="rId13" Type="http://schemas.openxmlformats.org/officeDocument/2006/relationships/table" Target="../tables/table2.xml"/><Relationship Id="rId3" Type="http://schemas.openxmlformats.org/officeDocument/2006/relationships/hyperlink" Target="mailto:844036@cognizant.com" TargetMode="External"/><Relationship Id="rId7" Type="http://schemas.openxmlformats.org/officeDocument/2006/relationships/hyperlink" Target="mailto:vijeta.pandey@cognizant.com" TargetMode="External"/><Relationship Id="rId12" Type="http://schemas.openxmlformats.org/officeDocument/2006/relationships/hyperlink" Target="mailto:844210@cognizant.com" TargetMode="External"/><Relationship Id="rId2" Type="http://schemas.openxmlformats.org/officeDocument/2006/relationships/hyperlink" Target="mailto:843989@cognizant.com" TargetMode="External"/><Relationship Id="rId1" Type="http://schemas.openxmlformats.org/officeDocument/2006/relationships/hyperlink" Target="mailto:843983@cognizant.com" TargetMode="External"/><Relationship Id="rId6" Type="http://schemas.openxmlformats.org/officeDocument/2006/relationships/hyperlink" Target="mailto:rani.gupta259@cognizant.com" TargetMode="External"/><Relationship Id="rId11" Type="http://schemas.openxmlformats.org/officeDocument/2006/relationships/hyperlink" Target="mailto:gangabhavani.kanda@cognizant.com" TargetMode="External"/><Relationship Id="rId5" Type="http://schemas.openxmlformats.org/officeDocument/2006/relationships/hyperlink" Target="mailto:shivampratap.singh@cognizant.com" TargetMode="External"/><Relationship Id="rId10" Type="http://schemas.openxmlformats.org/officeDocument/2006/relationships/hyperlink" Target="mailto:kavya.pilli@cognizant.com" TargetMode="External"/><Relationship Id="rId4" Type="http://schemas.openxmlformats.org/officeDocument/2006/relationships/hyperlink" Target="mailto:alekhya.nalla@cognizant.com" TargetMode="External"/><Relationship Id="rId9" Type="http://schemas.openxmlformats.org/officeDocument/2006/relationships/hyperlink" Target="mailto:jerushanissi.mane@cognizant.com"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47.xml"/><Relationship Id="rId4" Type="http://schemas.microsoft.com/office/2007/relationships/slicer" Target="../slicers/slicer1.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49.xml"/><Relationship Id="rId1" Type="http://schemas.openxmlformats.org/officeDocument/2006/relationships/pivotTable" Target="../pivotTables/pivotTable48.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3" Type="http://schemas.openxmlformats.org/officeDocument/2006/relationships/hyperlink" Target="mailto:Pratyush.Singh@cognizant.com[103061-1]" TargetMode="External"/><Relationship Id="rId2" Type="http://schemas.openxmlformats.org/officeDocument/2006/relationships/hyperlink" Target="mailto:Divrit.Saini@cognizant.com" TargetMode="External"/><Relationship Id="rId1" Type="http://schemas.openxmlformats.org/officeDocument/2006/relationships/hyperlink" Target="mailto:Pranjal.Gupta3@cognizant.com" TargetMode="External"/><Relationship Id="rId5" Type="http://schemas.openxmlformats.org/officeDocument/2006/relationships/printerSettings" Target="../printerSettings/printerSettings9.bin"/><Relationship Id="rId4" Type="http://schemas.openxmlformats.org/officeDocument/2006/relationships/hyperlink" Target="mailto:kowshik.kondeti@cognizant.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rahul.jindal@cognizant.com" TargetMode="External"/><Relationship Id="rId2" Type="http://schemas.openxmlformats.org/officeDocument/2006/relationships/hyperlink" Target="mailto:manhi.reddy@cognizant.com" TargetMode="External"/><Relationship Id="rId1" Type="http://schemas.openxmlformats.org/officeDocument/2006/relationships/hyperlink" Target="mailto:ganesh.tallapaneni@cognizant.com" TargetMode="External"/><Relationship Id="rId5" Type="http://schemas.openxmlformats.org/officeDocument/2006/relationships/printerSettings" Target="../printerSettings/printerSettings10.bin"/><Relationship Id="rId4" Type="http://schemas.openxmlformats.org/officeDocument/2006/relationships/hyperlink" Target="mailto:venkatasainiranjan.bandi@cognizant.com"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K14"/>
  <sheetViews>
    <sheetView topLeftCell="Y1" workbookViewId="0">
      <selection activeCell="AA22" sqref="AA22"/>
    </sheetView>
  </sheetViews>
  <sheetFormatPr defaultRowHeight="15" x14ac:dyDescent="0.25"/>
  <cols>
    <col min="1" max="1" width="12.5703125" bestFit="1" customWidth="1"/>
    <col min="2" max="2" width="34.85546875" customWidth="1"/>
    <col min="3" max="4" width="28.5703125" customWidth="1"/>
    <col min="6" max="6" width="24.5703125" customWidth="1"/>
    <col min="7" max="7" width="28.5703125" bestFit="1" customWidth="1"/>
    <col min="9" max="9" width="12.5703125" customWidth="1"/>
    <col min="10" max="10" width="32.85546875" customWidth="1"/>
    <col min="11" max="11" width="39.42578125" customWidth="1"/>
    <col min="12" max="12" width="39.140625" customWidth="1"/>
    <col min="13" max="13" width="24.5703125" customWidth="1"/>
    <col min="14" max="14" width="32.85546875" customWidth="1"/>
    <col min="16" max="16" width="13.85546875" customWidth="1"/>
    <col min="17" max="20" width="14.85546875" customWidth="1"/>
    <col min="21" max="21" width="10.85546875" customWidth="1"/>
    <col min="22" max="22" width="8.85546875" customWidth="1"/>
    <col min="23" max="23" width="10.85546875" bestFit="1" customWidth="1"/>
    <col min="24" max="24" width="34.85546875" customWidth="1"/>
    <col min="25" max="25" width="35.5703125" customWidth="1"/>
    <col min="26" max="26" width="14.85546875" bestFit="1" customWidth="1"/>
    <col min="27" max="27" width="20.5703125" customWidth="1"/>
    <col min="28" max="28" width="14.85546875" customWidth="1"/>
    <col min="29" max="31" width="14.85546875" bestFit="1" customWidth="1"/>
    <col min="32" max="32" width="10.85546875" hidden="1" customWidth="1"/>
    <col min="33" max="33" width="26.140625" hidden="1" customWidth="1"/>
    <col min="34" max="35" width="20.42578125" bestFit="1" customWidth="1"/>
    <col min="36" max="36" width="20.42578125" customWidth="1"/>
    <col min="37" max="38" width="10.85546875" customWidth="1"/>
    <col min="39" max="46" width="36" bestFit="1" customWidth="1"/>
    <col min="47" max="47" width="10.85546875" bestFit="1" customWidth="1"/>
  </cols>
  <sheetData>
    <row r="3" spans="1:37" x14ac:dyDescent="0.25">
      <c r="A3" s="45" t="s">
        <v>628</v>
      </c>
      <c r="B3" t="s">
        <v>686</v>
      </c>
      <c r="C3" t="s">
        <v>682</v>
      </c>
      <c r="F3" s="45" t="s">
        <v>628</v>
      </c>
      <c r="G3" t="s">
        <v>682</v>
      </c>
      <c r="I3" s="45" t="s">
        <v>628</v>
      </c>
      <c r="J3" t="s">
        <v>639</v>
      </c>
      <c r="K3" t="s">
        <v>640</v>
      </c>
      <c r="L3" t="s">
        <v>641</v>
      </c>
      <c r="M3" t="s">
        <v>642</v>
      </c>
      <c r="N3" t="s">
        <v>669</v>
      </c>
      <c r="P3" s="45" t="s">
        <v>629</v>
      </c>
      <c r="Q3" s="45" t="s">
        <v>684</v>
      </c>
      <c r="W3" s="45" t="s">
        <v>613</v>
      </c>
      <c r="X3" t="s">
        <v>686</v>
      </c>
      <c r="Y3" t="s">
        <v>681</v>
      </c>
      <c r="AA3" s="45" t="s">
        <v>691</v>
      </c>
      <c r="AB3" s="45" t="s">
        <v>684</v>
      </c>
      <c r="AG3" s="45" t="s">
        <v>692</v>
      </c>
      <c r="AH3" s="45" t="s">
        <v>690</v>
      </c>
    </row>
    <row r="4" spans="1:37" x14ac:dyDescent="0.25">
      <c r="A4" s="1" t="s">
        <v>630</v>
      </c>
      <c r="B4" s="46">
        <v>33.5</v>
      </c>
      <c r="C4" s="46">
        <v>73.22166666666665</v>
      </c>
      <c r="D4" s="46"/>
      <c r="F4" s="1" t="s">
        <v>678</v>
      </c>
      <c r="G4" s="46">
        <v>90</v>
      </c>
      <c r="I4" s="1" t="s">
        <v>630</v>
      </c>
      <c r="J4" s="46">
        <v>84.333333333333329</v>
      </c>
      <c r="K4" s="46">
        <v>87.666666666666671</v>
      </c>
      <c r="L4" s="46">
        <v>88.666666666666671</v>
      </c>
      <c r="M4" s="46">
        <v>72.666666666666671</v>
      </c>
      <c r="N4" s="46">
        <v>98.666666666666671</v>
      </c>
      <c r="P4" s="45" t="s">
        <v>613</v>
      </c>
      <c r="Q4" t="s">
        <v>685</v>
      </c>
      <c r="R4" t="s">
        <v>687</v>
      </c>
      <c r="S4" t="s">
        <v>689</v>
      </c>
      <c r="T4" t="s">
        <v>688</v>
      </c>
      <c r="U4" t="s">
        <v>622</v>
      </c>
      <c r="W4" t="s">
        <v>630</v>
      </c>
      <c r="X4" s="46">
        <v>33.5</v>
      </c>
      <c r="Y4" s="46">
        <v>30</v>
      </c>
      <c r="AA4" s="45" t="s">
        <v>613</v>
      </c>
      <c r="AB4" t="s">
        <v>688</v>
      </c>
      <c r="AC4" t="s">
        <v>687</v>
      </c>
      <c r="AD4" t="s">
        <v>689</v>
      </c>
      <c r="AE4" t="s">
        <v>685</v>
      </c>
      <c r="AF4" t="s">
        <v>622</v>
      </c>
      <c r="AG4" s="45" t="s">
        <v>613</v>
      </c>
      <c r="AH4" t="s">
        <v>688</v>
      </c>
      <c r="AI4" t="s">
        <v>687</v>
      </c>
      <c r="AJ4" t="s">
        <v>689</v>
      </c>
      <c r="AK4" t="s">
        <v>622</v>
      </c>
    </row>
    <row r="5" spans="1:37" x14ac:dyDescent="0.25">
      <c r="A5" s="1" t="s">
        <v>631</v>
      </c>
      <c r="B5" s="46">
        <v>51.551724137931032</v>
      </c>
      <c r="C5" s="46">
        <v>76.897241379310358</v>
      </c>
      <c r="D5" s="46"/>
      <c r="F5" s="1" t="s">
        <v>671</v>
      </c>
      <c r="G5" s="46">
        <v>90</v>
      </c>
      <c r="I5" s="1" t="s">
        <v>631</v>
      </c>
      <c r="J5" s="46">
        <v>87.41379310344827</v>
      </c>
      <c r="K5" s="46">
        <v>81.379310344827587</v>
      </c>
      <c r="L5" s="46">
        <v>81.206896551724142</v>
      </c>
      <c r="M5" s="46">
        <v>72.241379310344826</v>
      </c>
      <c r="N5" s="46">
        <v>84.482758620689651</v>
      </c>
      <c r="P5" t="s">
        <v>630</v>
      </c>
      <c r="Q5" s="46"/>
      <c r="R5" s="46">
        <v>30</v>
      </c>
      <c r="S5" s="46"/>
      <c r="T5" s="46"/>
      <c r="U5" s="46">
        <v>30</v>
      </c>
      <c r="W5" t="s">
        <v>631</v>
      </c>
      <c r="X5" s="46">
        <v>51.551724137931032</v>
      </c>
      <c r="Y5" s="46">
        <v>29</v>
      </c>
      <c r="AA5" t="s">
        <v>630</v>
      </c>
      <c r="AB5" s="46"/>
      <c r="AC5" s="46">
        <v>30</v>
      </c>
      <c r="AD5" s="46"/>
      <c r="AE5" s="46"/>
      <c r="AF5" s="46">
        <v>30</v>
      </c>
      <c r="AG5" t="s">
        <v>630</v>
      </c>
      <c r="AH5" s="46">
        <v>27</v>
      </c>
      <c r="AI5" s="46"/>
      <c r="AJ5" s="46">
        <v>3</v>
      </c>
      <c r="AK5" s="46">
        <v>30</v>
      </c>
    </row>
    <row r="6" spans="1:37" x14ac:dyDescent="0.25">
      <c r="A6" s="1" t="s">
        <v>632</v>
      </c>
      <c r="B6" s="46">
        <v>24.40909090909091</v>
      </c>
      <c r="C6" s="46">
        <v>72.12045454545455</v>
      </c>
      <c r="D6" s="46"/>
      <c r="F6" s="1" t="s">
        <v>680</v>
      </c>
      <c r="G6" s="46">
        <v>90</v>
      </c>
      <c r="I6" s="1" t="s">
        <v>632</v>
      </c>
      <c r="J6" s="46">
        <v>87.045454545454547</v>
      </c>
      <c r="K6" s="46">
        <v>85.681818181818187</v>
      </c>
      <c r="L6" s="46">
        <v>87.954545454545453</v>
      </c>
      <c r="M6" s="46">
        <v>82.045454545454547</v>
      </c>
      <c r="N6" s="46">
        <v>100</v>
      </c>
      <c r="P6" t="s">
        <v>631</v>
      </c>
      <c r="Q6" s="46"/>
      <c r="R6" s="46">
        <v>29</v>
      </c>
      <c r="S6" s="46"/>
      <c r="T6" s="46"/>
      <c r="U6" s="46">
        <v>29</v>
      </c>
      <c r="W6" t="s">
        <v>632</v>
      </c>
      <c r="X6" s="46">
        <v>24.40909090909091</v>
      </c>
      <c r="Y6" s="46">
        <v>22</v>
      </c>
      <c r="AA6" t="s">
        <v>631</v>
      </c>
      <c r="AB6" s="46"/>
      <c r="AC6" s="46">
        <v>29</v>
      </c>
      <c r="AD6" s="46"/>
      <c r="AE6" s="46"/>
      <c r="AF6" s="46">
        <v>29</v>
      </c>
      <c r="AG6" t="s">
        <v>631</v>
      </c>
      <c r="AH6" s="46">
        <v>12</v>
      </c>
      <c r="AI6" s="46">
        <v>7</v>
      </c>
      <c r="AJ6" s="46">
        <v>10</v>
      </c>
      <c r="AK6" s="46">
        <v>29</v>
      </c>
    </row>
    <row r="7" spans="1:37" x14ac:dyDescent="0.25">
      <c r="A7" s="1" t="s">
        <v>638</v>
      </c>
      <c r="B7" s="46">
        <v>69.53125</v>
      </c>
      <c r="C7" s="46">
        <v>82.645161290322577</v>
      </c>
      <c r="D7" s="46"/>
      <c r="F7" s="1" t="s">
        <v>673</v>
      </c>
      <c r="G7" s="46">
        <v>90</v>
      </c>
      <c r="I7" s="1" t="s">
        <v>638</v>
      </c>
      <c r="J7" s="46">
        <v>72.40625</v>
      </c>
      <c r="K7" s="46">
        <v>79.875</v>
      </c>
      <c r="L7" s="46">
        <v>72.53125</v>
      </c>
      <c r="M7" s="46">
        <v>69.875</v>
      </c>
      <c r="N7" s="46">
        <v>100</v>
      </c>
      <c r="P7" t="s">
        <v>632</v>
      </c>
      <c r="Q7" s="46"/>
      <c r="R7" s="46">
        <v>16</v>
      </c>
      <c r="S7" s="46">
        <v>6</v>
      </c>
      <c r="T7" s="46"/>
      <c r="U7" s="46">
        <v>22</v>
      </c>
      <c r="W7" t="s">
        <v>638</v>
      </c>
      <c r="X7" s="46">
        <v>69.53125</v>
      </c>
      <c r="Y7" s="46">
        <v>32</v>
      </c>
      <c r="AA7" t="s">
        <v>632</v>
      </c>
      <c r="AB7" s="46"/>
      <c r="AC7" s="46">
        <v>16</v>
      </c>
      <c r="AD7" s="46">
        <v>6</v>
      </c>
      <c r="AE7" s="46"/>
      <c r="AF7" s="46">
        <v>22</v>
      </c>
      <c r="AG7" t="s">
        <v>632</v>
      </c>
      <c r="AH7" s="46">
        <v>20</v>
      </c>
      <c r="AI7" s="46"/>
      <c r="AJ7" s="46">
        <v>2</v>
      </c>
      <c r="AK7" s="46">
        <v>22</v>
      </c>
    </row>
    <row r="8" spans="1:37" x14ac:dyDescent="0.25">
      <c r="A8" s="1" t="s">
        <v>633</v>
      </c>
      <c r="B8" s="46">
        <v>38</v>
      </c>
      <c r="C8" s="46">
        <v>72.322000000000017</v>
      </c>
      <c r="D8" s="46"/>
      <c r="F8" s="1" t="s">
        <v>674</v>
      </c>
      <c r="G8" s="46">
        <v>90</v>
      </c>
      <c r="I8" s="1" t="s">
        <v>633</v>
      </c>
      <c r="J8" s="46">
        <v>70</v>
      </c>
      <c r="K8" s="46">
        <v>71.166666666666671</v>
      </c>
      <c r="L8" s="46">
        <v>69.833333333333329</v>
      </c>
      <c r="M8" s="46">
        <v>68</v>
      </c>
      <c r="N8" s="46">
        <v>100</v>
      </c>
      <c r="P8" t="s">
        <v>638</v>
      </c>
      <c r="Q8" s="46">
        <v>1</v>
      </c>
      <c r="R8" s="46">
        <v>31</v>
      </c>
      <c r="S8" s="46"/>
      <c r="T8" s="46"/>
      <c r="U8" s="46">
        <v>32</v>
      </c>
      <c r="W8" t="s">
        <v>633</v>
      </c>
      <c r="X8" s="46">
        <v>38</v>
      </c>
      <c r="Y8" s="46">
        <v>30</v>
      </c>
      <c r="AA8" t="s">
        <v>638</v>
      </c>
      <c r="AB8" s="46"/>
      <c r="AC8" s="46">
        <v>31</v>
      </c>
      <c r="AD8" s="46"/>
      <c r="AE8" s="46">
        <v>1</v>
      </c>
      <c r="AF8" s="46">
        <v>32</v>
      </c>
      <c r="AG8" t="s">
        <v>638</v>
      </c>
      <c r="AH8" s="46">
        <v>2</v>
      </c>
      <c r="AI8" s="46">
        <v>22</v>
      </c>
      <c r="AJ8" s="46">
        <v>8</v>
      </c>
      <c r="AK8" s="46">
        <v>32</v>
      </c>
    </row>
    <row r="9" spans="1:37" x14ac:dyDescent="0.25">
      <c r="A9" s="1" t="s">
        <v>634</v>
      </c>
      <c r="B9" s="46">
        <v>51.875</v>
      </c>
      <c r="C9" s="46">
        <v>68.054999999999993</v>
      </c>
      <c r="D9" s="46"/>
      <c r="F9" s="1" t="s">
        <v>679</v>
      </c>
      <c r="G9" s="46">
        <v>90</v>
      </c>
      <c r="I9" s="1" t="s">
        <v>634</v>
      </c>
      <c r="J9" s="46">
        <v>69.166666666666671</v>
      </c>
      <c r="K9" s="46">
        <v>75.833333333333329</v>
      </c>
      <c r="L9" s="46">
        <v>59.791666666666664</v>
      </c>
      <c r="M9" s="46">
        <v>62.083333333333336</v>
      </c>
      <c r="N9" s="46">
        <v>100</v>
      </c>
      <c r="P9" t="s">
        <v>633</v>
      </c>
      <c r="Q9" s="46"/>
      <c r="R9" s="46">
        <v>27</v>
      </c>
      <c r="S9" s="46">
        <v>3</v>
      </c>
      <c r="T9" s="46"/>
      <c r="U9" s="46">
        <v>30</v>
      </c>
      <c r="W9" t="s">
        <v>634</v>
      </c>
      <c r="X9" s="46">
        <v>51.875</v>
      </c>
      <c r="Y9" s="46">
        <v>24</v>
      </c>
      <c r="AA9" t="s">
        <v>633</v>
      </c>
      <c r="AB9" s="46"/>
      <c r="AC9" s="46">
        <v>27</v>
      </c>
      <c r="AD9" s="46">
        <v>3</v>
      </c>
      <c r="AE9" s="46"/>
      <c r="AF9" s="46">
        <v>30</v>
      </c>
      <c r="AG9" t="s">
        <v>633</v>
      </c>
      <c r="AH9" s="46">
        <v>26</v>
      </c>
      <c r="AI9" s="46"/>
      <c r="AJ9" s="46">
        <v>4</v>
      </c>
      <c r="AK9" s="46">
        <v>30</v>
      </c>
    </row>
    <row r="10" spans="1:37" x14ac:dyDescent="0.25">
      <c r="A10" s="1" t="s">
        <v>635</v>
      </c>
      <c r="B10" s="46">
        <v>27.6</v>
      </c>
      <c r="C10" s="46">
        <v>71.064799999999991</v>
      </c>
      <c r="D10" s="46"/>
      <c r="F10" s="1" t="s">
        <v>672</v>
      </c>
      <c r="G10" s="46">
        <v>90</v>
      </c>
      <c r="I10" s="1" t="s">
        <v>635</v>
      </c>
      <c r="J10" s="46">
        <v>64.8</v>
      </c>
      <c r="K10" s="46">
        <v>65.2</v>
      </c>
      <c r="L10" s="46">
        <v>65.2</v>
      </c>
      <c r="M10" s="46">
        <v>62</v>
      </c>
      <c r="N10" s="46">
        <v>98.8</v>
      </c>
      <c r="P10" t="s">
        <v>634</v>
      </c>
      <c r="Q10" s="46"/>
      <c r="R10" s="46">
        <v>16</v>
      </c>
      <c r="S10" s="46">
        <v>8</v>
      </c>
      <c r="T10" s="46"/>
      <c r="U10" s="46">
        <v>24</v>
      </c>
      <c r="W10" t="s">
        <v>635</v>
      </c>
      <c r="X10" s="46">
        <v>27.6</v>
      </c>
      <c r="Y10" s="46">
        <v>25</v>
      </c>
      <c r="AA10" t="s">
        <v>634</v>
      </c>
      <c r="AB10" s="46"/>
      <c r="AC10" s="46">
        <v>16</v>
      </c>
      <c r="AD10" s="46">
        <v>8</v>
      </c>
      <c r="AE10" s="46"/>
      <c r="AF10" s="46">
        <v>24</v>
      </c>
      <c r="AG10" t="s">
        <v>634</v>
      </c>
      <c r="AH10" s="46">
        <v>7</v>
      </c>
      <c r="AI10" s="46"/>
      <c r="AJ10" s="46">
        <v>17</v>
      </c>
      <c r="AK10" s="46">
        <v>24</v>
      </c>
    </row>
    <row r="11" spans="1:37" x14ac:dyDescent="0.25">
      <c r="A11" s="1" t="s">
        <v>636</v>
      </c>
      <c r="B11" s="46">
        <v>28.6</v>
      </c>
      <c r="C11" s="46">
        <v>66.213200000000001</v>
      </c>
      <c r="D11" s="46"/>
      <c r="F11" s="1" t="s">
        <v>677</v>
      </c>
      <c r="G11" s="46">
        <v>90</v>
      </c>
      <c r="I11" s="1" t="s">
        <v>636</v>
      </c>
      <c r="J11" s="46">
        <v>97.6</v>
      </c>
      <c r="K11" s="46">
        <v>98.04</v>
      </c>
      <c r="L11" s="46">
        <v>97.52</v>
      </c>
      <c r="M11" s="46">
        <v>96.8</v>
      </c>
      <c r="N11" s="46">
        <v>98.44</v>
      </c>
      <c r="P11" t="s">
        <v>635</v>
      </c>
      <c r="Q11" s="46"/>
      <c r="R11" s="46">
        <v>22</v>
      </c>
      <c r="S11" s="46">
        <v>3</v>
      </c>
      <c r="T11" s="46"/>
      <c r="U11" s="46">
        <v>25</v>
      </c>
      <c r="W11" t="s">
        <v>636</v>
      </c>
      <c r="X11" s="46">
        <v>28.6</v>
      </c>
      <c r="Y11" s="46">
        <v>25</v>
      </c>
      <c r="AA11" t="s">
        <v>635</v>
      </c>
      <c r="AB11" s="46"/>
      <c r="AC11" s="46">
        <v>22</v>
      </c>
      <c r="AD11" s="46">
        <v>3</v>
      </c>
      <c r="AE11" s="46"/>
      <c r="AF11" s="46">
        <v>25</v>
      </c>
      <c r="AG11" t="s">
        <v>635</v>
      </c>
      <c r="AH11" s="46">
        <v>24</v>
      </c>
      <c r="AI11" s="46"/>
      <c r="AJ11" s="46">
        <v>1</v>
      </c>
      <c r="AK11" s="46">
        <v>25</v>
      </c>
    </row>
    <row r="12" spans="1:37" x14ac:dyDescent="0.25">
      <c r="A12" s="1" t="s">
        <v>637</v>
      </c>
      <c r="B12" s="46">
        <v>28.958333333333332</v>
      </c>
      <c r="C12" s="46">
        <v>73.472500000000011</v>
      </c>
      <c r="D12" s="46"/>
      <c r="F12" s="1" t="s">
        <v>675</v>
      </c>
      <c r="G12" s="46">
        <v>90</v>
      </c>
      <c r="I12" s="1" t="s">
        <v>637</v>
      </c>
      <c r="J12" s="46">
        <v>64.583333333333329</v>
      </c>
      <c r="K12" s="46">
        <v>65.625</v>
      </c>
      <c r="L12" s="46">
        <v>62.5</v>
      </c>
      <c r="M12" s="46">
        <v>65.833333333333329</v>
      </c>
      <c r="N12" s="46">
        <v>100</v>
      </c>
      <c r="P12" t="s">
        <v>636</v>
      </c>
      <c r="Q12" s="46"/>
      <c r="R12" s="46">
        <v>11</v>
      </c>
      <c r="S12" s="46">
        <v>13</v>
      </c>
      <c r="T12" s="46">
        <v>1</v>
      </c>
      <c r="U12" s="46">
        <v>25</v>
      </c>
      <c r="W12" t="s">
        <v>637</v>
      </c>
      <c r="X12" s="46">
        <v>28.958333333333332</v>
      </c>
      <c r="Y12" s="46">
        <v>24</v>
      </c>
      <c r="AA12" t="s">
        <v>636</v>
      </c>
      <c r="AB12" s="46">
        <v>1</v>
      </c>
      <c r="AC12" s="46">
        <v>11</v>
      </c>
      <c r="AD12" s="46">
        <v>13</v>
      </c>
      <c r="AE12" s="46"/>
      <c r="AF12" s="46">
        <v>25</v>
      </c>
      <c r="AG12" t="s">
        <v>636</v>
      </c>
      <c r="AH12" s="46">
        <v>23</v>
      </c>
      <c r="AI12" s="46"/>
      <c r="AJ12" s="46">
        <v>2</v>
      </c>
      <c r="AK12" s="46">
        <v>25</v>
      </c>
    </row>
    <row r="13" spans="1:37" x14ac:dyDescent="0.25">
      <c r="A13" s="1" t="s">
        <v>622</v>
      </c>
      <c r="B13" s="46">
        <v>40.443983402489629</v>
      </c>
      <c r="C13" s="46">
        <v>73.223291666666654</v>
      </c>
      <c r="D13" s="46"/>
      <c r="F13" s="1" t="s">
        <v>676</v>
      </c>
      <c r="G13" s="46">
        <v>90</v>
      </c>
      <c r="I13" s="1" t="s">
        <v>622</v>
      </c>
      <c r="J13" s="46">
        <v>77.456431535269715</v>
      </c>
      <c r="K13" s="46">
        <v>79.012448132780079</v>
      </c>
      <c r="L13" s="46">
        <v>76.219917012448136</v>
      </c>
      <c r="M13" s="46">
        <v>72.182572614107883</v>
      </c>
      <c r="N13" s="46">
        <v>97.680497925311201</v>
      </c>
      <c r="P13" t="s">
        <v>637</v>
      </c>
      <c r="Q13" s="46"/>
      <c r="R13" s="46">
        <v>24</v>
      </c>
      <c r="S13" s="46"/>
      <c r="T13" s="46"/>
      <c r="U13" s="46">
        <v>24</v>
      </c>
      <c r="W13" t="s">
        <v>622</v>
      </c>
      <c r="X13" s="46">
        <v>40.443983402489629</v>
      </c>
      <c r="Y13" s="46">
        <v>241</v>
      </c>
      <c r="AA13" t="s">
        <v>637</v>
      </c>
      <c r="AB13" s="46"/>
      <c r="AC13" s="46">
        <v>24</v>
      </c>
      <c r="AD13" s="46"/>
      <c r="AE13" s="46"/>
      <c r="AF13" s="46">
        <v>24</v>
      </c>
      <c r="AG13" t="s">
        <v>637</v>
      </c>
      <c r="AH13" s="46">
        <v>23</v>
      </c>
      <c r="AI13" s="46"/>
      <c r="AJ13" s="46">
        <v>1</v>
      </c>
      <c r="AK13" s="46">
        <v>24</v>
      </c>
    </row>
    <row r="14" spans="1:37" x14ac:dyDescent="0.25">
      <c r="F14" s="1" t="s">
        <v>622</v>
      </c>
      <c r="G14" s="46">
        <v>90</v>
      </c>
      <c r="P14" t="s">
        <v>622</v>
      </c>
      <c r="Q14" s="46">
        <v>1</v>
      </c>
      <c r="R14" s="46">
        <v>206</v>
      </c>
      <c r="S14" s="46">
        <v>33</v>
      </c>
      <c r="T14" s="46">
        <v>1</v>
      </c>
      <c r="U14" s="46">
        <v>241</v>
      </c>
      <c r="AA14" t="s">
        <v>622</v>
      </c>
      <c r="AB14" s="46">
        <v>1</v>
      </c>
      <c r="AC14" s="46">
        <v>206</v>
      </c>
      <c r="AD14" s="46">
        <v>33</v>
      </c>
      <c r="AE14" s="46">
        <v>1</v>
      </c>
      <c r="AF14" s="46">
        <v>241</v>
      </c>
      <c r="AG14" t="s">
        <v>622</v>
      </c>
      <c r="AH14" s="46">
        <v>164</v>
      </c>
      <c r="AI14" s="46">
        <v>29</v>
      </c>
      <c r="AJ14" s="46">
        <v>48</v>
      </c>
      <c r="AK14" s="46">
        <v>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Y13"/>
  <sheetViews>
    <sheetView topLeftCell="R1" workbookViewId="0">
      <selection activeCell="AC8" sqref="AC8"/>
    </sheetView>
  </sheetViews>
  <sheetFormatPr defaultRowHeight="15" x14ac:dyDescent="0.25"/>
  <cols>
    <col min="1" max="1" width="14.7109375" bestFit="1" customWidth="1"/>
    <col min="2" max="2" width="15.5703125" customWidth="1"/>
    <col min="3" max="3" width="5" customWidth="1"/>
    <col min="4" max="4" width="5.7109375" customWidth="1"/>
    <col min="5" max="5" width="3.28515625" customWidth="1"/>
    <col min="6" max="6" width="10.7109375" bestFit="1" customWidth="1"/>
    <col min="8" max="8" width="12.5703125" bestFit="1" customWidth="1"/>
    <col min="9" max="9" width="19.42578125" bestFit="1" customWidth="1"/>
    <col min="10" max="11" width="15.7109375" customWidth="1"/>
    <col min="12" max="12" width="3.28515625" customWidth="1"/>
    <col min="13" max="13" width="12.5703125" bestFit="1" customWidth="1"/>
    <col min="14" max="14" width="23.140625" customWidth="1"/>
    <col min="15" max="16" width="26.7109375" customWidth="1"/>
    <col min="17" max="17" width="20" customWidth="1"/>
    <col min="18" max="18" width="22.5703125" customWidth="1"/>
    <col min="20" max="20" width="13.85546875" customWidth="1"/>
    <col min="21" max="21" width="15.5703125" customWidth="1"/>
    <col min="22" max="22" width="5.42578125" customWidth="1"/>
    <col min="23" max="23" width="6.5703125" customWidth="1"/>
    <col min="24" max="24" width="2.28515625" bestFit="1" customWidth="1"/>
    <col min="25" max="25" width="10.7109375" bestFit="1" customWidth="1"/>
  </cols>
  <sheetData>
    <row r="3" spans="1:25" x14ac:dyDescent="0.25">
      <c r="A3" s="45" t="s">
        <v>1220</v>
      </c>
      <c r="B3" s="45" t="s">
        <v>1221</v>
      </c>
      <c r="H3" s="45" t="s">
        <v>628</v>
      </c>
      <c r="I3" t="s">
        <v>1222</v>
      </c>
      <c r="J3" t="s">
        <v>1223</v>
      </c>
      <c r="K3" t="s">
        <v>1224</v>
      </c>
      <c r="M3" s="45" t="s">
        <v>628</v>
      </c>
      <c r="N3" t="s">
        <v>1225</v>
      </c>
      <c r="O3" t="s">
        <v>1226</v>
      </c>
      <c r="P3" t="s">
        <v>1227</v>
      </c>
      <c r="Q3" t="s">
        <v>1228</v>
      </c>
      <c r="R3" t="s">
        <v>1229</v>
      </c>
      <c r="T3" s="45" t="s">
        <v>629</v>
      </c>
      <c r="U3" s="45" t="s">
        <v>1221</v>
      </c>
    </row>
    <row r="4" spans="1:25" x14ac:dyDescent="0.25">
      <c r="A4" s="45" t="s">
        <v>628</v>
      </c>
      <c r="B4" t="s">
        <v>688</v>
      </c>
      <c r="C4" t="s">
        <v>1230</v>
      </c>
      <c r="D4" t="s">
        <v>1231</v>
      </c>
      <c r="E4" t="s">
        <v>584</v>
      </c>
      <c r="F4" t="s">
        <v>622</v>
      </c>
      <c r="H4" s="1" t="s">
        <v>742</v>
      </c>
      <c r="I4" s="46">
        <v>75.929824561403507</v>
      </c>
      <c r="J4" s="46">
        <v>80.736842105263165</v>
      </c>
      <c r="K4" s="46">
        <v>85.444444444444443</v>
      </c>
      <c r="M4" s="1" t="s">
        <v>742</v>
      </c>
      <c r="N4" s="46">
        <v>79.849999999999994</v>
      </c>
      <c r="O4" s="46">
        <v>79.650000000000006</v>
      </c>
      <c r="P4" s="46">
        <v>80.150000000000006</v>
      </c>
      <c r="Q4" s="46">
        <v>81.45</v>
      </c>
      <c r="R4" s="46">
        <v>79.05</v>
      </c>
      <c r="T4" s="45" t="s">
        <v>628</v>
      </c>
      <c r="U4" t="s">
        <v>688</v>
      </c>
      <c r="V4" t="s">
        <v>687</v>
      </c>
      <c r="W4" t="s">
        <v>689</v>
      </c>
      <c r="X4" t="s">
        <v>685</v>
      </c>
      <c r="Y4" t="s">
        <v>622</v>
      </c>
    </row>
    <row r="5" spans="1:25" x14ac:dyDescent="0.25">
      <c r="A5" s="1" t="s">
        <v>742</v>
      </c>
      <c r="B5" s="135"/>
      <c r="C5" s="135">
        <v>18</v>
      </c>
      <c r="D5" s="135"/>
      <c r="E5" s="135">
        <v>3</v>
      </c>
      <c r="F5" s="135">
        <v>21</v>
      </c>
      <c r="H5" s="1" t="s">
        <v>785</v>
      </c>
      <c r="I5" s="46">
        <v>89.192307692307693</v>
      </c>
      <c r="J5" s="46">
        <v>85.615384615384613</v>
      </c>
      <c r="K5" s="46">
        <v>86.84615384615384</v>
      </c>
      <c r="M5" s="1" t="s">
        <v>785</v>
      </c>
      <c r="N5" s="46">
        <v>82.692307692307693</v>
      </c>
      <c r="O5" s="46">
        <v>106.92307692307692</v>
      </c>
      <c r="P5" s="46">
        <v>76.92307692307692</v>
      </c>
      <c r="Q5" s="46">
        <v>83.07692307692308</v>
      </c>
      <c r="R5" s="46">
        <v>82.307692307692307</v>
      </c>
      <c r="T5" s="1" t="s">
        <v>742</v>
      </c>
      <c r="U5" s="135"/>
      <c r="V5" s="135">
        <v>20</v>
      </c>
      <c r="W5" s="135"/>
      <c r="X5" s="135">
        <v>1</v>
      </c>
      <c r="Y5" s="135">
        <v>21</v>
      </c>
    </row>
    <row r="6" spans="1:25" x14ac:dyDescent="0.25">
      <c r="A6" s="1" t="s">
        <v>785</v>
      </c>
      <c r="B6" s="135"/>
      <c r="C6" s="135">
        <v>26</v>
      </c>
      <c r="D6" s="135"/>
      <c r="E6" s="135"/>
      <c r="F6" s="135">
        <v>26</v>
      </c>
      <c r="H6" s="1" t="s">
        <v>786</v>
      </c>
      <c r="I6" s="46">
        <v>94.666666666666671</v>
      </c>
      <c r="J6" s="46">
        <v>81.571428571428569</v>
      </c>
      <c r="K6" s="46">
        <v>63.285714285714285</v>
      </c>
      <c r="M6" s="1" t="s">
        <v>786</v>
      </c>
      <c r="N6" s="46">
        <v>70.357142857142861</v>
      </c>
      <c r="O6" s="46">
        <v>68.035714285714292</v>
      </c>
      <c r="P6" s="46">
        <v>67.857142857142861</v>
      </c>
      <c r="Q6" s="46">
        <v>59.642857142857146</v>
      </c>
      <c r="R6" s="46">
        <v>93.75</v>
      </c>
      <c r="T6" s="1" t="s">
        <v>786</v>
      </c>
      <c r="U6" s="135"/>
      <c r="V6" s="135">
        <v>17</v>
      </c>
      <c r="W6" s="135">
        <v>11</v>
      </c>
      <c r="X6" s="135"/>
      <c r="Y6" s="135">
        <v>28</v>
      </c>
    </row>
    <row r="7" spans="1:25" x14ac:dyDescent="0.25">
      <c r="A7" s="1" t="s">
        <v>786</v>
      </c>
      <c r="B7" s="135">
        <v>2</v>
      </c>
      <c r="C7" s="135">
        <v>8</v>
      </c>
      <c r="D7" s="135">
        <v>18</v>
      </c>
      <c r="E7" s="135"/>
      <c r="F7" s="135">
        <v>28</v>
      </c>
      <c r="H7" s="1" t="s">
        <v>865</v>
      </c>
      <c r="I7" s="46">
        <v>78.818181818181813</v>
      </c>
      <c r="J7" s="46">
        <v>73.040000000000006</v>
      </c>
      <c r="K7" s="46">
        <v>77.599999999999994</v>
      </c>
      <c r="M7" s="1" t="s">
        <v>865</v>
      </c>
      <c r="N7" s="46">
        <v>90.24</v>
      </c>
      <c r="O7" s="46">
        <v>93</v>
      </c>
      <c r="P7" s="46">
        <v>99</v>
      </c>
      <c r="Q7" s="46">
        <v>82.44</v>
      </c>
      <c r="R7" s="46">
        <v>99.2</v>
      </c>
      <c r="T7" s="1" t="s">
        <v>1209</v>
      </c>
      <c r="U7" s="135"/>
      <c r="V7" s="135">
        <v>26</v>
      </c>
      <c r="W7" s="135"/>
      <c r="X7" s="135"/>
      <c r="Y7" s="135">
        <v>26</v>
      </c>
    </row>
    <row r="8" spans="1:25" x14ac:dyDescent="0.25">
      <c r="A8" s="1" t="s">
        <v>865</v>
      </c>
      <c r="B8" s="135"/>
      <c r="C8" s="135">
        <v>25</v>
      </c>
      <c r="D8" s="135"/>
      <c r="E8" s="135"/>
      <c r="F8" s="135">
        <v>25</v>
      </c>
      <c r="H8" s="1" t="s">
        <v>979</v>
      </c>
      <c r="I8" s="46">
        <v>84</v>
      </c>
      <c r="J8" s="46">
        <v>84.94736842105263</v>
      </c>
      <c r="K8" s="46">
        <v>72.421052631578945</v>
      </c>
      <c r="M8" s="1" t="s">
        <v>979</v>
      </c>
      <c r="N8" s="46">
        <v>84.25</v>
      </c>
      <c r="O8" s="46">
        <v>83.3</v>
      </c>
      <c r="P8" s="46">
        <v>84.4</v>
      </c>
      <c r="Q8" s="46">
        <v>84.3</v>
      </c>
      <c r="R8" s="46">
        <v>100</v>
      </c>
      <c r="T8" s="1" t="s">
        <v>865</v>
      </c>
      <c r="U8" s="135"/>
      <c r="V8" s="135">
        <v>25</v>
      </c>
      <c r="W8" s="135"/>
      <c r="X8" s="135"/>
      <c r="Y8" s="135">
        <v>25</v>
      </c>
    </row>
    <row r="9" spans="1:25" x14ac:dyDescent="0.25">
      <c r="A9" s="1" t="s">
        <v>979</v>
      </c>
      <c r="B9" s="135"/>
      <c r="C9" s="135">
        <v>14</v>
      </c>
      <c r="D9" s="135">
        <v>5</v>
      </c>
      <c r="E9" s="135">
        <v>2</v>
      </c>
      <c r="F9" s="135">
        <v>21</v>
      </c>
      <c r="H9" s="1" t="s">
        <v>978</v>
      </c>
      <c r="I9" s="46">
        <v>83.269230769230774</v>
      </c>
      <c r="J9" s="46">
        <v>81.44</v>
      </c>
      <c r="K9" s="46">
        <v>82.5</v>
      </c>
      <c r="M9" s="1" t="s">
        <v>978</v>
      </c>
      <c r="N9" s="46">
        <v>92.88</v>
      </c>
      <c r="O9" s="46">
        <v>92.6</v>
      </c>
      <c r="P9" s="46">
        <v>92.24</v>
      </c>
      <c r="Q9" s="46">
        <v>92.16</v>
      </c>
      <c r="R9" s="46">
        <v>100</v>
      </c>
      <c r="T9" s="1" t="s">
        <v>979</v>
      </c>
      <c r="U9" s="135">
        <v>2</v>
      </c>
      <c r="V9" s="135">
        <v>19</v>
      </c>
      <c r="W9" s="135"/>
      <c r="X9" s="135"/>
      <c r="Y9" s="135">
        <v>21</v>
      </c>
    </row>
    <row r="10" spans="1:25" x14ac:dyDescent="0.25">
      <c r="A10" s="1" t="s">
        <v>978</v>
      </c>
      <c r="B10" s="135"/>
      <c r="C10" s="135">
        <v>23</v>
      </c>
      <c r="D10" s="135">
        <v>1</v>
      </c>
      <c r="E10" s="135">
        <v>2</v>
      </c>
      <c r="F10" s="135">
        <v>26</v>
      </c>
      <c r="H10" s="1" t="s">
        <v>1070</v>
      </c>
      <c r="I10" s="46">
        <v>67.739130434782609</v>
      </c>
      <c r="J10" s="46">
        <v>78.5</v>
      </c>
      <c r="K10" s="46">
        <v>83.25</v>
      </c>
      <c r="M10" s="1" t="s">
        <v>1070</v>
      </c>
      <c r="N10" s="46">
        <v>74.708333333333329</v>
      </c>
      <c r="O10" s="46">
        <v>80.666666666666671</v>
      </c>
      <c r="P10" s="46">
        <v>75.708333333333329</v>
      </c>
      <c r="Q10" s="46">
        <v>77.25</v>
      </c>
      <c r="R10" s="46">
        <v>95.666666666666671</v>
      </c>
      <c r="T10" s="1" t="s">
        <v>978</v>
      </c>
      <c r="U10" s="135">
        <v>1</v>
      </c>
      <c r="V10" s="135">
        <v>25</v>
      </c>
      <c r="W10" s="135"/>
      <c r="X10" s="135"/>
      <c r="Y10" s="135">
        <v>26</v>
      </c>
    </row>
    <row r="11" spans="1:25" x14ac:dyDescent="0.25">
      <c r="A11" s="1" t="s">
        <v>1070</v>
      </c>
      <c r="B11" s="135"/>
      <c r="C11" s="135">
        <v>23</v>
      </c>
      <c r="D11" s="135">
        <v>1</v>
      </c>
      <c r="E11" s="135">
        <v>1</v>
      </c>
      <c r="F11" s="135">
        <v>25</v>
      </c>
      <c r="H11" s="1" t="s">
        <v>1071</v>
      </c>
      <c r="I11" s="46">
        <v>81.263157894736835</v>
      </c>
      <c r="J11" s="46">
        <v>74.631578947368425</v>
      </c>
      <c r="K11" s="46">
        <v>75.684210526315795</v>
      </c>
      <c r="M11" s="1" t="s">
        <v>1071</v>
      </c>
      <c r="N11" s="46">
        <v>82.315789473684205</v>
      </c>
      <c r="O11" s="46">
        <v>83.368421052631575</v>
      </c>
      <c r="P11" s="46">
        <v>99.473684210526315</v>
      </c>
      <c r="Q11" s="46">
        <v>82.15789473684211</v>
      </c>
      <c r="R11" s="46">
        <v>96.84210526315789</v>
      </c>
      <c r="T11" s="1" t="s">
        <v>1070</v>
      </c>
      <c r="U11" s="135"/>
      <c r="V11" s="135">
        <v>24</v>
      </c>
      <c r="W11" s="135"/>
      <c r="X11" s="135">
        <v>1</v>
      </c>
      <c r="Y11" s="135">
        <v>25</v>
      </c>
    </row>
    <row r="12" spans="1:25" x14ac:dyDescent="0.25">
      <c r="A12" s="1" t="s">
        <v>1071</v>
      </c>
      <c r="B12" s="135"/>
      <c r="C12" s="135">
        <v>19</v>
      </c>
      <c r="D12" s="135"/>
      <c r="E12" s="135">
        <v>1</v>
      </c>
      <c r="F12" s="135">
        <v>20</v>
      </c>
      <c r="H12" s="1" t="s">
        <v>622</v>
      </c>
      <c r="I12" s="46">
        <v>82.410256410256423</v>
      </c>
      <c r="J12" s="46">
        <v>80.118918918918922</v>
      </c>
      <c r="K12" s="46">
        <v>78.142076502732237</v>
      </c>
      <c r="M12" s="1" t="s">
        <v>622</v>
      </c>
      <c r="N12" s="46">
        <v>82.016042780748663</v>
      </c>
      <c r="O12" s="46">
        <v>86.117647058823536</v>
      </c>
      <c r="P12" s="46">
        <v>83.844919786096256</v>
      </c>
      <c r="Q12" s="46">
        <v>79.81283422459893</v>
      </c>
      <c r="R12" s="46">
        <v>93.379679144385022</v>
      </c>
      <c r="T12" s="1" t="s">
        <v>1071</v>
      </c>
      <c r="U12" s="135"/>
      <c r="V12" s="135">
        <v>18</v>
      </c>
      <c r="W12" s="135">
        <v>1</v>
      </c>
      <c r="X12" s="135">
        <v>1</v>
      </c>
      <c r="Y12" s="135">
        <v>20</v>
      </c>
    </row>
    <row r="13" spans="1:25" x14ac:dyDescent="0.25">
      <c r="A13" s="1" t="s">
        <v>622</v>
      </c>
      <c r="B13" s="135">
        <v>2</v>
      </c>
      <c r="C13" s="135">
        <v>156</v>
      </c>
      <c r="D13" s="135">
        <v>25</v>
      </c>
      <c r="E13" s="135">
        <v>9</v>
      </c>
      <c r="F13" s="135">
        <v>192</v>
      </c>
      <c r="T13" s="1" t="s">
        <v>622</v>
      </c>
      <c r="U13" s="135">
        <v>3</v>
      </c>
      <c r="V13" s="135">
        <v>174</v>
      </c>
      <c r="W13" s="135">
        <v>12</v>
      </c>
      <c r="X13" s="135">
        <v>3</v>
      </c>
      <c r="Y13" s="135">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F11" sqref="F11"/>
    </sheetView>
  </sheetViews>
  <sheetFormatPr defaultRowHeight="15" x14ac:dyDescent="0.25"/>
  <cols>
    <col min="9" max="9" width="16.140625" bestFit="1" customWidth="1"/>
  </cols>
  <sheetData>
    <row r="1" spans="1:16" x14ac:dyDescent="0.25">
      <c r="I1" t="s">
        <v>1378</v>
      </c>
    </row>
    <row r="2" spans="1:16" x14ac:dyDescent="0.25">
      <c r="A2" s="265" t="s">
        <v>1291</v>
      </c>
      <c r="B2" s="266" t="s">
        <v>1292</v>
      </c>
      <c r="C2" s="265" t="s">
        <v>1293</v>
      </c>
      <c r="D2" s="265" t="s">
        <v>1294</v>
      </c>
      <c r="E2" s="265" t="s">
        <v>1295</v>
      </c>
      <c r="F2" s="265" t="s">
        <v>1296</v>
      </c>
      <c r="I2" s="266" t="s">
        <v>1292</v>
      </c>
      <c r="J2" s="266" t="s">
        <v>1297</v>
      </c>
      <c r="K2" s="266" t="s">
        <v>1298</v>
      </c>
      <c r="L2" s="266" t="s">
        <v>1299</v>
      </c>
      <c r="M2" s="266" t="s">
        <v>1300</v>
      </c>
      <c r="N2" s="266" t="s">
        <v>1301</v>
      </c>
      <c r="O2" s="266" t="s">
        <v>1302</v>
      </c>
      <c r="P2" s="266" t="s">
        <v>1303</v>
      </c>
    </row>
    <row r="3" spans="1:16" x14ac:dyDescent="0.25">
      <c r="A3" s="265" t="s">
        <v>626</v>
      </c>
      <c r="B3" s="266" t="s">
        <v>1304</v>
      </c>
      <c r="C3" s="270">
        <v>6</v>
      </c>
      <c r="D3" s="270">
        <v>4</v>
      </c>
      <c r="E3" s="265">
        <v>8</v>
      </c>
      <c r="F3" s="267">
        <f>D3/E3*100</f>
        <v>50</v>
      </c>
      <c r="I3" s="266" t="s">
        <v>1304</v>
      </c>
      <c r="J3" s="266">
        <v>21</v>
      </c>
      <c r="K3" s="265">
        <v>20</v>
      </c>
      <c r="L3" s="265">
        <v>20</v>
      </c>
      <c r="M3" s="265"/>
      <c r="N3" s="268"/>
      <c r="O3" s="268"/>
      <c r="P3" s="268"/>
    </row>
    <row r="4" spans="1:16" x14ac:dyDescent="0.25">
      <c r="A4" s="265" t="s">
        <v>926</v>
      </c>
      <c r="B4" s="266" t="s">
        <v>1305</v>
      </c>
      <c r="C4" s="270">
        <v>6</v>
      </c>
      <c r="D4" s="270">
        <v>4</v>
      </c>
      <c r="E4" s="265">
        <v>8</v>
      </c>
      <c r="F4" s="267">
        <f t="shared" ref="F4:F10" si="0">D4/E4*100</f>
        <v>50</v>
      </c>
      <c r="I4" s="266" t="s">
        <v>1305</v>
      </c>
      <c r="J4" s="266">
        <v>25</v>
      </c>
      <c r="K4" s="270">
        <v>23</v>
      </c>
      <c r="L4" s="270">
        <v>23</v>
      </c>
      <c r="M4" s="265"/>
      <c r="N4" s="268"/>
      <c r="O4" s="268"/>
      <c r="P4" s="268"/>
    </row>
    <row r="5" spans="1:16" x14ac:dyDescent="0.25">
      <c r="A5" s="265" t="s">
        <v>926</v>
      </c>
      <c r="B5" s="266" t="s">
        <v>1306</v>
      </c>
      <c r="C5" s="270">
        <v>6</v>
      </c>
      <c r="D5" s="270">
        <v>4</v>
      </c>
      <c r="E5" s="265">
        <v>8</v>
      </c>
      <c r="F5" s="267">
        <f t="shared" si="0"/>
        <v>50</v>
      </c>
      <c r="I5" s="266" t="s">
        <v>1306</v>
      </c>
      <c r="J5" s="266">
        <v>20</v>
      </c>
      <c r="K5" s="270">
        <v>19</v>
      </c>
      <c r="L5" s="270">
        <v>17</v>
      </c>
      <c r="M5" s="265"/>
      <c r="N5" s="268"/>
      <c r="O5" s="268"/>
      <c r="P5" s="268"/>
    </row>
    <row r="6" spans="1:16" x14ac:dyDescent="0.25">
      <c r="A6" s="265" t="s">
        <v>926</v>
      </c>
      <c r="B6" s="266" t="s">
        <v>1307</v>
      </c>
      <c r="C6" s="270">
        <v>6</v>
      </c>
      <c r="D6" s="270">
        <v>4</v>
      </c>
      <c r="E6" s="265">
        <v>10</v>
      </c>
      <c r="F6" s="267">
        <f t="shared" si="0"/>
        <v>40</v>
      </c>
      <c r="I6" s="266" t="s">
        <v>1308</v>
      </c>
      <c r="J6" s="266">
        <v>25</v>
      </c>
      <c r="K6" s="270">
        <v>22</v>
      </c>
      <c r="L6" s="270">
        <v>23</v>
      </c>
      <c r="M6" s="265"/>
      <c r="N6" s="268"/>
      <c r="O6" s="268"/>
      <c r="P6" s="268"/>
    </row>
    <row r="7" spans="1:16" x14ac:dyDescent="0.25">
      <c r="A7" s="265" t="s">
        <v>926</v>
      </c>
      <c r="B7" s="266" t="s">
        <v>1309</v>
      </c>
      <c r="C7" s="270">
        <v>6</v>
      </c>
      <c r="D7" s="270">
        <v>4</v>
      </c>
      <c r="E7" s="265">
        <v>9</v>
      </c>
      <c r="F7" s="267">
        <f t="shared" si="0"/>
        <v>44.444444444444443</v>
      </c>
      <c r="I7" s="266" t="s">
        <v>1307</v>
      </c>
      <c r="J7" s="266">
        <v>21</v>
      </c>
      <c r="K7" s="270">
        <v>19</v>
      </c>
      <c r="L7" s="270">
        <v>19</v>
      </c>
      <c r="M7" s="265"/>
      <c r="N7" s="268"/>
      <c r="O7" s="268"/>
      <c r="P7" s="268"/>
    </row>
    <row r="8" spans="1:16" x14ac:dyDescent="0.25">
      <c r="A8" s="265" t="s">
        <v>1310</v>
      </c>
      <c r="B8" s="266" t="s">
        <v>1308</v>
      </c>
      <c r="C8" s="270">
        <v>6</v>
      </c>
      <c r="D8" s="270">
        <v>4</v>
      </c>
      <c r="E8" s="265">
        <v>8</v>
      </c>
      <c r="F8" s="267">
        <f t="shared" si="0"/>
        <v>50</v>
      </c>
      <c r="I8" s="266" t="s">
        <v>1309</v>
      </c>
      <c r="J8" s="266">
        <v>26</v>
      </c>
      <c r="K8" s="270">
        <v>25</v>
      </c>
      <c r="L8" s="270">
        <v>25</v>
      </c>
      <c r="M8" s="265"/>
      <c r="N8" s="268"/>
      <c r="O8" s="268"/>
      <c r="P8" s="268"/>
    </row>
    <row r="9" spans="1:16" x14ac:dyDescent="0.25">
      <c r="A9" s="265" t="s">
        <v>1310</v>
      </c>
      <c r="B9" s="266" t="s">
        <v>1311</v>
      </c>
      <c r="C9" s="270">
        <v>6</v>
      </c>
      <c r="D9" s="270">
        <v>4</v>
      </c>
      <c r="E9" s="265">
        <v>10</v>
      </c>
      <c r="F9" s="267">
        <f t="shared" si="0"/>
        <v>40</v>
      </c>
      <c r="I9" s="266" t="s">
        <v>1311</v>
      </c>
      <c r="J9" s="266">
        <v>28</v>
      </c>
      <c r="K9" s="270">
        <v>26</v>
      </c>
      <c r="L9" s="270">
        <v>27</v>
      </c>
      <c r="M9" s="265"/>
      <c r="N9" s="268"/>
      <c r="O9" s="268"/>
      <c r="P9" s="268"/>
    </row>
    <row r="10" spans="1:16" x14ac:dyDescent="0.25">
      <c r="A10" s="265" t="s">
        <v>1310</v>
      </c>
      <c r="B10" s="266" t="s">
        <v>1312</v>
      </c>
      <c r="C10" s="270">
        <v>6</v>
      </c>
      <c r="D10" s="270">
        <v>4</v>
      </c>
      <c r="E10" s="265">
        <v>9</v>
      </c>
      <c r="F10" s="267">
        <f t="shared" si="0"/>
        <v>44.444444444444443</v>
      </c>
      <c r="I10" s="266" t="s">
        <v>1312</v>
      </c>
      <c r="J10" s="266">
        <v>26</v>
      </c>
      <c r="K10" s="270">
        <v>23</v>
      </c>
      <c r="L10" s="270">
        <v>23</v>
      </c>
      <c r="M10" s="265"/>
      <c r="N10" s="268"/>
      <c r="O10" s="268"/>
      <c r="P10" s="268"/>
    </row>
    <row r="11" spans="1:16" x14ac:dyDescent="0.25">
      <c r="C11" s="49"/>
      <c r="D11" s="49"/>
      <c r="I11" s="266" t="s">
        <v>1313</v>
      </c>
      <c r="J11" s="266">
        <v>192</v>
      </c>
      <c r="K11" s="265">
        <f t="shared" ref="K11:L11" si="1">SUM(K3:K10)</f>
        <v>177</v>
      </c>
      <c r="L11" s="265">
        <f t="shared" si="1"/>
        <v>177</v>
      </c>
      <c r="M11" s="265"/>
      <c r="N11" s="265"/>
      <c r="O11" s="265"/>
      <c r="P11" s="265"/>
    </row>
    <row r="12" spans="1:16" x14ac:dyDescent="0.25">
      <c r="I12" s="271" t="s">
        <v>1290</v>
      </c>
      <c r="J12" s="266">
        <v>192</v>
      </c>
      <c r="K12" s="279">
        <v>184</v>
      </c>
      <c r="L12" s="279">
        <v>182</v>
      </c>
      <c r="M12" s="280">
        <v>182</v>
      </c>
      <c r="N12" s="280">
        <v>183</v>
      </c>
      <c r="O12" s="280">
        <v>184</v>
      </c>
      <c r="P12" s="280">
        <v>180</v>
      </c>
    </row>
    <row r="13" spans="1:16" x14ac:dyDescent="0.25">
      <c r="I13" s="266" t="s">
        <v>1314</v>
      </c>
      <c r="J13" s="265">
        <v>192</v>
      </c>
      <c r="K13" s="268">
        <v>183</v>
      </c>
      <c r="L13" s="268">
        <v>185</v>
      </c>
      <c r="M13" s="268">
        <v>186</v>
      </c>
      <c r="N13" s="268">
        <v>185</v>
      </c>
      <c r="O13" s="268">
        <v>185</v>
      </c>
      <c r="P13" s="268">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C18" sqref="C18"/>
    </sheetView>
  </sheetViews>
  <sheetFormatPr defaultRowHeight="15" x14ac:dyDescent="0.25"/>
  <cols>
    <col min="1" max="1" width="10.7109375" bestFit="1" customWidth="1"/>
    <col min="2" max="2" width="30.5703125" bestFit="1" customWidth="1"/>
    <col min="3" max="3" width="17.42578125" bestFit="1" customWidth="1"/>
    <col min="4" max="4" width="20.85546875" bestFit="1" customWidth="1"/>
  </cols>
  <sheetData>
    <row r="1" spans="1:4" ht="15.75" x14ac:dyDescent="0.25">
      <c r="A1" s="262" t="s">
        <v>1315</v>
      </c>
      <c r="B1" s="262"/>
      <c r="C1" s="262" t="s">
        <v>1316</v>
      </c>
      <c r="D1" s="262" t="s">
        <v>1317</v>
      </c>
    </row>
    <row r="2" spans="1:4" x14ac:dyDescent="0.25">
      <c r="A2" s="265" t="s">
        <v>1318</v>
      </c>
      <c r="B2" s="265" t="s">
        <v>1319</v>
      </c>
      <c r="C2" s="269" t="s">
        <v>1320</v>
      </c>
      <c r="D2" s="269" t="s">
        <v>1321</v>
      </c>
    </row>
    <row r="3" spans="1:4" x14ac:dyDescent="0.25">
      <c r="A3" s="265" t="s">
        <v>1322</v>
      </c>
      <c r="B3" s="265" t="s">
        <v>1323</v>
      </c>
      <c r="C3" s="269" t="s">
        <v>1324</v>
      </c>
      <c r="D3" s="269" t="s">
        <v>1321</v>
      </c>
    </row>
    <row r="4" spans="1:4" x14ac:dyDescent="0.25">
      <c r="A4" s="265" t="s">
        <v>1325</v>
      </c>
      <c r="B4" s="265" t="s">
        <v>1326</v>
      </c>
      <c r="C4" s="269" t="s">
        <v>1377</v>
      </c>
      <c r="D4" s="269" t="s">
        <v>1327</v>
      </c>
    </row>
    <row r="5" spans="1:4" x14ac:dyDescent="0.25">
      <c r="A5" s="265" t="s">
        <v>1328</v>
      </c>
      <c r="B5" s="265" t="s">
        <v>1329</v>
      </c>
      <c r="C5" s="269"/>
      <c r="D5" s="269"/>
    </row>
    <row r="6" spans="1:4" x14ac:dyDescent="0.25">
      <c r="A6" s="265" t="s">
        <v>1330</v>
      </c>
      <c r="B6" s="265" t="s">
        <v>1331</v>
      </c>
      <c r="C6" s="269" t="s">
        <v>1332</v>
      </c>
      <c r="D6" s="269" t="s">
        <v>1333</v>
      </c>
    </row>
    <row r="7" spans="1:4" x14ac:dyDescent="0.25">
      <c r="A7" s="265" t="s">
        <v>1334</v>
      </c>
      <c r="B7" s="265" t="s">
        <v>1335</v>
      </c>
      <c r="C7" s="269" t="s">
        <v>1336</v>
      </c>
      <c r="D7" s="269" t="s">
        <v>1337</v>
      </c>
    </row>
    <row r="8" spans="1:4" x14ac:dyDescent="0.25">
      <c r="A8" s="265" t="s">
        <v>1338</v>
      </c>
      <c r="B8" s="265" t="s">
        <v>1339</v>
      </c>
      <c r="C8" s="269" t="s">
        <v>1340</v>
      </c>
      <c r="D8" s="269" t="s">
        <v>1341</v>
      </c>
    </row>
    <row r="9" spans="1:4" x14ac:dyDescent="0.25">
      <c r="A9" s="265" t="s">
        <v>1342</v>
      </c>
      <c r="B9" s="265" t="s">
        <v>1343</v>
      </c>
      <c r="C9" s="269" t="s">
        <v>1344</v>
      </c>
      <c r="D9" s="269" t="s">
        <v>1345</v>
      </c>
    </row>
    <row r="10" spans="1:4" x14ac:dyDescent="0.25">
      <c r="A10" s="265" t="s">
        <v>1346</v>
      </c>
      <c r="B10" s="265" t="s">
        <v>1347</v>
      </c>
      <c r="C10" s="269" t="s">
        <v>1348</v>
      </c>
      <c r="D10" s="269" t="s">
        <v>1349</v>
      </c>
    </row>
    <row r="11" spans="1:4" x14ac:dyDescent="0.25">
      <c r="A11" s="265" t="s">
        <v>1350</v>
      </c>
      <c r="B11" s="265" t="s">
        <v>1351</v>
      </c>
      <c r="C11" s="269"/>
      <c r="D11" s="269"/>
    </row>
    <row r="12" spans="1:4" x14ac:dyDescent="0.25">
      <c r="C12" s="269"/>
      <c r="D12" s="269"/>
    </row>
    <row r="13" spans="1:4" ht="15.75" x14ac:dyDescent="0.25">
      <c r="A13" s="262" t="s">
        <v>1352</v>
      </c>
      <c r="B13" s="262"/>
      <c r="C13" s="269"/>
      <c r="D13" s="269"/>
    </row>
    <row r="14" spans="1:4" x14ac:dyDescent="0.25">
      <c r="A14" s="265" t="s">
        <v>1318</v>
      </c>
      <c r="B14" s="265" t="s">
        <v>1353</v>
      </c>
      <c r="C14" s="269" t="s">
        <v>1320</v>
      </c>
      <c r="D14" s="269" t="s">
        <v>1354</v>
      </c>
    </row>
    <row r="15" spans="1:4" x14ac:dyDescent="0.25">
      <c r="A15" s="265" t="s">
        <v>1322</v>
      </c>
      <c r="B15" s="265" t="s">
        <v>1355</v>
      </c>
      <c r="C15" s="269" t="s">
        <v>1324</v>
      </c>
      <c r="D15" s="269" t="s">
        <v>1354</v>
      </c>
    </row>
    <row r="16" spans="1:4" x14ac:dyDescent="0.25">
      <c r="A16" s="265" t="s">
        <v>1325</v>
      </c>
      <c r="B16" s="265" t="s">
        <v>1356</v>
      </c>
      <c r="C16" s="269" t="s">
        <v>1377</v>
      </c>
      <c r="D16" s="269" t="s">
        <v>1327</v>
      </c>
    </row>
    <row r="17" spans="1:4" x14ac:dyDescent="0.25">
      <c r="A17" s="265" t="s">
        <v>1328</v>
      </c>
      <c r="B17" s="265" t="s">
        <v>1329</v>
      </c>
      <c r="C17" s="269"/>
      <c r="D17" s="269"/>
    </row>
    <row r="18" spans="1:4" x14ac:dyDescent="0.25">
      <c r="A18" s="265" t="s">
        <v>1330</v>
      </c>
      <c r="B18" s="265" t="s">
        <v>1357</v>
      </c>
      <c r="C18" s="269" t="s">
        <v>1358</v>
      </c>
      <c r="D18" s="269" t="s">
        <v>1333</v>
      </c>
    </row>
    <row r="19" spans="1:4" x14ac:dyDescent="0.25">
      <c r="A19" s="265" t="s">
        <v>1334</v>
      </c>
      <c r="B19" s="265" t="s">
        <v>1359</v>
      </c>
      <c r="C19" s="269" t="s">
        <v>1360</v>
      </c>
      <c r="D19" s="269" t="s">
        <v>1361</v>
      </c>
    </row>
    <row r="20" spans="1:4" x14ac:dyDescent="0.25">
      <c r="A20" s="265" t="s">
        <v>1338</v>
      </c>
      <c r="B20" s="265" t="s">
        <v>1362</v>
      </c>
      <c r="C20" s="269" t="s">
        <v>1363</v>
      </c>
      <c r="D20" s="269" t="s">
        <v>1345</v>
      </c>
    </row>
    <row r="21" spans="1:4" x14ac:dyDescent="0.25">
      <c r="A21" s="265" t="s">
        <v>1342</v>
      </c>
      <c r="B21" s="265" t="s">
        <v>1364</v>
      </c>
      <c r="C21" s="269" t="s">
        <v>1365</v>
      </c>
      <c r="D21" s="265" t="s">
        <v>1366</v>
      </c>
    </row>
    <row r="22" spans="1:4" x14ac:dyDescent="0.25">
      <c r="A22" s="265" t="s">
        <v>1346</v>
      </c>
      <c r="B22" s="265" t="s">
        <v>1351</v>
      </c>
      <c r="C22" s="265"/>
      <c r="D22" s="265"/>
    </row>
    <row r="25" spans="1:4" ht="15.75" x14ac:dyDescent="0.25">
      <c r="A25" s="262" t="s">
        <v>699</v>
      </c>
    </row>
    <row r="26" spans="1:4" x14ac:dyDescent="0.25">
      <c r="A26" s="265" t="s">
        <v>1318</v>
      </c>
      <c r="B26" s="265" t="s">
        <v>1367</v>
      </c>
      <c r="C26" s="265" t="s">
        <v>1320</v>
      </c>
      <c r="D26" s="265" t="s">
        <v>1354</v>
      </c>
    </row>
    <row r="27" spans="1:4" x14ac:dyDescent="0.25">
      <c r="A27" s="265" t="s">
        <v>1322</v>
      </c>
      <c r="B27" s="265" t="s">
        <v>1368</v>
      </c>
      <c r="C27" s="265" t="s">
        <v>1324</v>
      </c>
      <c r="D27" s="265" t="s">
        <v>1354</v>
      </c>
    </row>
    <row r="28" spans="1:4" x14ac:dyDescent="0.25">
      <c r="A28" s="265" t="s">
        <v>1325</v>
      </c>
      <c r="B28" s="265" t="s">
        <v>1329</v>
      </c>
      <c r="C28" s="265"/>
      <c r="D28" s="265"/>
    </row>
    <row r="29" spans="1:4" x14ac:dyDescent="0.25">
      <c r="A29" s="265" t="s">
        <v>1328</v>
      </c>
      <c r="B29" s="265" t="s">
        <v>1369</v>
      </c>
      <c r="C29" s="269" t="s">
        <v>1377</v>
      </c>
      <c r="D29" s="269" t="s">
        <v>1327</v>
      </c>
    </row>
    <row r="30" spans="1:4" x14ac:dyDescent="0.25">
      <c r="A30" s="265" t="s">
        <v>1330</v>
      </c>
      <c r="B30" s="265" t="s">
        <v>1370</v>
      </c>
      <c r="C30" s="265" t="s">
        <v>1371</v>
      </c>
      <c r="D30" s="269" t="s">
        <v>1372</v>
      </c>
    </row>
    <row r="31" spans="1:4" x14ac:dyDescent="0.25">
      <c r="A31" s="265" t="s">
        <v>1334</v>
      </c>
      <c r="B31" s="265" t="s">
        <v>1373</v>
      </c>
      <c r="C31" s="265" t="s">
        <v>1374</v>
      </c>
      <c r="D31" s="265" t="s">
        <v>1361</v>
      </c>
    </row>
    <row r="32" spans="1:4" x14ac:dyDescent="0.25">
      <c r="A32" s="265" t="s">
        <v>1338</v>
      </c>
      <c r="B32" s="265" t="s">
        <v>1375</v>
      </c>
      <c r="C32" s="265" t="s">
        <v>1376</v>
      </c>
      <c r="D32" s="265" t="s">
        <v>1345</v>
      </c>
    </row>
    <row r="33" spans="1:4" x14ac:dyDescent="0.25">
      <c r="A33" s="265" t="s">
        <v>1342</v>
      </c>
      <c r="B33" s="265" t="s">
        <v>1351</v>
      </c>
      <c r="C33" s="265"/>
      <c r="D33" s="26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
  <sheetViews>
    <sheetView showGridLines="0" topLeftCell="A7" zoomScale="90" zoomScaleNormal="90" workbookViewId="0">
      <selection activeCell="W9" sqref="W9"/>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AJ24"/>
  <sheetViews>
    <sheetView showGridLines="0" workbookViewId="0">
      <selection activeCell="I19" sqref="I19"/>
    </sheetView>
  </sheetViews>
  <sheetFormatPr defaultRowHeight="15" x14ac:dyDescent="0.25"/>
  <cols>
    <col min="1" max="1" width="19" customWidth="1"/>
    <col min="2" max="2" width="14.42578125" customWidth="1"/>
    <col min="3" max="3" width="4.28515625" customWidth="1"/>
    <col min="4" max="4" width="17.28515625" customWidth="1"/>
    <col min="5" max="5" width="14.42578125" customWidth="1"/>
    <col min="6" max="6" width="1.85546875" customWidth="1"/>
    <col min="7" max="7" width="32.5703125" bestFit="1" customWidth="1"/>
    <col min="8" max="8" width="14.42578125" bestFit="1" customWidth="1"/>
    <col min="9" max="9" width="1.85546875" customWidth="1"/>
    <col min="10" max="10" width="30.85546875" customWidth="1"/>
    <col min="11" max="11" width="14.42578125" customWidth="1"/>
    <col min="13" max="13" width="29.28515625" customWidth="1"/>
    <col min="14" max="14" width="14.42578125" bestFit="1" customWidth="1"/>
    <col min="15" max="15" width="1.28515625" customWidth="1"/>
    <col min="16" max="16" width="20.28515625" customWidth="1"/>
    <col min="17" max="17" width="14.42578125" customWidth="1"/>
    <col min="18" max="18" width="1.7109375" customWidth="1"/>
    <col min="19" max="19" width="26.42578125" customWidth="1"/>
    <col min="20" max="20" width="14.42578125" bestFit="1" customWidth="1"/>
    <col min="21" max="21" width="1.28515625" customWidth="1"/>
    <col min="22" max="22" width="22.5703125" customWidth="1"/>
    <col min="23" max="23" width="14.42578125" bestFit="1" customWidth="1"/>
    <col min="25" max="25" width="9.7109375" customWidth="1"/>
    <col min="26" max="26" width="13.85546875" customWidth="1"/>
    <col min="28" max="28" width="13.85546875" customWidth="1"/>
    <col min="29" max="29" width="15.5703125" customWidth="1"/>
    <col min="30" max="30" width="8.85546875" customWidth="1"/>
    <col min="31" max="31" width="10.7109375" customWidth="1"/>
    <col min="32" max="32" width="9" bestFit="1" customWidth="1"/>
    <col min="33" max="33" width="11.140625" bestFit="1" customWidth="1"/>
    <col min="34" max="34" width="9.7109375" bestFit="1" customWidth="1"/>
    <col min="35" max="35" width="9.28515625" bestFit="1" customWidth="1"/>
    <col min="36" max="36" width="10.7109375" bestFit="1" customWidth="1"/>
  </cols>
  <sheetData>
    <row r="2" spans="1:36" x14ac:dyDescent="0.25">
      <c r="A2" s="281" t="s">
        <v>1240</v>
      </c>
      <c r="B2" s="281"/>
      <c r="D2" s="282" t="s">
        <v>1241</v>
      </c>
      <c r="E2" s="282"/>
      <c r="F2" s="282"/>
      <c r="G2" s="282"/>
      <c r="H2" s="282"/>
      <c r="I2" s="282"/>
      <c r="J2" s="282"/>
      <c r="K2" s="282"/>
      <c r="M2" s="283" t="s">
        <v>1242</v>
      </c>
      <c r="N2" s="283"/>
      <c r="O2" s="283"/>
      <c r="P2" s="283"/>
      <c r="Q2" s="283"/>
      <c r="R2" s="283"/>
      <c r="S2" s="283"/>
      <c r="T2" s="283"/>
      <c r="U2" s="283"/>
      <c r="V2" s="283"/>
      <c r="W2" s="283"/>
    </row>
    <row r="3" spans="1:36" s="227" customFormat="1" x14ac:dyDescent="0.25">
      <c r="A3" s="175" t="s">
        <v>613</v>
      </c>
      <c r="B3" s="145" t="s">
        <v>742</v>
      </c>
      <c r="D3" s="171" t="s">
        <v>613</v>
      </c>
      <c r="E3" s="172" t="s">
        <v>786</v>
      </c>
      <c r="G3" s="171" t="s">
        <v>613</v>
      </c>
      <c r="H3" s="172" t="s">
        <v>1209</v>
      </c>
      <c r="J3" s="171" t="s">
        <v>613</v>
      </c>
      <c r="K3" s="172" t="s">
        <v>865</v>
      </c>
      <c r="M3" s="171" t="s">
        <v>613</v>
      </c>
      <c r="N3" s="172" t="s">
        <v>979</v>
      </c>
      <c r="P3" s="171" t="s">
        <v>613</v>
      </c>
      <c r="Q3" s="172" t="s">
        <v>978</v>
      </c>
      <c r="S3" s="171" t="s">
        <v>613</v>
      </c>
      <c r="T3" s="172" t="s">
        <v>1070</v>
      </c>
      <c r="V3" s="171" t="s">
        <v>613</v>
      </c>
      <c r="W3" s="172" t="s">
        <v>1071</v>
      </c>
      <c r="Y3" s="177" t="s">
        <v>613</v>
      </c>
      <c r="Z3" s="177" t="s">
        <v>1254</v>
      </c>
      <c r="AD3"/>
      <c r="AE3"/>
      <c r="AF3"/>
      <c r="AG3"/>
      <c r="AH3"/>
      <c r="AI3"/>
      <c r="AJ3"/>
    </row>
    <row r="4" spans="1:36" hidden="1" x14ac:dyDescent="0.25">
      <c r="A4" s="145"/>
      <c r="B4" s="145"/>
      <c r="D4" s="172"/>
      <c r="E4" s="172"/>
      <c r="G4" s="172"/>
      <c r="H4" s="172"/>
      <c r="J4" s="172"/>
      <c r="K4" s="172"/>
      <c r="M4" s="172"/>
      <c r="N4" s="172"/>
      <c r="P4" s="172"/>
      <c r="Q4" s="172"/>
      <c r="S4" s="172"/>
      <c r="T4" s="172"/>
      <c r="V4" s="172"/>
      <c r="W4" s="172"/>
      <c r="Y4" s="171" t="s">
        <v>613</v>
      </c>
      <c r="Z4" s="145" t="s">
        <v>629</v>
      </c>
    </row>
    <row r="5" spans="1:36" s="28" customFormat="1" x14ac:dyDescent="0.25">
      <c r="A5" s="175" t="s">
        <v>2</v>
      </c>
      <c r="B5" s="145" t="s">
        <v>1243</v>
      </c>
      <c r="D5" s="175" t="s">
        <v>2</v>
      </c>
      <c r="E5" s="145" t="s">
        <v>1243</v>
      </c>
      <c r="G5" s="175" t="s">
        <v>2</v>
      </c>
      <c r="H5" s="145" t="s">
        <v>1243</v>
      </c>
      <c r="J5" s="175" t="s">
        <v>2</v>
      </c>
      <c r="K5" s="145" t="s">
        <v>1243</v>
      </c>
      <c r="M5" s="175" t="s">
        <v>2</v>
      </c>
      <c r="N5" s="145" t="s">
        <v>1243</v>
      </c>
      <c r="P5" s="175" t="s">
        <v>2</v>
      </c>
      <c r="Q5" s="145" t="s">
        <v>1243</v>
      </c>
      <c r="S5" s="175" t="s">
        <v>2</v>
      </c>
      <c r="T5" s="145" t="s">
        <v>1243</v>
      </c>
      <c r="V5" s="175" t="s">
        <v>2</v>
      </c>
      <c r="W5" s="145" t="s">
        <v>1243</v>
      </c>
      <c r="Y5" s="172" t="s">
        <v>742</v>
      </c>
      <c r="Z5" s="173">
        <v>21</v>
      </c>
      <c r="AD5"/>
      <c r="AE5"/>
      <c r="AF5"/>
      <c r="AG5"/>
      <c r="AH5"/>
      <c r="AI5"/>
      <c r="AJ5"/>
    </row>
    <row r="6" spans="1:36" x14ac:dyDescent="0.25">
      <c r="A6" s="145" t="s">
        <v>732</v>
      </c>
      <c r="B6" s="173">
        <v>85.666666666666671</v>
      </c>
      <c r="D6" s="172" t="s">
        <v>804</v>
      </c>
      <c r="E6" s="173">
        <v>79.333333333333329</v>
      </c>
      <c r="G6" s="172" t="s">
        <v>765</v>
      </c>
      <c r="H6" s="173">
        <v>91.333333333333329</v>
      </c>
      <c r="J6" s="172" t="s">
        <v>889</v>
      </c>
      <c r="K6" s="173">
        <v>82.666666666666671</v>
      </c>
      <c r="M6" s="172" t="s">
        <v>991</v>
      </c>
      <c r="N6" s="173">
        <v>86</v>
      </c>
      <c r="P6" s="172" t="s">
        <v>969</v>
      </c>
      <c r="Q6" s="173">
        <v>89.333333333333329</v>
      </c>
      <c r="S6" s="172" t="s">
        <v>1042</v>
      </c>
      <c r="T6" s="173">
        <v>87.333333333333329</v>
      </c>
      <c r="V6" s="172" t="s">
        <v>1102</v>
      </c>
      <c r="W6" s="173">
        <v>86</v>
      </c>
      <c r="Y6" s="172" t="s">
        <v>786</v>
      </c>
      <c r="Z6" s="173">
        <v>28</v>
      </c>
    </row>
    <row r="7" spans="1:36" x14ac:dyDescent="0.25">
      <c r="A7" s="176" t="s">
        <v>736</v>
      </c>
      <c r="B7" s="173">
        <v>85</v>
      </c>
      <c r="D7" s="172" t="s">
        <v>799</v>
      </c>
      <c r="E7" s="173">
        <v>77.333333333333329</v>
      </c>
      <c r="G7" s="172" t="s">
        <v>759</v>
      </c>
      <c r="H7" s="173">
        <v>90.666666666666671</v>
      </c>
      <c r="J7" s="172" t="s">
        <v>906</v>
      </c>
      <c r="K7" s="173">
        <v>82</v>
      </c>
      <c r="M7" s="172" t="s">
        <v>984</v>
      </c>
      <c r="N7" s="173">
        <v>85.333333333333329</v>
      </c>
      <c r="P7" s="172" t="s">
        <v>965</v>
      </c>
      <c r="Q7" s="173">
        <v>88.666666666666671</v>
      </c>
      <c r="S7" s="172" t="s">
        <v>1050</v>
      </c>
      <c r="T7" s="173">
        <v>86</v>
      </c>
      <c r="V7" s="172" t="s">
        <v>1100</v>
      </c>
      <c r="W7" s="173">
        <v>83.333333333333329</v>
      </c>
      <c r="Y7" s="172" t="s">
        <v>1209</v>
      </c>
      <c r="Z7" s="173">
        <v>26</v>
      </c>
    </row>
    <row r="8" spans="1:36" x14ac:dyDescent="0.25">
      <c r="A8" s="176" t="s">
        <v>702</v>
      </c>
      <c r="B8" s="173">
        <v>84.666666666666671</v>
      </c>
      <c r="D8" s="172" t="s">
        <v>830</v>
      </c>
      <c r="E8" s="173">
        <v>76</v>
      </c>
      <c r="G8" s="172" t="s">
        <v>747</v>
      </c>
      <c r="H8" s="173">
        <v>90.666666666666671</v>
      </c>
      <c r="J8" s="172" t="s">
        <v>914</v>
      </c>
      <c r="K8" s="173">
        <v>81.333333333333329</v>
      </c>
      <c r="M8" s="172" t="s">
        <v>993</v>
      </c>
      <c r="N8" s="173">
        <v>84.666666666666671</v>
      </c>
      <c r="P8" s="172" t="s">
        <v>943</v>
      </c>
      <c r="Q8" s="173">
        <v>88.666666666666671</v>
      </c>
      <c r="S8" s="172" t="s">
        <v>1028</v>
      </c>
      <c r="T8" s="173">
        <v>85.333333333333329</v>
      </c>
      <c r="V8" s="172" t="s">
        <v>1074</v>
      </c>
      <c r="W8" s="173">
        <v>80.666666666666671</v>
      </c>
      <c r="Y8" s="172" t="s">
        <v>865</v>
      </c>
      <c r="Z8" s="173">
        <v>25</v>
      </c>
    </row>
    <row r="9" spans="1:36" x14ac:dyDescent="0.25">
      <c r="A9" s="176" t="s">
        <v>716</v>
      </c>
      <c r="B9" s="173">
        <v>84.333333333333329</v>
      </c>
      <c r="D9" s="172" t="s">
        <v>835</v>
      </c>
      <c r="E9" s="173">
        <v>74.666666666666671</v>
      </c>
      <c r="G9" s="172" t="s">
        <v>780</v>
      </c>
      <c r="H9" s="173">
        <v>89.333333333333329</v>
      </c>
      <c r="J9" s="172" t="s">
        <v>908</v>
      </c>
      <c r="K9" s="173">
        <v>80.666666666666671</v>
      </c>
      <c r="M9" s="172" t="s">
        <v>999</v>
      </c>
      <c r="N9" s="173">
        <v>83.666666666666671</v>
      </c>
      <c r="P9" s="172" t="s">
        <v>927</v>
      </c>
      <c r="Q9" s="173">
        <v>87.333333333333329</v>
      </c>
      <c r="S9" s="172" t="s">
        <v>1045</v>
      </c>
      <c r="T9" s="173">
        <v>84</v>
      </c>
      <c r="V9" s="172" t="s">
        <v>1088</v>
      </c>
      <c r="W9" s="173">
        <v>80.666666666666671</v>
      </c>
      <c r="Y9" s="172" t="s">
        <v>979</v>
      </c>
      <c r="Z9" s="173">
        <v>21</v>
      </c>
    </row>
    <row r="10" spans="1:36" x14ac:dyDescent="0.25">
      <c r="A10" s="176" t="s">
        <v>722</v>
      </c>
      <c r="B10" s="173">
        <v>84.333333333333329</v>
      </c>
      <c r="D10" s="172" t="s">
        <v>847</v>
      </c>
      <c r="E10" s="173">
        <v>74.666666666666671</v>
      </c>
      <c r="G10" s="172" t="s">
        <v>781</v>
      </c>
      <c r="H10" s="173">
        <v>88.666666666666671</v>
      </c>
      <c r="J10" s="172" t="s">
        <v>912</v>
      </c>
      <c r="K10" s="173">
        <v>80.333333333333329</v>
      </c>
      <c r="M10" s="172" t="s">
        <v>989</v>
      </c>
      <c r="N10" s="173">
        <v>83.666666666666671</v>
      </c>
      <c r="P10" s="172" t="s">
        <v>941</v>
      </c>
      <c r="Q10" s="173">
        <v>86</v>
      </c>
      <c r="S10" s="172" t="s">
        <v>1023</v>
      </c>
      <c r="T10" s="173">
        <v>83.666666666666671</v>
      </c>
      <c r="V10" s="172" t="s">
        <v>1078</v>
      </c>
      <c r="W10" s="173">
        <v>80</v>
      </c>
      <c r="Y10" s="172" t="s">
        <v>978</v>
      </c>
      <c r="Z10" s="173">
        <v>26</v>
      </c>
    </row>
    <row r="11" spans="1:36" x14ac:dyDescent="0.25">
      <c r="A11" s="176" t="s">
        <v>708</v>
      </c>
      <c r="B11" s="173">
        <v>84.333333333333329</v>
      </c>
      <c r="D11" s="172" t="s">
        <v>827</v>
      </c>
      <c r="E11" s="173">
        <v>74.666666666666671</v>
      </c>
      <c r="G11" s="172" t="s">
        <v>768</v>
      </c>
      <c r="H11" s="173">
        <v>88.666666666666671</v>
      </c>
      <c r="J11" s="172" t="s">
        <v>910</v>
      </c>
      <c r="K11" s="173">
        <v>80</v>
      </c>
      <c r="M11" s="172" t="s">
        <v>1002</v>
      </c>
      <c r="N11" s="173">
        <v>83.666666666666671</v>
      </c>
      <c r="P11" s="172" t="s">
        <v>967</v>
      </c>
      <c r="Q11" s="173">
        <v>85.666666666666671</v>
      </c>
      <c r="S11" s="172" t="s">
        <v>1031</v>
      </c>
      <c r="T11" s="173">
        <v>83.333333333333329</v>
      </c>
      <c r="V11" s="172" t="s">
        <v>1076</v>
      </c>
      <c r="W11" s="173">
        <v>78</v>
      </c>
      <c r="Y11" s="172" t="s">
        <v>1070</v>
      </c>
      <c r="Z11" s="173">
        <v>25</v>
      </c>
    </row>
    <row r="12" spans="1:36" x14ac:dyDescent="0.25">
      <c r="A12" s="176" t="s">
        <v>740</v>
      </c>
      <c r="B12" s="173">
        <v>84.333333333333329</v>
      </c>
      <c r="D12" s="172" t="s">
        <v>813</v>
      </c>
      <c r="E12" s="173">
        <v>74.333333333333329</v>
      </c>
      <c r="G12" s="172" t="s">
        <v>757</v>
      </c>
      <c r="H12" s="173">
        <v>88.666666666666671</v>
      </c>
      <c r="J12" s="172" t="s">
        <v>886</v>
      </c>
      <c r="K12" s="173">
        <v>79.333333333333329</v>
      </c>
      <c r="M12" s="172" t="s">
        <v>995</v>
      </c>
      <c r="N12" s="173">
        <v>83.333333333333329</v>
      </c>
      <c r="P12" s="172" t="s">
        <v>939</v>
      </c>
      <c r="Q12" s="173">
        <v>85.666666666666671</v>
      </c>
      <c r="S12" s="172" t="s">
        <v>1018</v>
      </c>
      <c r="T12" s="173">
        <v>82.666666666666671</v>
      </c>
      <c r="V12" s="172" t="s">
        <v>1081</v>
      </c>
      <c r="W12" s="173">
        <v>78</v>
      </c>
      <c r="Y12" s="172" t="s">
        <v>1071</v>
      </c>
      <c r="Z12" s="173">
        <v>20</v>
      </c>
    </row>
    <row r="13" spans="1:36" x14ac:dyDescent="0.25">
      <c r="A13" s="176" t="s">
        <v>728</v>
      </c>
      <c r="B13" s="173">
        <v>84</v>
      </c>
      <c r="G13" s="172" t="s">
        <v>745</v>
      </c>
      <c r="H13" s="173">
        <v>88.666666666666671</v>
      </c>
      <c r="J13" s="172" t="s">
        <v>918</v>
      </c>
      <c r="K13" s="173">
        <v>79</v>
      </c>
      <c r="M13" s="172" t="s">
        <v>980</v>
      </c>
      <c r="N13" s="173">
        <v>83</v>
      </c>
      <c r="P13" s="172" t="s">
        <v>959</v>
      </c>
      <c r="Q13" s="173">
        <v>84.333333333333329</v>
      </c>
      <c r="S13" s="172" t="s">
        <v>1040</v>
      </c>
      <c r="T13" s="173">
        <v>82.333333333333329</v>
      </c>
      <c r="V13" s="172" t="s">
        <v>1106</v>
      </c>
      <c r="W13" s="173">
        <v>77.333333333333329</v>
      </c>
    </row>
    <row r="14" spans="1:36" x14ac:dyDescent="0.25">
      <c r="A14" s="176" t="s">
        <v>730</v>
      </c>
      <c r="B14" s="173">
        <v>84</v>
      </c>
      <c r="G14" s="172" t="s">
        <v>776</v>
      </c>
      <c r="H14" s="173">
        <v>88.666666666666671</v>
      </c>
      <c r="J14" s="172" t="s">
        <v>873</v>
      </c>
      <c r="K14" s="173">
        <v>79</v>
      </c>
      <c r="M14" s="172" t="s">
        <v>988</v>
      </c>
      <c r="N14" s="173">
        <v>82</v>
      </c>
      <c r="P14" s="172" t="s">
        <v>951</v>
      </c>
      <c r="Q14" s="173">
        <v>84.333333333333329</v>
      </c>
      <c r="S14" s="172" t="s">
        <v>1062</v>
      </c>
      <c r="T14" s="173">
        <v>82.333333333333329</v>
      </c>
      <c r="V14" s="172" t="s">
        <v>1085</v>
      </c>
      <c r="W14" s="173">
        <v>77.333333333333329</v>
      </c>
      <c r="AB14" s="45" t="s">
        <v>629</v>
      </c>
      <c r="AC14" s="45" t="s">
        <v>1221</v>
      </c>
      <c r="AD14" s="264"/>
      <c r="AE14" s="264"/>
    </row>
    <row r="15" spans="1:36" x14ac:dyDescent="0.25">
      <c r="A15" s="176" t="s">
        <v>700</v>
      </c>
      <c r="B15" s="173">
        <v>84</v>
      </c>
      <c r="G15" s="172" t="s">
        <v>761</v>
      </c>
      <c r="H15" s="173">
        <v>88</v>
      </c>
      <c r="J15" s="172" t="s">
        <v>876</v>
      </c>
      <c r="K15" s="173">
        <v>78.666666666666671</v>
      </c>
      <c r="M15" s="172" t="s">
        <v>1003</v>
      </c>
      <c r="N15" s="173">
        <v>82</v>
      </c>
      <c r="P15" s="172" t="s">
        <v>933</v>
      </c>
      <c r="Q15" s="173">
        <v>84</v>
      </c>
      <c r="S15" s="172" t="s">
        <v>1037</v>
      </c>
      <c r="T15" s="173">
        <v>82.333333333333329</v>
      </c>
      <c r="V15" s="172" t="s">
        <v>1107</v>
      </c>
      <c r="W15" s="173">
        <v>76.666666666666671</v>
      </c>
      <c r="AB15" s="45" t="s">
        <v>628</v>
      </c>
      <c r="AC15" t="s">
        <v>1285</v>
      </c>
      <c r="AD15" t="s">
        <v>1284</v>
      </c>
      <c r="AE15" t="s">
        <v>622</v>
      </c>
    </row>
    <row r="16" spans="1:36" x14ac:dyDescent="0.25">
      <c r="A16" s="176" t="s">
        <v>724</v>
      </c>
      <c r="B16" s="173">
        <v>83.333333333333329</v>
      </c>
      <c r="G16" s="172" t="s">
        <v>775</v>
      </c>
      <c r="H16" s="173">
        <v>88</v>
      </c>
      <c r="J16" s="172" t="s">
        <v>884</v>
      </c>
      <c r="K16" s="173">
        <v>78</v>
      </c>
      <c r="M16" s="172" t="s">
        <v>1008</v>
      </c>
      <c r="N16" s="173">
        <v>82</v>
      </c>
      <c r="P16" s="172" t="s">
        <v>937</v>
      </c>
      <c r="Q16" s="173">
        <v>83.333333333333329</v>
      </c>
      <c r="S16" s="172" t="s">
        <v>1013</v>
      </c>
      <c r="T16" s="173">
        <v>82</v>
      </c>
      <c r="V16" s="172" t="s">
        <v>1098</v>
      </c>
      <c r="W16" s="173">
        <v>76.666666666666671</v>
      </c>
      <c r="AB16" s="1" t="s">
        <v>742</v>
      </c>
      <c r="AC16" s="135">
        <v>4</v>
      </c>
      <c r="AD16" s="135">
        <v>17</v>
      </c>
      <c r="AE16" s="135">
        <v>21</v>
      </c>
    </row>
    <row r="17" spans="1:31" x14ac:dyDescent="0.25">
      <c r="A17" s="176" t="s">
        <v>718</v>
      </c>
      <c r="B17" s="173">
        <v>83.333333333333329</v>
      </c>
      <c r="G17" s="172" t="s">
        <v>763</v>
      </c>
      <c r="H17" s="173">
        <v>88</v>
      </c>
      <c r="J17" s="172" t="s">
        <v>900</v>
      </c>
      <c r="K17" s="173">
        <v>78</v>
      </c>
      <c r="M17" s="172" t="s">
        <v>992</v>
      </c>
      <c r="N17" s="173">
        <v>81</v>
      </c>
      <c r="P17" s="172" t="s">
        <v>976</v>
      </c>
      <c r="Q17" s="173">
        <v>83</v>
      </c>
      <c r="S17" s="172" t="s">
        <v>1068</v>
      </c>
      <c r="T17" s="173">
        <v>81.666666666666671</v>
      </c>
      <c r="V17" s="172" t="s">
        <v>1072</v>
      </c>
      <c r="W17" s="173">
        <v>76.666666666666671</v>
      </c>
      <c r="AB17" s="1" t="s">
        <v>786</v>
      </c>
      <c r="AC17" s="135"/>
      <c r="AD17" s="135">
        <v>28</v>
      </c>
      <c r="AE17" s="135">
        <v>28</v>
      </c>
    </row>
    <row r="18" spans="1:31" x14ac:dyDescent="0.25">
      <c r="A18" s="176" t="s">
        <v>720</v>
      </c>
      <c r="B18" s="173">
        <v>83.333333333333329</v>
      </c>
      <c r="G18" s="172" t="s">
        <v>751</v>
      </c>
      <c r="H18" s="173">
        <v>88</v>
      </c>
      <c r="J18" s="172" t="s">
        <v>920</v>
      </c>
      <c r="K18" s="173">
        <v>77.666666666666671</v>
      </c>
      <c r="M18" s="172" t="s">
        <v>994</v>
      </c>
      <c r="N18" s="173">
        <v>81</v>
      </c>
      <c r="P18" s="172" t="s">
        <v>975</v>
      </c>
      <c r="Q18" s="173">
        <v>83</v>
      </c>
      <c r="S18" s="172" t="s">
        <v>1016</v>
      </c>
      <c r="T18" s="173">
        <v>81.333333333333329</v>
      </c>
      <c r="V18" s="172" t="s">
        <v>1094</v>
      </c>
      <c r="W18" s="173">
        <v>76.666666666666671</v>
      </c>
      <c r="AB18" s="1" t="s">
        <v>1209</v>
      </c>
      <c r="AC18" s="135">
        <v>1</v>
      </c>
      <c r="AD18" s="135">
        <v>25</v>
      </c>
      <c r="AE18" s="135">
        <v>26</v>
      </c>
    </row>
    <row r="19" spans="1:31" x14ac:dyDescent="0.25">
      <c r="A19" s="176" t="s">
        <v>712</v>
      </c>
      <c r="B19" s="173">
        <v>83.333333333333329</v>
      </c>
      <c r="G19" s="172" t="s">
        <v>756</v>
      </c>
      <c r="H19" s="173">
        <v>88</v>
      </c>
      <c r="J19" s="172" t="s">
        <v>924</v>
      </c>
      <c r="K19" s="173">
        <v>77.333333333333329</v>
      </c>
      <c r="M19" s="172" t="s">
        <v>1005</v>
      </c>
      <c r="N19" s="173">
        <v>80.666666666666671</v>
      </c>
      <c r="P19" s="172" t="s">
        <v>931</v>
      </c>
      <c r="Q19" s="173">
        <v>83</v>
      </c>
      <c r="S19" s="172" t="s">
        <v>1048</v>
      </c>
      <c r="T19" s="173">
        <v>81.333333333333329</v>
      </c>
      <c r="V19" s="172" t="s">
        <v>1090</v>
      </c>
      <c r="W19" s="173">
        <v>76</v>
      </c>
      <c r="AB19" s="1" t="s">
        <v>865</v>
      </c>
      <c r="AC19" s="135">
        <v>13</v>
      </c>
      <c r="AD19" s="135">
        <v>12</v>
      </c>
      <c r="AE19" s="135">
        <v>25</v>
      </c>
    </row>
    <row r="20" spans="1:31" x14ac:dyDescent="0.25">
      <c r="A20" s="145" t="s">
        <v>710</v>
      </c>
      <c r="B20" s="173">
        <v>82.333333333333329</v>
      </c>
      <c r="G20" s="172" t="s">
        <v>754</v>
      </c>
      <c r="H20" s="173">
        <v>87.333333333333329</v>
      </c>
      <c r="J20" s="172" t="s">
        <v>895</v>
      </c>
      <c r="K20" s="173">
        <v>77</v>
      </c>
      <c r="M20" s="172" t="s">
        <v>1006</v>
      </c>
      <c r="N20" s="173">
        <v>79</v>
      </c>
      <c r="P20" s="172" t="s">
        <v>945</v>
      </c>
      <c r="Q20" s="173">
        <v>83</v>
      </c>
      <c r="S20" s="172" t="s">
        <v>1020</v>
      </c>
      <c r="T20" s="173">
        <v>81.333333333333329</v>
      </c>
      <c r="V20" s="172" t="s">
        <v>1086</v>
      </c>
      <c r="W20" s="173">
        <v>76</v>
      </c>
      <c r="AB20" s="1" t="s">
        <v>979</v>
      </c>
      <c r="AC20" s="135">
        <v>1</v>
      </c>
      <c r="AD20" s="135">
        <v>20</v>
      </c>
      <c r="AE20" s="135">
        <v>21</v>
      </c>
    </row>
    <row r="21" spans="1:31" x14ac:dyDescent="0.25">
      <c r="G21" s="172" t="s">
        <v>771</v>
      </c>
      <c r="H21" s="173">
        <v>87.333333333333329</v>
      </c>
      <c r="J21" s="172" t="s">
        <v>882</v>
      </c>
      <c r="K21" s="173">
        <v>77</v>
      </c>
      <c r="M21" s="172" t="s">
        <v>1007</v>
      </c>
      <c r="N21" s="173">
        <v>79</v>
      </c>
      <c r="AB21" s="1" t="s">
        <v>978</v>
      </c>
      <c r="AC21" s="135">
        <v>2</v>
      </c>
      <c r="AD21" s="135">
        <v>24</v>
      </c>
      <c r="AE21" s="135">
        <v>26</v>
      </c>
    </row>
    <row r="22" spans="1:31" x14ac:dyDescent="0.25">
      <c r="AB22" s="1" t="s">
        <v>1070</v>
      </c>
      <c r="AC22" s="135">
        <v>6</v>
      </c>
      <c r="AD22" s="135">
        <v>19</v>
      </c>
      <c r="AE22" s="135">
        <v>25</v>
      </c>
    </row>
    <row r="23" spans="1:31" x14ac:dyDescent="0.25">
      <c r="AB23" s="1" t="s">
        <v>1071</v>
      </c>
      <c r="AC23" s="135">
        <v>5</v>
      </c>
      <c r="AD23" s="135">
        <v>15</v>
      </c>
      <c r="AE23" s="135">
        <v>20</v>
      </c>
    </row>
    <row r="24" spans="1:31" x14ac:dyDescent="0.25">
      <c r="AB24" s="1" t="s">
        <v>622</v>
      </c>
      <c r="AC24" s="135">
        <v>32</v>
      </c>
      <c r="AD24" s="135">
        <v>160</v>
      </c>
      <c r="AE24" s="135">
        <v>192</v>
      </c>
    </row>
  </sheetData>
  <mergeCells count="3">
    <mergeCell ref="A2:B2"/>
    <mergeCell ref="D2:K2"/>
    <mergeCell ref="M2:W2"/>
  </mergeCells>
  <pageMargins left="0.7" right="0.7" top="0.75" bottom="0.75" header="0.3" footer="0.3"/>
  <pageSetup orientation="portrait" horizontalDpi="300" verticalDpi="30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1"/>
  <sheetViews>
    <sheetView showGridLines="0" workbookViewId="0">
      <selection activeCell="D1" sqref="D1:E1"/>
    </sheetView>
  </sheetViews>
  <sheetFormatPr defaultRowHeight="15" x14ac:dyDescent="0.25"/>
  <cols>
    <col min="1" max="1" width="32.5703125" bestFit="1" customWidth="1"/>
    <col min="2" max="2" width="14.42578125" bestFit="1" customWidth="1"/>
    <col min="3" max="3" width="4.7109375" customWidth="1"/>
    <col min="4" max="4" width="29.28515625" customWidth="1"/>
    <col min="5" max="5" width="14.42578125" bestFit="1" customWidth="1"/>
    <col min="6" max="6" width="4.5703125" customWidth="1"/>
    <col min="7" max="7" width="26.42578125" customWidth="1"/>
    <col min="8" max="8" width="14.42578125" bestFit="1" customWidth="1"/>
  </cols>
  <sheetData>
    <row r="1" spans="1:8" x14ac:dyDescent="0.25">
      <c r="A1" s="284" t="s">
        <v>1244</v>
      </c>
      <c r="B1" s="284"/>
      <c r="D1" s="285" t="s">
        <v>1245</v>
      </c>
      <c r="E1" s="285"/>
      <c r="G1" s="286" t="s">
        <v>1246</v>
      </c>
      <c r="H1" s="286"/>
    </row>
    <row r="2" spans="1:8" s="28" customFormat="1" x14ac:dyDescent="0.25">
      <c r="A2" s="171" t="s">
        <v>625</v>
      </c>
      <c r="B2" s="172" t="s">
        <v>744</v>
      </c>
      <c r="D2" s="171" t="s">
        <v>625</v>
      </c>
      <c r="E2" s="172" t="s">
        <v>627</v>
      </c>
      <c r="G2" s="171" t="s">
        <v>625</v>
      </c>
      <c r="H2" s="172" t="s">
        <v>699</v>
      </c>
    </row>
    <row r="3" spans="1:8" hidden="1" x14ac:dyDescent="0.25">
      <c r="A3" s="172"/>
      <c r="B3" s="172"/>
      <c r="D3" s="172"/>
      <c r="E3" s="172"/>
      <c r="G3" s="172"/>
      <c r="H3" s="172"/>
    </row>
    <row r="4" spans="1:8" s="28" customFormat="1" x14ac:dyDescent="0.25">
      <c r="A4" s="175" t="s">
        <v>2</v>
      </c>
      <c r="B4" s="145" t="s">
        <v>1243</v>
      </c>
      <c r="D4" s="175" t="s">
        <v>2</v>
      </c>
      <c r="E4" s="145" t="s">
        <v>1243</v>
      </c>
      <c r="G4" s="175" t="s">
        <v>2</v>
      </c>
      <c r="H4" s="145" t="s">
        <v>1243</v>
      </c>
    </row>
    <row r="5" spans="1:8" x14ac:dyDescent="0.25">
      <c r="A5" s="174" t="s">
        <v>765</v>
      </c>
      <c r="B5" s="173">
        <v>91.333333333333329</v>
      </c>
      <c r="D5" s="174" t="s">
        <v>991</v>
      </c>
      <c r="E5" s="173">
        <v>86</v>
      </c>
      <c r="G5" s="174" t="s">
        <v>1042</v>
      </c>
      <c r="H5" s="173">
        <v>87.333333333333329</v>
      </c>
    </row>
    <row r="6" spans="1:8" x14ac:dyDescent="0.25">
      <c r="A6" s="174" t="s">
        <v>759</v>
      </c>
      <c r="B6" s="173">
        <v>90.666666666666671</v>
      </c>
      <c r="D6" s="174" t="s">
        <v>984</v>
      </c>
      <c r="E6" s="173">
        <v>85.333333333333329</v>
      </c>
      <c r="G6" s="174" t="s">
        <v>1050</v>
      </c>
      <c r="H6" s="173">
        <v>86</v>
      </c>
    </row>
    <row r="7" spans="1:8" x14ac:dyDescent="0.25">
      <c r="A7" s="174" t="s">
        <v>747</v>
      </c>
      <c r="B7" s="173">
        <v>90.666666666666671</v>
      </c>
      <c r="D7" s="174" t="s">
        <v>993</v>
      </c>
      <c r="E7" s="173">
        <v>84.666666666666671</v>
      </c>
      <c r="G7" s="174" t="s">
        <v>1102</v>
      </c>
      <c r="H7" s="173">
        <v>86</v>
      </c>
    </row>
    <row r="8" spans="1:8" x14ac:dyDescent="0.25">
      <c r="A8" s="174" t="s">
        <v>969</v>
      </c>
      <c r="B8" s="173">
        <v>89.333333333333329</v>
      </c>
      <c r="D8" s="174" t="s">
        <v>999</v>
      </c>
      <c r="E8" s="173">
        <v>83.666666666666671</v>
      </c>
      <c r="G8" s="174" t="s">
        <v>732</v>
      </c>
      <c r="H8" s="173">
        <v>85.666666666666671</v>
      </c>
    </row>
    <row r="9" spans="1:8" x14ac:dyDescent="0.25">
      <c r="A9" s="174" t="s">
        <v>780</v>
      </c>
      <c r="B9" s="173">
        <v>89.333333333333329</v>
      </c>
      <c r="D9" s="174" t="s">
        <v>989</v>
      </c>
      <c r="E9" s="173">
        <v>83.666666666666671</v>
      </c>
      <c r="G9" s="174" t="s">
        <v>1028</v>
      </c>
      <c r="H9" s="173">
        <v>85.333333333333329</v>
      </c>
    </row>
    <row r="10" spans="1:8" x14ac:dyDescent="0.25">
      <c r="A10" s="174" t="s">
        <v>781</v>
      </c>
      <c r="B10" s="173">
        <v>88.666666666666671</v>
      </c>
      <c r="D10" s="174" t="s">
        <v>1002</v>
      </c>
      <c r="E10" s="173">
        <v>83.666666666666671</v>
      </c>
      <c r="G10" s="174" t="s">
        <v>736</v>
      </c>
      <c r="H10" s="173">
        <v>85</v>
      </c>
    </row>
    <row r="11" spans="1:8" x14ac:dyDescent="0.25">
      <c r="A11" s="174" t="s">
        <v>757</v>
      </c>
      <c r="B11" s="173">
        <v>88.666666666666671</v>
      </c>
      <c r="D11" s="174" t="s">
        <v>995</v>
      </c>
      <c r="E11" s="173">
        <v>83.333333333333329</v>
      </c>
      <c r="G11" s="174" t="s">
        <v>702</v>
      </c>
      <c r="H11" s="173">
        <v>84.666666666666671</v>
      </c>
    </row>
    <row r="12" spans="1:8" x14ac:dyDescent="0.25">
      <c r="A12" s="174" t="s">
        <v>776</v>
      </c>
      <c r="B12" s="173">
        <v>88.666666666666671</v>
      </c>
      <c r="D12" s="174" t="s">
        <v>980</v>
      </c>
      <c r="E12" s="173">
        <v>83</v>
      </c>
      <c r="G12" s="174" t="s">
        <v>740</v>
      </c>
      <c r="H12" s="173">
        <v>84.333333333333329</v>
      </c>
    </row>
    <row r="13" spans="1:8" x14ac:dyDescent="0.25">
      <c r="A13" s="174" t="s">
        <v>943</v>
      </c>
      <c r="B13" s="173">
        <v>88.666666666666671</v>
      </c>
      <c r="D13" s="174" t="s">
        <v>988</v>
      </c>
      <c r="E13" s="173">
        <v>82</v>
      </c>
      <c r="G13" s="174" t="s">
        <v>722</v>
      </c>
      <c r="H13" s="173">
        <v>84.333333333333329</v>
      </c>
    </row>
    <row r="14" spans="1:8" x14ac:dyDescent="0.25">
      <c r="A14" s="174" t="s">
        <v>768</v>
      </c>
      <c r="B14" s="173">
        <v>88.666666666666671</v>
      </c>
      <c r="D14" s="174" t="s">
        <v>1003</v>
      </c>
      <c r="E14" s="173">
        <v>82</v>
      </c>
      <c r="G14" s="174" t="s">
        <v>708</v>
      </c>
      <c r="H14" s="173">
        <v>84.333333333333329</v>
      </c>
    </row>
    <row r="15" spans="1:8" x14ac:dyDescent="0.25">
      <c r="A15" s="174" t="s">
        <v>745</v>
      </c>
      <c r="B15" s="173">
        <v>88.666666666666671</v>
      </c>
      <c r="D15" s="174" t="s">
        <v>1008</v>
      </c>
      <c r="E15" s="173">
        <v>82</v>
      </c>
      <c r="G15" s="174" t="s">
        <v>716</v>
      </c>
      <c r="H15" s="173">
        <v>84.333333333333329</v>
      </c>
    </row>
    <row r="16" spans="1:8" x14ac:dyDescent="0.25">
      <c r="A16" s="174" t="s">
        <v>965</v>
      </c>
      <c r="B16" s="173">
        <v>88.666666666666671</v>
      </c>
      <c r="D16" s="174" t="s">
        <v>992</v>
      </c>
      <c r="E16" s="173">
        <v>81</v>
      </c>
      <c r="G16" s="174" t="s">
        <v>700</v>
      </c>
      <c r="H16" s="173">
        <v>84</v>
      </c>
    </row>
    <row r="17" spans="1:8" x14ac:dyDescent="0.25">
      <c r="A17" s="174" t="s">
        <v>761</v>
      </c>
      <c r="B17" s="173">
        <v>88</v>
      </c>
      <c r="D17" s="174" t="s">
        <v>994</v>
      </c>
      <c r="E17" s="173">
        <v>81</v>
      </c>
      <c r="G17" s="174" t="s">
        <v>730</v>
      </c>
      <c r="H17" s="173">
        <v>84</v>
      </c>
    </row>
    <row r="18" spans="1:8" x14ac:dyDescent="0.25">
      <c r="A18" s="174" t="s">
        <v>756</v>
      </c>
      <c r="B18" s="173">
        <v>88</v>
      </c>
      <c r="D18" s="174" t="s">
        <v>1005</v>
      </c>
      <c r="E18" s="173">
        <v>80.666666666666671</v>
      </c>
      <c r="G18" s="174" t="s">
        <v>728</v>
      </c>
      <c r="H18" s="173">
        <v>84</v>
      </c>
    </row>
    <row r="19" spans="1:8" x14ac:dyDescent="0.25">
      <c r="A19" s="174" t="s">
        <v>751</v>
      </c>
      <c r="B19" s="173">
        <v>88</v>
      </c>
      <c r="D19" s="174" t="s">
        <v>804</v>
      </c>
      <c r="E19" s="173">
        <v>79.333333333333329</v>
      </c>
      <c r="G19" s="174" t="s">
        <v>1045</v>
      </c>
      <c r="H19" s="173">
        <v>84</v>
      </c>
    </row>
    <row r="20" spans="1:8" x14ac:dyDescent="0.25">
      <c r="A20" s="174" t="s">
        <v>775</v>
      </c>
      <c r="B20" s="173">
        <v>88</v>
      </c>
    </row>
    <row r="21" spans="1:8" x14ac:dyDescent="0.25">
      <c r="A21" s="174" t="s">
        <v>763</v>
      </c>
      <c r="B21" s="173">
        <v>88</v>
      </c>
    </row>
  </sheetData>
  <mergeCells count="3">
    <mergeCell ref="A1:B1"/>
    <mergeCell ref="D1:E1"/>
    <mergeCell ref="G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AP39"/>
  <sheetViews>
    <sheetView showGridLines="0" topLeftCell="C6" zoomScale="90" zoomScaleNormal="90" workbookViewId="0">
      <selection activeCell="T27" sqref="T27"/>
    </sheetView>
  </sheetViews>
  <sheetFormatPr defaultRowHeight="15" x14ac:dyDescent="0.25"/>
  <cols>
    <col min="1" max="1" width="14.28515625" style="179" customWidth="1"/>
    <col min="2" max="2" width="20.7109375" customWidth="1"/>
    <col min="3" max="3" width="11.28515625" customWidth="1"/>
    <col min="4" max="4" width="7.140625" bestFit="1" customWidth="1"/>
    <col min="5" max="5" width="5.42578125" bestFit="1" customWidth="1"/>
    <col min="6" max="6" width="14.28515625" hidden="1" customWidth="1"/>
    <col min="7" max="7" width="14.28515625" customWidth="1"/>
    <col min="8" max="8" width="15.5703125" bestFit="1" customWidth="1"/>
    <col min="9" max="9" width="7.140625" customWidth="1"/>
    <col min="10" max="10" width="11.28515625" bestFit="1" customWidth="1"/>
    <col min="11" max="11" width="14.28515625" hidden="1" customWidth="1"/>
    <col min="12" max="12" width="13.5703125" bestFit="1" customWidth="1"/>
    <col min="13" max="13" width="6.5703125" bestFit="1" customWidth="1"/>
    <col min="14" max="14" width="7.140625" customWidth="1"/>
    <col min="15" max="15" width="5.42578125" bestFit="1" customWidth="1"/>
    <col min="16" max="16" width="14.28515625" hidden="1" customWidth="1"/>
    <col min="17" max="17" width="21.5703125" bestFit="1" customWidth="1"/>
    <col min="18" max="18" width="6.5703125" bestFit="1" customWidth="1"/>
    <col min="19" max="19" width="7.140625" customWidth="1"/>
    <col min="20" max="20" width="5.42578125" bestFit="1" customWidth="1"/>
    <col min="21" max="21" width="2.140625" customWidth="1"/>
    <col min="22" max="22" width="11.28515625" bestFit="1" customWidth="1"/>
    <col min="23" max="24" width="11.140625" bestFit="1" customWidth="1"/>
    <col min="25" max="25" width="11" bestFit="1" customWidth="1"/>
    <col min="27" max="32" width="11" customWidth="1"/>
    <col min="33" max="33" width="11.28515625" customWidth="1"/>
    <col min="34" max="39" width="19.85546875" bestFit="1" customWidth="1"/>
    <col min="40" max="40" width="19.28515625" bestFit="1" customWidth="1"/>
    <col min="41" max="41" width="24.7109375" bestFit="1" customWidth="1"/>
    <col min="42" max="42" width="11.28515625" bestFit="1" customWidth="1"/>
  </cols>
  <sheetData>
    <row r="1" spans="1:42" s="178" customFormat="1" ht="23.45" customHeight="1" thickBot="1" x14ac:dyDescent="0.3">
      <c r="A1" s="191"/>
      <c r="B1" s="287" t="s">
        <v>695</v>
      </c>
      <c r="C1" s="288"/>
      <c r="D1" s="288"/>
      <c r="E1" s="289"/>
      <c r="F1" s="194"/>
      <c r="G1" s="290" t="s">
        <v>1216</v>
      </c>
      <c r="H1" s="290"/>
      <c r="I1" s="290"/>
      <c r="J1" s="291"/>
      <c r="K1" s="192"/>
      <c r="L1" s="292" t="s">
        <v>1249</v>
      </c>
      <c r="M1" s="293"/>
      <c r="N1" s="293"/>
      <c r="O1" s="294"/>
      <c r="P1" s="192"/>
      <c r="Q1" s="295" t="s">
        <v>1250</v>
      </c>
      <c r="R1" s="296"/>
      <c r="S1" s="296"/>
      <c r="T1" s="297"/>
      <c r="V1" s="298" t="s">
        <v>1270</v>
      </c>
      <c r="W1" s="298"/>
      <c r="X1" s="299"/>
      <c r="Y1" s="299"/>
      <c r="AA1"/>
      <c r="AB1"/>
      <c r="AC1"/>
      <c r="AD1"/>
      <c r="AE1"/>
      <c r="AF1"/>
      <c r="AG1"/>
      <c r="AH1"/>
      <c r="AI1"/>
      <c r="AJ1"/>
      <c r="AK1"/>
      <c r="AL1"/>
      <c r="AM1"/>
      <c r="AN1"/>
      <c r="AO1"/>
      <c r="AP1"/>
    </row>
    <row r="2" spans="1:42" ht="15.75" thickBot="1" x14ac:dyDescent="0.3">
      <c r="A2" s="190" t="s">
        <v>629</v>
      </c>
      <c r="B2" s="190" t="s">
        <v>1237</v>
      </c>
      <c r="C2" s="4"/>
      <c r="D2" s="4"/>
      <c r="E2" s="4"/>
      <c r="F2" s="204" t="s">
        <v>629</v>
      </c>
      <c r="G2" s="205" t="s">
        <v>1238</v>
      </c>
      <c r="H2" s="206"/>
      <c r="I2" s="206"/>
      <c r="J2" s="207"/>
      <c r="K2" s="190" t="s">
        <v>629</v>
      </c>
      <c r="L2" s="190" t="s">
        <v>1239</v>
      </c>
      <c r="M2" s="4"/>
      <c r="N2" s="4"/>
      <c r="O2" s="4"/>
      <c r="P2" s="190" t="s">
        <v>629</v>
      </c>
      <c r="Q2" s="190" t="s">
        <v>1248</v>
      </c>
      <c r="R2" s="4"/>
      <c r="S2" s="4"/>
      <c r="T2" s="4"/>
      <c r="V2" s="53" t="s">
        <v>613</v>
      </c>
      <c r="W2" s="182" t="s">
        <v>1251</v>
      </c>
      <c r="X2" s="184" t="s">
        <v>1252</v>
      </c>
      <c r="Y2" s="186" t="s">
        <v>1253</v>
      </c>
    </row>
    <row r="3" spans="1:42" ht="15.75" thickBot="1" x14ac:dyDescent="0.3">
      <c r="A3" s="190" t="s">
        <v>613</v>
      </c>
      <c r="B3" s="211" t="s">
        <v>688</v>
      </c>
      <c r="C3" s="212" t="s">
        <v>687</v>
      </c>
      <c r="D3" s="212" t="s">
        <v>689</v>
      </c>
      <c r="E3" s="213" t="s">
        <v>685</v>
      </c>
      <c r="F3" s="208" t="s">
        <v>613</v>
      </c>
      <c r="G3" s="246" t="s">
        <v>688</v>
      </c>
      <c r="H3" s="247" t="s">
        <v>687</v>
      </c>
      <c r="I3" s="257" t="s">
        <v>689</v>
      </c>
      <c r="J3" s="248" t="s">
        <v>685</v>
      </c>
      <c r="K3" s="190" t="s">
        <v>613</v>
      </c>
      <c r="L3" s="211" t="s">
        <v>688</v>
      </c>
      <c r="M3" s="212" t="s">
        <v>687</v>
      </c>
      <c r="N3" s="212" t="s">
        <v>689</v>
      </c>
      <c r="O3" s="213" t="s">
        <v>685</v>
      </c>
      <c r="P3" s="190" t="s">
        <v>613</v>
      </c>
      <c r="Q3" s="211" t="s">
        <v>688</v>
      </c>
      <c r="R3" s="212" t="s">
        <v>687</v>
      </c>
      <c r="S3" s="212" t="s">
        <v>689</v>
      </c>
      <c r="T3" s="213" t="s">
        <v>685</v>
      </c>
      <c r="V3" s="100" t="s">
        <v>742</v>
      </c>
      <c r="W3" s="183">
        <v>18</v>
      </c>
      <c r="X3" s="185">
        <v>18</v>
      </c>
      <c r="Y3" s="187">
        <v>20</v>
      </c>
    </row>
    <row r="4" spans="1:42" x14ac:dyDescent="0.25">
      <c r="A4" s="100" t="s">
        <v>742</v>
      </c>
      <c r="B4" s="214">
        <v>1</v>
      </c>
      <c r="C4" s="209">
        <v>18</v>
      </c>
      <c r="D4" s="253"/>
      <c r="E4" s="210">
        <v>2</v>
      </c>
      <c r="F4" s="243" t="s">
        <v>742</v>
      </c>
      <c r="G4" s="223">
        <v>1</v>
      </c>
      <c r="H4" s="224">
        <v>18</v>
      </c>
      <c r="I4" s="223"/>
      <c r="J4" s="224">
        <v>2</v>
      </c>
      <c r="K4" s="4" t="s">
        <v>742</v>
      </c>
      <c r="L4" s="214"/>
      <c r="M4" s="209">
        <v>20</v>
      </c>
      <c r="N4" s="275"/>
      <c r="O4" s="210">
        <v>1</v>
      </c>
      <c r="P4" s="4" t="s">
        <v>742</v>
      </c>
      <c r="Q4" s="214"/>
      <c r="R4" s="209">
        <v>20</v>
      </c>
      <c r="S4" s="209"/>
      <c r="T4" s="210">
        <v>1</v>
      </c>
      <c r="V4" s="100" t="s">
        <v>785</v>
      </c>
      <c r="W4" s="183">
        <v>27</v>
      </c>
      <c r="X4" s="185">
        <v>8</v>
      </c>
      <c r="Y4" s="187">
        <v>10</v>
      </c>
    </row>
    <row r="5" spans="1:42" x14ac:dyDescent="0.25">
      <c r="A5" s="100" t="s">
        <v>786</v>
      </c>
      <c r="B5" s="195"/>
      <c r="C5" s="32">
        <v>27</v>
      </c>
      <c r="D5" s="254">
        <v>1</v>
      </c>
      <c r="E5" s="193"/>
      <c r="F5" s="244" t="s">
        <v>786</v>
      </c>
      <c r="G5" s="223">
        <v>2</v>
      </c>
      <c r="H5" s="224">
        <v>8</v>
      </c>
      <c r="I5" s="223">
        <v>18</v>
      </c>
      <c r="J5" s="224"/>
      <c r="K5" s="4" t="s">
        <v>786</v>
      </c>
      <c r="L5" s="195">
        <v>1</v>
      </c>
      <c r="M5" s="32">
        <v>10</v>
      </c>
      <c r="N5" s="276">
        <v>16</v>
      </c>
      <c r="O5" s="193">
        <v>1</v>
      </c>
      <c r="P5" s="4" t="s">
        <v>786</v>
      </c>
      <c r="Q5" s="195"/>
      <c r="R5" s="32">
        <v>17</v>
      </c>
      <c r="S5" s="276">
        <v>11</v>
      </c>
      <c r="T5" s="193"/>
      <c r="V5" s="100" t="s">
        <v>786</v>
      </c>
      <c r="W5" s="183">
        <v>26</v>
      </c>
      <c r="X5" s="185">
        <v>26</v>
      </c>
      <c r="Y5" s="187">
        <v>22</v>
      </c>
    </row>
    <row r="6" spans="1:42" x14ac:dyDescent="0.25">
      <c r="A6" s="100" t="s">
        <v>1209</v>
      </c>
      <c r="B6" s="195"/>
      <c r="C6" s="32">
        <v>26</v>
      </c>
      <c r="D6" s="254"/>
      <c r="E6" s="193"/>
      <c r="F6" s="244" t="s">
        <v>1209</v>
      </c>
      <c r="G6" s="223"/>
      <c r="H6" s="224">
        <v>26</v>
      </c>
      <c r="I6" s="223"/>
      <c r="J6" s="224"/>
      <c r="K6" s="4" t="s">
        <v>1209</v>
      </c>
      <c r="L6" s="195"/>
      <c r="M6" s="32">
        <v>22</v>
      </c>
      <c r="N6" s="276"/>
      <c r="O6" s="193">
        <v>4</v>
      </c>
      <c r="P6" s="4" t="s">
        <v>1209</v>
      </c>
      <c r="Q6" s="195"/>
      <c r="R6" s="32">
        <v>26</v>
      </c>
      <c r="S6" s="276"/>
      <c r="T6" s="193"/>
      <c r="V6" s="100" t="s">
        <v>865</v>
      </c>
      <c r="W6" s="183">
        <v>24</v>
      </c>
      <c r="X6" s="185">
        <v>25</v>
      </c>
      <c r="Y6" s="187">
        <v>22</v>
      </c>
    </row>
    <row r="7" spans="1:42" x14ac:dyDescent="0.25">
      <c r="A7" s="100" t="s">
        <v>865</v>
      </c>
      <c r="B7" s="195"/>
      <c r="C7" s="32">
        <v>24</v>
      </c>
      <c r="D7" s="254">
        <v>1</v>
      </c>
      <c r="E7" s="193"/>
      <c r="F7" s="244" t="s">
        <v>865</v>
      </c>
      <c r="G7" s="223"/>
      <c r="H7" s="224">
        <v>25</v>
      </c>
      <c r="I7" s="223"/>
      <c r="J7" s="224"/>
      <c r="K7" s="4" t="s">
        <v>865</v>
      </c>
      <c r="L7" s="195"/>
      <c r="M7" s="32">
        <v>22</v>
      </c>
      <c r="N7" s="276"/>
      <c r="O7" s="193">
        <v>3</v>
      </c>
      <c r="P7" s="4" t="s">
        <v>865</v>
      </c>
      <c r="Q7" s="195"/>
      <c r="R7" s="32">
        <v>25</v>
      </c>
      <c r="S7" s="276"/>
      <c r="T7" s="193"/>
      <c r="V7" s="100" t="s">
        <v>979</v>
      </c>
      <c r="W7" s="183">
        <v>19</v>
      </c>
      <c r="X7" s="185">
        <v>14</v>
      </c>
      <c r="Y7" s="187">
        <v>21</v>
      </c>
    </row>
    <row r="8" spans="1:42" x14ac:dyDescent="0.25">
      <c r="A8" s="100" t="s">
        <v>979</v>
      </c>
      <c r="B8" s="195"/>
      <c r="C8" s="32">
        <v>19</v>
      </c>
      <c r="D8" s="254"/>
      <c r="E8" s="193">
        <v>2</v>
      </c>
      <c r="F8" s="244" t="s">
        <v>979</v>
      </c>
      <c r="G8" s="223"/>
      <c r="H8" s="224">
        <v>14</v>
      </c>
      <c r="I8" s="223">
        <v>5</v>
      </c>
      <c r="J8" s="224">
        <v>2</v>
      </c>
      <c r="K8" s="4" t="s">
        <v>979</v>
      </c>
      <c r="L8" s="195"/>
      <c r="M8" s="32">
        <v>21</v>
      </c>
      <c r="N8" s="276"/>
      <c r="O8" s="193"/>
      <c r="P8" s="4" t="s">
        <v>979</v>
      </c>
      <c r="Q8" s="195">
        <v>2</v>
      </c>
      <c r="R8" s="32">
        <v>19</v>
      </c>
      <c r="S8" s="276"/>
      <c r="T8" s="193"/>
      <c r="V8" s="100" t="s">
        <v>978</v>
      </c>
      <c r="W8" s="183">
        <v>24</v>
      </c>
      <c r="X8" s="185">
        <v>23</v>
      </c>
      <c r="Y8" s="187">
        <v>26</v>
      </c>
    </row>
    <row r="9" spans="1:42" x14ac:dyDescent="0.25">
      <c r="A9" s="100" t="s">
        <v>978</v>
      </c>
      <c r="B9" s="195"/>
      <c r="C9" s="32">
        <v>24</v>
      </c>
      <c r="D9" s="254">
        <v>1</v>
      </c>
      <c r="E9" s="193">
        <v>1</v>
      </c>
      <c r="F9" s="244" t="s">
        <v>978</v>
      </c>
      <c r="G9" s="223">
        <v>1</v>
      </c>
      <c r="H9" s="224">
        <v>23</v>
      </c>
      <c r="I9" s="223">
        <v>1</v>
      </c>
      <c r="J9" s="224">
        <v>1</v>
      </c>
      <c r="K9" s="4" t="s">
        <v>978</v>
      </c>
      <c r="L9" s="195"/>
      <c r="M9" s="32">
        <v>26</v>
      </c>
      <c r="N9" s="276"/>
      <c r="O9" s="193"/>
      <c r="P9" s="4" t="s">
        <v>978</v>
      </c>
      <c r="Q9" s="195">
        <v>1</v>
      </c>
      <c r="R9" s="32">
        <v>25</v>
      </c>
      <c r="S9" s="276"/>
      <c r="T9" s="193"/>
      <c r="V9" s="100" t="s">
        <v>1070</v>
      </c>
      <c r="W9" s="183">
        <v>22</v>
      </c>
      <c r="X9" s="185">
        <v>23</v>
      </c>
      <c r="Y9" s="187">
        <v>24</v>
      </c>
    </row>
    <row r="10" spans="1:42" x14ac:dyDescent="0.25">
      <c r="A10" s="100" t="s">
        <v>1070</v>
      </c>
      <c r="B10" s="195"/>
      <c r="C10" s="32">
        <v>22</v>
      </c>
      <c r="D10" s="254">
        <v>2</v>
      </c>
      <c r="E10" s="193">
        <v>1</v>
      </c>
      <c r="F10" s="244" t="s">
        <v>1070</v>
      </c>
      <c r="G10" s="223"/>
      <c r="H10" s="224">
        <v>23</v>
      </c>
      <c r="I10" s="223">
        <v>1</v>
      </c>
      <c r="J10" s="224">
        <v>1</v>
      </c>
      <c r="K10" s="4" t="s">
        <v>1070</v>
      </c>
      <c r="L10" s="195"/>
      <c r="M10" s="32">
        <v>24</v>
      </c>
      <c r="N10" s="276"/>
      <c r="O10" s="193">
        <v>1</v>
      </c>
      <c r="P10" s="4" t="s">
        <v>1070</v>
      </c>
      <c r="Q10" s="195"/>
      <c r="R10" s="32">
        <v>24</v>
      </c>
      <c r="S10" s="276"/>
      <c r="T10" s="193">
        <v>1</v>
      </c>
      <c r="V10" s="100" t="s">
        <v>1071</v>
      </c>
      <c r="W10" s="183">
        <v>16</v>
      </c>
      <c r="X10" s="185">
        <v>19</v>
      </c>
      <c r="Y10" s="187">
        <v>18</v>
      </c>
    </row>
    <row r="11" spans="1:42" ht="15.75" thickBot="1" x14ac:dyDescent="0.3">
      <c r="A11" s="100" t="s">
        <v>1071</v>
      </c>
      <c r="B11" s="195"/>
      <c r="C11" s="32">
        <v>16</v>
      </c>
      <c r="D11" s="254">
        <v>3</v>
      </c>
      <c r="E11" s="193">
        <v>1</v>
      </c>
      <c r="F11" s="245" t="s">
        <v>1071</v>
      </c>
      <c r="G11" s="223"/>
      <c r="H11" s="224">
        <v>19</v>
      </c>
      <c r="I11" s="223"/>
      <c r="J11" s="224">
        <v>1</v>
      </c>
      <c r="K11" s="4" t="s">
        <v>1071</v>
      </c>
      <c r="L11" s="195">
        <v>1</v>
      </c>
      <c r="M11" s="32">
        <v>18</v>
      </c>
      <c r="N11" s="276"/>
      <c r="O11" s="193">
        <v>1</v>
      </c>
      <c r="P11" s="4" t="s">
        <v>1071</v>
      </c>
      <c r="Q11" s="195"/>
      <c r="R11" s="32">
        <v>18</v>
      </c>
      <c r="S11" s="276">
        <v>1</v>
      </c>
      <c r="T11" s="193">
        <v>1</v>
      </c>
      <c r="V11" s="202" t="s">
        <v>622</v>
      </c>
      <c r="W11" s="202">
        <f t="shared" ref="W11:Y11" si="0">SUM(W3:W10)</f>
        <v>176</v>
      </c>
      <c r="X11" s="203">
        <f t="shared" si="0"/>
        <v>156</v>
      </c>
      <c r="Y11" s="203">
        <f t="shared" si="0"/>
        <v>163</v>
      </c>
    </row>
    <row r="12" spans="1:42" ht="15.75" thickBot="1" x14ac:dyDescent="0.3">
      <c r="A12" s="218" t="s">
        <v>622</v>
      </c>
      <c r="B12" s="215">
        <v>1</v>
      </c>
      <c r="C12" s="216">
        <v>176</v>
      </c>
      <c r="D12" s="255">
        <v>8</v>
      </c>
      <c r="E12" s="217">
        <v>7</v>
      </c>
      <c r="F12" s="249" t="s">
        <v>622</v>
      </c>
      <c r="G12" s="225">
        <v>4</v>
      </c>
      <c r="H12" s="226">
        <v>156</v>
      </c>
      <c r="I12" s="225">
        <v>25</v>
      </c>
      <c r="J12" s="226">
        <v>7</v>
      </c>
      <c r="K12" s="219" t="s">
        <v>622</v>
      </c>
      <c r="L12" s="215">
        <v>2</v>
      </c>
      <c r="M12" s="216">
        <v>163</v>
      </c>
      <c r="N12" s="277">
        <v>16</v>
      </c>
      <c r="O12" s="217">
        <v>11</v>
      </c>
      <c r="P12" s="219" t="s">
        <v>622</v>
      </c>
      <c r="Q12" s="215">
        <v>3</v>
      </c>
      <c r="R12" s="216">
        <v>174</v>
      </c>
      <c r="S12" s="277">
        <v>12</v>
      </c>
      <c r="T12" s="217">
        <v>3</v>
      </c>
      <c r="V12" s="53" t="s">
        <v>697</v>
      </c>
      <c r="W12" s="181">
        <f>W11/192</f>
        <v>0.91666666666666663</v>
      </c>
      <c r="X12" s="181">
        <f t="shared" ref="X12:Y12" si="1">X11/192</f>
        <v>0.8125</v>
      </c>
      <c r="Y12" s="181">
        <f t="shared" si="1"/>
        <v>0.84895833333333337</v>
      </c>
    </row>
    <row r="13" spans="1:42" s="180" customFormat="1" ht="15.75" thickBot="1" x14ac:dyDescent="0.3">
      <c r="A13" s="201" t="s">
        <v>698</v>
      </c>
      <c r="B13" s="196">
        <f>GETPIVOTDATA("Name",$A$2,"KBA-1 GP","&lt;50")/192</f>
        <v>5.208333333333333E-3</v>
      </c>
      <c r="C13" s="197">
        <f>GETPIVOTDATA("Name",$A$2,"KBA-1 GP","&gt;= 70")/192</f>
        <v>0.91666666666666663</v>
      </c>
      <c r="D13" s="256">
        <f>GETPIVOTDATA("Name",$A$2,"KBA-1 GP","50 - 69")/192</f>
        <v>4.1666666666666664E-2</v>
      </c>
      <c r="E13" s="198">
        <f>GETPIVOTDATA("Name",$A$2,"KBA-1 GP","A")/192</f>
        <v>3.6458333333333336E-2</v>
      </c>
      <c r="F13" s="199"/>
      <c r="G13" s="220">
        <f>GETPIVOTDATA("Name",$F$2,"KBA-2 GP","&lt;50")/192</f>
        <v>2.0833333333333332E-2</v>
      </c>
      <c r="H13" s="221">
        <f>GETPIVOTDATA("Name",$F$2,"KBA-2 GP","&gt;= 70")/192</f>
        <v>0.8125</v>
      </c>
      <c r="I13" s="220">
        <f>GETPIVOTDATA("Name",$F$2,"KBA-2 GP","50 - 69")/192</f>
        <v>0.13020833333333334</v>
      </c>
      <c r="J13" s="222">
        <f>GETPIVOTDATA("Name",$F$2,"KBA-2 GP","A")/192</f>
        <v>3.6458333333333336E-2</v>
      </c>
      <c r="K13" s="200"/>
      <c r="L13" s="196">
        <f>GETPIVOTDATA("Name",$K$2,"SBA1 GP","&lt;50")/192</f>
        <v>1.0416666666666666E-2</v>
      </c>
      <c r="M13" s="197">
        <f>GETPIVOTDATA("Name",$K$2,"SBA1 GP","&gt;= 70")/192</f>
        <v>0.84895833333333337</v>
      </c>
      <c r="N13" s="278">
        <f>GETPIVOTDATA("Name",$K$2,"SBA1 GP","50 - 69")/192</f>
        <v>8.3333333333333329E-2</v>
      </c>
      <c r="O13" s="198">
        <f>GETPIVOTDATA("Name",$K$2,"SBA1 GP","A")/192</f>
        <v>5.7291666666666664E-2</v>
      </c>
      <c r="P13" s="200"/>
      <c r="Q13" s="196">
        <f>GETPIVOTDATA("Name",$P$2,"Avg of KBA &amp; SBA","&lt;50")/192</f>
        <v>1.5625E-2</v>
      </c>
      <c r="R13" s="197">
        <f>GETPIVOTDATA("Name",$P$2,"Avg of KBA &amp; SBA","&gt;= 70")/192</f>
        <v>0.90625</v>
      </c>
      <c r="S13" s="278">
        <f>GETPIVOTDATA("Name",$P$2,"Avg of KBA &amp; SBA","50 - 69")/192</f>
        <v>6.25E-2</v>
      </c>
      <c r="T13" s="198">
        <f>GETPIVOTDATA("Name",$P$2,"Avg of KBA &amp; SBA","A")/192</f>
        <v>1.5625E-2</v>
      </c>
      <c r="AA13"/>
      <c r="AB13"/>
      <c r="AC13"/>
      <c r="AD13"/>
      <c r="AE13"/>
      <c r="AF13"/>
      <c r="AG13"/>
    </row>
    <row r="14" spans="1:42" x14ac:dyDescent="0.25">
      <c r="A14"/>
    </row>
    <row r="15" spans="1:42" ht="18.75" x14ac:dyDescent="0.25">
      <c r="A15" s="300" t="s">
        <v>1268</v>
      </c>
      <c r="B15" s="300"/>
      <c r="C15" s="300"/>
      <c r="G15" s="301" t="s">
        <v>1269</v>
      </c>
      <c r="H15" s="301"/>
      <c r="I15" s="301"/>
      <c r="J15" s="301"/>
      <c r="V15" s="298" t="s">
        <v>1275</v>
      </c>
      <c r="W15" s="298"/>
      <c r="X15" s="299"/>
      <c r="Y15" s="299"/>
    </row>
    <row r="16" spans="1:42" x14ac:dyDescent="0.25">
      <c r="A16" s="190" t="s">
        <v>629</v>
      </c>
      <c r="B16" s="190" t="s">
        <v>1266</v>
      </c>
      <c r="C16" s="4"/>
      <c r="G16" s="190" t="s">
        <v>629</v>
      </c>
      <c r="H16" s="190" t="s">
        <v>1267</v>
      </c>
      <c r="I16" s="4"/>
      <c r="J16" s="4"/>
      <c r="V16" s="53" t="s">
        <v>613</v>
      </c>
      <c r="W16" s="182" t="s">
        <v>1251</v>
      </c>
      <c r="X16" s="184" t="s">
        <v>1252</v>
      </c>
      <c r="Y16" s="186" t="s">
        <v>1253</v>
      </c>
    </row>
    <row r="17" spans="1:25" x14ac:dyDescent="0.25">
      <c r="A17" s="190" t="s">
        <v>613</v>
      </c>
      <c r="B17" s="4" t="s">
        <v>687</v>
      </c>
      <c r="C17" s="4" t="s">
        <v>622</v>
      </c>
      <c r="G17" s="190" t="s">
        <v>613</v>
      </c>
      <c r="H17" s="4" t="s">
        <v>687</v>
      </c>
      <c r="I17" s="4" t="s">
        <v>689</v>
      </c>
      <c r="J17" s="4" t="s">
        <v>622</v>
      </c>
      <c r="V17" s="100" t="s">
        <v>742</v>
      </c>
      <c r="W17" s="183">
        <v>20</v>
      </c>
      <c r="X17" s="185">
        <v>20</v>
      </c>
      <c r="Y17" s="187">
        <v>20</v>
      </c>
    </row>
    <row r="18" spans="1:25" x14ac:dyDescent="0.25">
      <c r="A18" s="4" t="s">
        <v>742</v>
      </c>
      <c r="B18" s="32">
        <v>2</v>
      </c>
      <c r="C18" s="32">
        <v>2</v>
      </c>
      <c r="G18" s="4" t="s">
        <v>742</v>
      </c>
      <c r="H18" s="32">
        <v>2</v>
      </c>
      <c r="I18" s="32"/>
      <c r="J18" s="32">
        <v>2</v>
      </c>
      <c r="V18" s="100" t="s">
        <v>785</v>
      </c>
      <c r="W18" s="183">
        <v>27</v>
      </c>
      <c r="X18" s="185">
        <v>14</v>
      </c>
      <c r="Y18" s="187">
        <v>10</v>
      </c>
    </row>
    <row r="19" spans="1:25" x14ac:dyDescent="0.25">
      <c r="A19" s="4" t="s">
        <v>865</v>
      </c>
      <c r="B19" s="32">
        <v>1</v>
      </c>
      <c r="C19" s="32">
        <v>1</v>
      </c>
      <c r="G19" s="4" t="s">
        <v>786</v>
      </c>
      <c r="H19" s="32">
        <v>6</v>
      </c>
      <c r="I19" s="32">
        <v>6</v>
      </c>
      <c r="J19" s="32">
        <v>12</v>
      </c>
      <c r="V19" s="100" t="s">
        <v>786</v>
      </c>
      <c r="W19" s="183">
        <v>26</v>
      </c>
      <c r="X19" s="185">
        <v>26</v>
      </c>
      <c r="Y19" s="187">
        <v>22</v>
      </c>
    </row>
    <row r="20" spans="1:25" x14ac:dyDescent="0.25">
      <c r="A20" s="4" t="s">
        <v>978</v>
      </c>
      <c r="B20" s="32">
        <v>1</v>
      </c>
      <c r="C20" s="32">
        <v>1</v>
      </c>
      <c r="G20" s="4" t="s">
        <v>978</v>
      </c>
      <c r="H20" s="32">
        <v>2</v>
      </c>
      <c r="I20" s="32"/>
      <c r="J20" s="32">
        <v>2</v>
      </c>
      <c r="V20" s="100" t="s">
        <v>865</v>
      </c>
      <c r="W20" s="183">
        <v>25</v>
      </c>
      <c r="X20" s="185">
        <v>25</v>
      </c>
      <c r="Y20" s="187">
        <v>22</v>
      </c>
    </row>
    <row r="21" spans="1:25" x14ac:dyDescent="0.25">
      <c r="A21" s="4" t="s">
        <v>1070</v>
      </c>
      <c r="B21" s="32">
        <v>1</v>
      </c>
      <c r="C21" s="32">
        <v>1</v>
      </c>
      <c r="G21" s="4" t="s">
        <v>1070</v>
      </c>
      <c r="H21" s="32">
        <v>1</v>
      </c>
      <c r="I21" s="32"/>
      <c r="J21" s="32">
        <v>1</v>
      </c>
      <c r="V21" s="100" t="s">
        <v>979</v>
      </c>
      <c r="W21" s="183">
        <v>19</v>
      </c>
      <c r="X21" s="185">
        <v>14</v>
      </c>
      <c r="Y21" s="187">
        <v>21</v>
      </c>
    </row>
    <row r="22" spans="1:25" x14ac:dyDescent="0.25">
      <c r="A22" s="4" t="s">
        <v>1071</v>
      </c>
      <c r="B22" s="32">
        <v>2</v>
      </c>
      <c r="C22" s="32">
        <v>2</v>
      </c>
      <c r="G22" s="4" t="s">
        <v>622</v>
      </c>
      <c r="H22" s="32">
        <v>11</v>
      </c>
      <c r="I22" s="32">
        <v>6</v>
      </c>
      <c r="J22" s="32">
        <v>17</v>
      </c>
      <c r="V22" s="100" t="s">
        <v>978</v>
      </c>
      <c r="W22" s="183">
        <v>25</v>
      </c>
      <c r="X22" s="185">
        <v>25</v>
      </c>
      <c r="Y22" s="187">
        <v>26</v>
      </c>
    </row>
    <row r="23" spans="1:25" x14ac:dyDescent="0.25">
      <c r="A23" s="4" t="s">
        <v>622</v>
      </c>
      <c r="B23" s="32">
        <v>7</v>
      </c>
      <c r="C23" s="32">
        <v>7</v>
      </c>
      <c r="V23" s="100" t="s">
        <v>1070</v>
      </c>
      <c r="W23" s="183">
        <v>23</v>
      </c>
      <c r="X23" s="185">
        <v>24</v>
      </c>
      <c r="Y23" s="187">
        <v>24</v>
      </c>
    </row>
    <row r="24" spans="1:25" x14ac:dyDescent="0.25">
      <c r="A24"/>
      <c r="V24" s="100" t="s">
        <v>1071</v>
      </c>
      <c r="W24" s="183">
        <v>18</v>
      </c>
      <c r="X24" s="185">
        <v>19</v>
      </c>
      <c r="Y24" s="187">
        <v>18</v>
      </c>
    </row>
    <row r="25" spans="1:25" x14ac:dyDescent="0.25">
      <c r="A25"/>
      <c r="V25" s="202" t="s">
        <v>622</v>
      </c>
      <c r="W25" s="202">
        <f t="shared" ref="W25:Y25" si="2">SUM(W17:W24)</f>
        <v>183</v>
      </c>
      <c r="X25" s="203">
        <f t="shared" si="2"/>
        <v>167</v>
      </c>
      <c r="Y25" s="203">
        <f t="shared" si="2"/>
        <v>163</v>
      </c>
    </row>
    <row r="26" spans="1:25" ht="15.75" thickBot="1" x14ac:dyDescent="0.3">
      <c r="A26"/>
      <c r="V26" s="53" t="s">
        <v>697</v>
      </c>
      <c r="W26" s="181">
        <f>W25/192</f>
        <v>0.953125</v>
      </c>
      <c r="X26" s="181">
        <f t="shared" ref="X26:Y26" si="3">X25/192</f>
        <v>0.86979166666666663</v>
      </c>
      <c r="Y26" s="181">
        <f t="shared" si="3"/>
        <v>0.84895833333333337</v>
      </c>
    </row>
    <row r="27" spans="1:25" ht="16.5" thickBot="1" x14ac:dyDescent="0.3">
      <c r="A27" s="191"/>
      <c r="B27" s="302" t="s">
        <v>1273</v>
      </c>
      <c r="C27" s="303"/>
      <c r="D27" s="304"/>
      <c r="F27" s="194"/>
      <c r="G27" s="305" t="s">
        <v>1274</v>
      </c>
      <c r="H27" s="306"/>
      <c r="I27" s="306"/>
      <c r="J27" s="306"/>
    </row>
    <row r="28" spans="1:25" x14ac:dyDescent="0.25">
      <c r="A28" s="190" t="s">
        <v>629</v>
      </c>
      <c r="B28" s="259" t="s">
        <v>1271</v>
      </c>
      <c r="C28" s="4"/>
      <c r="D28" s="4"/>
      <c r="F28" s="204" t="s">
        <v>629</v>
      </c>
      <c r="G28" s="258" t="s">
        <v>1272</v>
      </c>
      <c r="H28" s="206"/>
      <c r="I28" s="206"/>
      <c r="J28" s="207"/>
    </row>
    <row r="29" spans="1:25" ht="15.75" thickBot="1" x14ac:dyDescent="0.3">
      <c r="A29" s="190" t="s">
        <v>613</v>
      </c>
      <c r="B29" s="4" t="s">
        <v>687</v>
      </c>
      <c r="C29" s="4" t="s">
        <v>689</v>
      </c>
      <c r="D29" s="4" t="s">
        <v>685</v>
      </c>
      <c r="F29" s="208" t="s">
        <v>613</v>
      </c>
      <c r="G29" s="241" t="s">
        <v>687</v>
      </c>
      <c r="H29" s="241" t="s">
        <v>689</v>
      </c>
      <c r="I29" s="241" t="s">
        <v>685</v>
      </c>
      <c r="J29" s="242" t="s">
        <v>688</v>
      </c>
    </row>
    <row r="30" spans="1:25" x14ac:dyDescent="0.25">
      <c r="A30" s="100" t="s">
        <v>742</v>
      </c>
      <c r="B30" s="239">
        <v>20</v>
      </c>
      <c r="C30" s="209"/>
      <c r="D30" s="210">
        <v>1</v>
      </c>
      <c r="F30" s="243" t="s">
        <v>742</v>
      </c>
      <c r="G30" s="224">
        <v>20</v>
      </c>
      <c r="H30" s="224"/>
      <c r="I30" s="224">
        <v>1</v>
      </c>
      <c r="J30" s="224"/>
    </row>
    <row r="31" spans="1:25" x14ac:dyDescent="0.25">
      <c r="A31" s="100" t="s">
        <v>786</v>
      </c>
      <c r="B31" s="240">
        <v>27</v>
      </c>
      <c r="C31" s="32">
        <v>1</v>
      </c>
      <c r="D31" s="193"/>
      <c r="F31" s="244" t="s">
        <v>786</v>
      </c>
      <c r="G31" s="224">
        <v>14</v>
      </c>
      <c r="H31" s="224">
        <v>13</v>
      </c>
      <c r="I31" s="224"/>
      <c r="J31" s="224">
        <v>1</v>
      </c>
    </row>
    <row r="32" spans="1:25" x14ac:dyDescent="0.25">
      <c r="A32" s="100" t="s">
        <v>1209</v>
      </c>
      <c r="B32" s="240">
        <v>26</v>
      </c>
      <c r="C32" s="32"/>
      <c r="D32" s="193"/>
      <c r="F32" s="244" t="s">
        <v>1209</v>
      </c>
      <c r="G32" s="224">
        <v>26</v>
      </c>
      <c r="H32" s="224"/>
      <c r="I32" s="224"/>
      <c r="J32" s="224"/>
    </row>
    <row r="33" spans="1:10" x14ac:dyDescent="0.25">
      <c r="A33" s="100" t="s">
        <v>865</v>
      </c>
      <c r="B33" s="240">
        <v>25</v>
      </c>
      <c r="C33" s="32"/>
      <c r="D33" s="193"/>
      <c r="F33" s="244" t="s">
        <v>865</v>
      </c>
      <c r="G33" s="224">
        <v>25</v>
      </c>
      <c r="H33" s="224"/>
      <c r="I33" s="224"/>
      <c r="J33" s="224"/>
    </row>
    <row r="34" spans="1:10" x14ac:dyDescent="0.25">
      <c r="A34" s="100" t="s">
        <v>979</v>
      </c>
      <c r="B34" s="240">
        <v>19</v>
      </c>
      <c r="C34" s="32"/>
      <c r="D34" s="193">
        <v>2</v>
      </c>
      <c r="F34" s="244" t="s">
        <v>979</v>
      </c>
      <c r="G34" s="224">
        <v>14</v>
      </c>
      <c r="H34" s="224">
        <v>5</v>
      </c>
      <c r="I34" s="224">
        <v>2</v>
      </c>
      <c r="J34" s="224"/>
    </row>
    <row r="35" spans="1:10" x14ac:dyDescent="0.25">
      <c r="A35" s="100" t="s">
        <v>978</v>
      </c>
      <c r="B35" s="240">
        <v>25</v>
      </c>
      <c r="C35" s="32"/>
      <c r="D35" s="193">
        <v>1</v>
      </c>
      <c r="F35" s="244" t="s">
        <v>978</v>
      </c>
      <c r="G35" s="224">
        <v>25</v>
      </c>
      <c r="H35" s="224"/>
      <c r="I35" s="224">
        <v>1</v>
      </c>
      <c r="J35" s="224"/>
    </row>
    <row r="36" spans="1:10" x14ac:dyDescent="0.25">
      <c r="A36" s="100" t="s">
        <v>1070</v>
      </c>
      <c r="B36" s="240">
        <v>23</v>
      </c>
      <c r="C36" s="32">
        <v>1</v>
      </c>
      <c r="D36" s="193">
        <v>1</v>
      </c>
      <c r="F36" s="244" t="s">
        <v>1070</v>
      </c>
      <c r="G36" s="224">
        <v>24</v>
      </c>
      <c r="H36" s="224"/>
      <c r="I36" s="224">
        <v>1</v>
      </c>
      <c r="J36" s="224"/>
    </row>
    <row r="37" spans="1:10" ht="15.75" thickBot="1" x14ac:dyDescent="0.3">
      <c r="A37" s="100" t="s">
        <v>1071</v>
      </c>
      <c r="B37" s="240">
        <v>18</v>
      </c>
      <c r="C37" s="32">
        <v>1</v>
      </c>
      <c r="D37" s="193">
        <v>1</v>
      </c>
      <c r="F37" s="245" t="s">
        <v>1071</v>
      </c>
      <c r="G37" s="224">
        <v>19</v>
      </c>
      <c r="H37" s="224"/>
      <c r="I37" s="224">
        <v>1</v>
      </c>
      <c r="J37" s="224"/>
    </row>
    <row r="38" spans="1:10" ht="15.75" thickBot="1" x14ac:dyDescent="0.3">
      <c r="A38" s="218" t="s">
        <v>622</v>
      </c>
      <c r="B38" s="250">
        <v>183</v>
      </c>
      <c r="C38" s="216">
        <v>3</v>
      </c>
      <c r="D38" s="217">
        <v>6</v>
      </c>
      <c r="F38" s="249" t="s">
        <v>622</v>
      </c>
      <c r="G38" s="226">
        <v>167</v>
      </c>
      <c r="H38" s="226">
        <v>18</v>
      </c>
      <c r="I38" s="226">
        <v>6</v>
      </c>
      <c r="J38" s="226">
        <v>1</v>
      </c>
    </row>
    <row r="39" spans="1:10" ht="15.75" thickBot="1" x14ac:dyDescent="0.3">
      <c r="A39" s="201" t="s">
        <v>698</v>
      </c>
      <c r="B39" s="273">
        <f>GETPIVOTDATA("Name",$A$28,"Best of KBA-1 GP","&gt;= 70")/192</f>
        <v>0.953125</v>
      </c>
      <c r="C39" s="197">
        <f>GETPIVOTDATA("Name",$A$28,"Best of KBA-1 GP","50 - 69")/192</f>
        <v>1.5625E-2</v>
      </c>
      <c r="D39" s="197">
        <f>GETPIVOTDATA("Name",$A$28,"Best of KBA-1 GP","A")/192</f>
        <v>3.125E-2</v>
      </c>
      <c r="F39" s="199"/>
      <c r="G39" s="274">
        <f>GETPIVOTDATA("Name",$F$28,"Best of KBA-2 GP","&gt;= 70")/192</f>
        <v>0.86979166666666663</v>
      </c>
      <c r="H39" s="221">
        <f>GETPIVOTDATA("Name",$F$28,"Best of KBA-2 GP","50 - 69")/192</f>
        <v>9.375E-2</v>
      </c>
      <c r="I39" s="221">
        <f>GETPIVOTDATA("Name",$F$28,"Best of KBA-2 GP","A")/192</f>
        <v>3.125E-2</v>
      </c>
      <c r="J39" s="221">
        <f>GETPIVOTDATA("Name",$F$28,"Best of KBA-2 GP","&lt;50")/192</f>
        <v>5.208333333333333E-3</v>
      </c>
    </row>
  </sheetData>
  <mergeCells count="10">
    <mergeCell ref="V15:Y15"/>
    <mergeCell ref="A15:C15"/>
    <mergeCell ref="G15:J15"/>
    <mergeCell ref="B27:D27"/>
    <mergeCell ref="G27:J27"/>
    <mergeCell ref="B1:E1"/>
    <mergeCell ref="G1:J1"/>
    <mergeCell ref="L1:O1"/>
    <mergeCell ref="Q1:T1"/>
    <mergeCell ref="V1:Y1"/>
  </mergeCells>
  <pageMargins left="0.7" right="0.7" top="0.75" bottom="0.75" header="0.3" footer="0.3"/>
  <pageSetup orientation="portrait" horizontalDpi="300" verticalDpi="300"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22"/>
  <sheetViews>
    <sheetView showGridLines="0" zoomScale="80" zoomScaleNormal="80" workbookViewId="0">
      <selection activeCell="AA25" sqref="AA25"/>
    </sheetView>
  </sheetViews>
  <sheetFormatPr defaultRowHeight="15" x14ac:dyDescent="0.25"/>
  <cols>
    <col min="1" max="1" width="18.28515625" bestFit="1" customWidth="1"/>
    <col min="2" max="2" width="11.28515625" customWidth="1"/>
    <col min="3" max="3" width="21.140625" customWidth="1"/>
    <col min="4" max="4" width="6.5703125" bestFit="1" customWidth="1"/>
    <col min="5" max="5" width="2.42578125" bestFit="1" customWidth="1"/>
    <col min="6" max="6" width="11" customWidth="1"/>
    <col min="7" max="7" width="19.140625" hidden="1" customWidth="1"/>
    <col min="8" max="8" width="12" hidden="1" customWidth="1"/>
    <col min="9" max="9" width="15.5703125" bestFit="1" customWidth="1"/>
    <col min="10" max="10" width="6.5703125" customWidth="1"/>
    <col min="11" max="11" width="2.28515625" customWidth="1"/>
    <col min="12" max="12" width="4" customWidth="1"/>
    <col min="13" max="13" width="18.28515625" hidden="1" customWidth="1"/>
    <col min="14" max="14" width="9.7109375" hidden="1" customWidth="1"/>
    <col min="15" max="15" width="8.28515625" bestFit="1" customWidth="1"/>
    <col min="16" max="16" width="5.42578125" bestFit="1" customWidth="1"/>
    <col min="17" max="17" width="6.5703125" bestFit="1" customWidth="1"/>
    <col min="18" max="18" width="3" bestFit="1" customWidth="1"/>
    <col min="19" max="19" width="11" customWidth="1"/>
    <col min="20" max="20" width="18.28515625" hidden="1" customWidth="1"/>
    <col min="21" max="21" width="9.7109375" hidden="1" customWidth="1"/>
    <col min="22" max="22" width="6.85546875" hidden="1" customWidth="1"/>
    <col min="23" max="23" width="5.42578125" hidden="1" customWidth="1"/>
    <col min="24" max="24" width="6.5703125" hidden="1" customWidth="1"/>
    <col min="25" max="25" width="2.28515625" hidden="1" customWidth="1"/>
    <col min="26" max="26" width="10.7109375" hidden="1" customWidth="1"/>
  </cols>
  <sheetData>
    <row r="2" spans="1:26" s="262" customFormat="1" ht="15.75" x14ac:dyDescent="0.25">
      <c r="A2" s="263"/>
      <c r="B2" s="307" t="s">
        <v>1204</v>
      </c>
      <c r="C2" s="307"/>
      <c r="D2" s="307"/>
      <c r="E2" s="307"/>
      <c r="F2" s="307"/>
      <c r="G2" s="263"/>
      <c r="H2" s="263"/>
      <c r="I2" s="307" t="s">
        <v>1205</v>
      </c>
      <c r="J2" s="307"/>
      <c r="K2" s="307"/>
      <c r="L2" s="307"/>
      <c r="M2" s="263"/>
      <c r="N2" s="263"/>
      <c r="O2" s="307" t="s">
        <v>1288</v>
      </c>
      <c r="P2" s="307"/>
      <c r="Q2" s="307"/>
      <c r="R2" s="307"/>
      <c r="S2" s="307"/>
      <c r="T2" s="263"/>
      <c r="U2" s="263"/>
      <c r="V2" s="307" t="s">
        <v>1289</v>
      </c>
      <c r="W2" s="307"/>
      <c r="X2" s="307"/>
      <c r="Y2" s="307"/>
      <c r="Z2" s="307"/>
    </row>
    <row r="3" spans="1:26" s="9" customFormat="1" ht="43.15" customHeight="1" x14ac:dyDescent="0.25">
      <c r="A3" s="260" t="s">
        <v>629</v>
      </c>
      <c r="B3" s="261"/>
      <c r="C3" s="190" t="s">
        <v>1271</v>
      </c>
      <c r="D3" s="4"/>
      <c r="E3" s="4"/>
      <c r="F3" s="4"/>
      <c r="G3" s="260" t="s">
        <v>629</v>
      </c>
      <c r="H3" s="261"/>
      <c r="I3" s="190" t="s">
        <v>1272</v>
      </c>
      <c r="J3" s="4"/>
      <c r="K3" s="4"/>
      <c r="L3" s="4"/>
      <c r="M3" s="260" t="s">
        <v>629</v>
      </c>
      <c r="N3" s="261"/>
      <c r="O3" s="190" t="s">
        <v>1239</v>
      </c>
      <c r="P3" s="4"/>
      <c r="Q3" s="4"/>
      <c r="R3" s="4"/>
      <c r="S3" s="4"/>
      <c r="T3" s="260" t="s">
        <v>629</v>
      </c>
      <c r="U3" s="261"/>
      <c r="V3" s="190" t="s">
        <v>1247</v>
      </c>
      <c r="W3" s="4"/>
      <c r="X3" s="4"/>
      <c r="Y3" s="4"/>
      <c r="Z3" s="4"/>
    </row>
    <row r="4" spans="1:26" x14ac:dyDescent="0.25">
      <c r="A4" s="190" t="s">
        <v>1283</v>
      </c>
      <c r="B4" s="190" t="s">
        <v>613</v>
      </c>
      <c r="C4" s="4" t="s">
        <v>687</v>
      </c>
      <c r="D4" s="4" t="s">
        <v>689</v>
      </c>
      <c r="E4" s="4" t="s">
        <v>685</v>
      </c>
      <c r="F4" s="4" t="s">
        <v>622</v>
      </c>
      <c r="G4" s="190" t="s">
        <v>1283</v>
      </c>
      <c r="H4" s="190" t="s">
        <v>613</v>
      </c>
      <c r="I4" s="4" t="s">
        <v>687</v>
      </c>
      <c r="J4" s="4" t="s">
        <v>689</v>
      </c>
      <c r="K4" s="4" t="s">
        <v>685</v>
      </c>
      <c r="L4" s="4" t="s">
        <v>688</v>
      </c>
      <c r="M4" s="190" t="s">
        <v>1283</v>
      </c>
      <c r="N4" s="190" t="s">
        <v>613</v>
      </c>
      <c r="O4" s="4" t="s">
        <v>688</v>
      </c>
      <c r="P4" s="4" t="s">
        <v>687</v>
      </c>
      <c r="Q4" s="4" t="s">
        <v>689</v>
      </c>
      <c r="R4" s="4" t="s">
        <v>685</v>
      </c>
      <c r="S4" s="4" t="s">
        <v>622</v>
      </c>
      <c r="T4" s="190" t="s">
        <v>1283</v>
      </c>
      <c r="U4" s="190" t="s">
        <v>613</v>
      </c>
      <c r="V4" s="4" t="s">
        <v>688</v>
      </c>
      <c r="W4" s="4" t="s">
        <v>687</v>
      </c>
      <c r="X4" s="4" t="s">
        <v>689</v>
      </c>
      <c r="Y4" s="4" t="s">
        <v>685</v>
      </c>
      <c r="Z4" s="4" t="s">
        <v>622</v>
      </c>
    </row>
    <row r="5" spans="1:26" x14ac:dyDescent="0.25">
      <c r="A5" s="4" t="s">
        <v>1285</v>
      </c>
      <c r="B5" s="4" t="s">
        <v>742</v>
      </c>
      <c r="C5" s="32">
        <v>3</v>
      </c>
      <c r="D5" s="32"/>
      <c r="E5" s="32">
        <v>1</v>
      </c>
      <c r="F5" s="32">
        <v>4</v>
      </c>
      <c r="G5" s="4" t="s">
        <v>1285</v>
      </c>
      <c r="H5" s="4" t="s">
        <v>742</v>
      </c>
      <c r="I5" s="32">
        <v>3</v>
      </c>
      <c r="J5" s="32"/>
      <c r="K5" s="32">
        <v>1</v>
      </c>
      <c r="L5" s="32"/>
      <c r="M5" s="4" t="s">
        <v>1285</v>
      </c>
      <c r="N5" s="4" t="s">
        <v>742</v>
      </c>
      <c r="O5" s="32"/>
      <c r="P5" s="32">
        <v>3</v>
      </c>
      <c r="Q5" s="32"/>
      <c r="R5" s="32">
        <v>1</v>
      </c>
      <c r="S5" s="32">
        <v>4</v>
      </c>
      <c r="T5" s="4" t="s">
        <v>1285</v>
      </c>
      <c r="U5" s="4" t="s">
        <v>742</v>
      </c>
      <c r="V5" s="32"/>
      <c r="W5" s="32">
        <v>3</v>
      </c>
      <c r="X5" s="32"/>
      <c r="Y5" s="32">
        <v>1</v>
      </c>
      <c r="Z5" s="32">
        <v>4</v>
      </c>
    </row>
    <row r="6" spans="1:26" x14ac:dyDescent="0.25">
      <c r="A6" s="4"/>
      <c r="B6" s="4" t="s">
        <v>1209</v>
      </c>
      <c r="C6" s="32">
        <v>1</v>
      </c>
      <c r="D6" s="32"/>
      <c r="E6" s="32"/>
      <c r="F6" s="32">
        <v>1</v>
      </c>
      <c r="G6" s="4"/>
      <c r="H6" s="4" t="s">
        <v>1209</v>
      </c>
      <c r="I6" s="32">
        <v>1</v>
      </c>
      <c r="J6" s="32"/>
      <c r="K6" s="32"/>
      <c r="L6" s="32"/>
      <c r="M6" s="4"/>
      <c r="N6" s="4" t="s">
        <v>1209</v>
      </c>
      <c r="O6" s="32"/>
      <c r="P6" s="32">
        <v>1</v>
      </c>
      <c r="Q6" s="32"/>
      <c r="R6" s="32"/>
      <c r="S6" s="32">
        <v>1</v>
      </c>
      <c r="T6" s="4"/>
      <c r="U6" s="4" t="s">
        <v>1209</v>
      </c>
      <c r="V6" s="32"/>
      <c r="W6" s="32">
        <v>1</v>
      </c>
      <c r="X6" s="32"/>
      <c r="Y6" s="32"/>
      <c r="Z6" s="32">
        <v>1</v>
      </c>
    </row>
    <row r="7" spans="1:26" x14ac:dyDescent="0.25">
      <c r="A7" s="4"/>
      <c r="B7" s="4" t="s">
        <v>865</v>
      </c>
      <c r="C7" s="32">
        <v>13</v>
      </c>
      <c r="D7" s="32"/>
      <c r="E7" s="32"/>
      <c r="F7" s="32">
        <v>13</v>
      </c>
      <c r="G7" s="4"/>
      <c r="H7" s="4" t="s">
        <v>865</v>
      </c>
      <c r="I7" s="32">
        <v>13</v>
      </c>
      <c r="J7" s="32"/>
      <c r="K7" s="32"/>
      <c r="L7" s="32"/>
      <c r="M7" s="4"/>
      <c r="N7" s="4" t="s">
        <v>865</v>
      </c>
      <c r="O7" s="32"/>
      <c r="P7" s="32">
        <v>11</v>
      </c>
      <c r="Q7" s="32"/>
      <c r="R7" s="32">
        <v>2</v>
      </c>
      <c r="S7" s="32">
        <v>13</v>
      </c>
      <c r="T7" s="4"/>
      <c r="U7" s="4" t="s">
        <v>865</v>
      </c>
      <c r="V7" s="32"/>
      <c r="W7" s="32">
        <v>13</v>
      </c>
      <c r="X7" s="32"/>
      <c r="Y7" s="32"/>
      <c r="Z7" s="32">
        <v>13</v>
      </c>
    </row>
    <row r="8" spans="1:26" x14ac:dyDescent="0.25">
      <c r="A8" s="4"/>
      <c r="B8" s="4" t="s">
        <v>979</v>
      </c>
      <c r="C8" s="32"/>
      <c r="D8" s="32"/>
      <c r="E8" s="32">
        <v>1</v>
      </c>
      <c r="F8" s="32">
        <v>1</v>
      </c>
      <c r="G8" s="4"/>
      <c r="H8" s="4" t="s">
        <v>979</v>
      </c>
      <c r="I8" s="32"/>
      <c r="J8" s="32"/>
      <c r="K8" s="32">
        <v>1</v>
      </c>
      <c r="L8" s="32"/>
      <c r="M8" s="4"/>
      <c r="N8" s="4" t="s">
        <v>979</v>
      </c>
      <c r="O8" s="32"/>
      <c r="P8" s="32">
        <v>1</v>
      </c>
      <c r="Q8" s="32"/>
      <c r="R8" s="32"/>
      <c r="S8" s="32">
        <v>1</v>
      </c>
      <c r="T8" s="4"/>
      <c r="U8" s="4" t="s">
        <v>979</v>
      </c>
      <c r="V8" s="32">
        <v>1</v>
      </c>
      <c r="W8" s="32"/>
      <c r="X8" s="32"/>
      <c r="Y8" s="32"/>
      <c r="Z8" s="32">
        <v>1</v>
      </c>
    </row>
    <row r="9" spans="1:26" x14ac:dyDescent="0.25">
      <c r="A9" s="4"/>
      <c r="B9" s="4" t="s">
        <v>978</v>
      </c>
      <c r="C9" s="32">
        <v>1</v>
      </c>
      <c r="D9" s="32"/>
      <c r="E9" s="32">
        <v>1</v>
      </c>
      <c r="F9" s="32">
        <v>2</v>
      </c>
      <c r="G9" s="4"/>
      <c r="H9" s="4" t="s">
        <v>978</v>
      </c>
      <c r="I9" s="32">
        <v>1</v>
      </c>
      <c r="J9" s="32"/>
      <c r="K9" s="32">
        <v>1</v>
      </c>
      <c r="L9" s="32"/>
      <c r="M9" s="4"/>
      <c r="N9" s="4" t="s">
        <v>978</v>
      </c>
      <c r="O9" s="32"/>
      <c r="P9" s="32">
        <v>2</v>
      </c>
      <c r="Q9" s="32"/>
      <c r="R9" s="32"/>
      <c r="S9" s="32">
        <v>2</v>
      </c>
      <c r="T9" s="4"/>
      <c r="U9" s="4" t="s">
        <v>978</v>
      </c>
      <c r="V9" s="32">
        <v>1</v>
      </c>
      <c r="W9" s="32">
        <v>1</v>
      </c>
      <c r="X9" s="32"/>
      <c r="Y9" s="32"/>
      <c r="Z9" s="32">
        <v>2</v>
      </c>
    </row>
    <row r="10" spans="1:26" x14ac:dyDescent="0.25">
      <c r="A10" s="4"/>
      <c r="B10" s="4" t="s">
        <v>1070</v>
      </c>
      <c r="C10" s="32">
        <v>5</v>
      </c>
      <c r="D10" s="32"/>
      <c r="E10" s="32">
        <v>1</v>
      </c>
      <c r="F10" s="32">
        <v>6</v>
      </c>
      <c r="G10" s="4"/>
      <c r="H10" s="4" t="s">
        <v>1070</v>
      </c>
      <c r="I10" s="32">
        <v>5</v>
      </c>
      <c r="J10" s="32"/>
      <c r="K10" s="32">
        <v>1</v>
      </c>
      <c r="L10" s="32"/>
      <c r="M10" s="4"/>
      <c r="N10" s="4" t="s">
        <v>1070</v>
      </c>
      <c r="O10" s="32"/>
      <c r="P10" s="32">
        <v>5</v>
      </c>
      <c r="Q10" s="32"/>
      <c r="R10" s="32">
        <v>1</v>
      </c>
      <c r="S10" s="32">
        <v>6</v>
      </c>
      <c r="T10" s="4"/>
      <c r="U10" s="4" t="s">
        <v>1070</v>
      </c>
      <c r="V10" s="32"/>
      <c r="W10" s="32">
        <v>5</v>
      </c>
      <c r="X10" s="32"/>
      <c r="Y10" s="32">
        <v>1</v>
      </c>
      <c r="Z10" s="32">
        <v>6</v>
      </c>
    </row>
    <row r="11" spans="1:26" x14ac:dyDescent="0.25">
      <c r="A11" s="4"/>
      <c r="B11" s="4" t="s">
        <v>1071</v>
      </c>
      <c r="C11" s="32">
        <v>4</v>
      </c>
      <c r="D11" s="32"/>
      <c r="E11" s="32">
        <v>1</v>
      </c>
      <c r="F11" s="32">
        <v>5</v>
      </c>
      <c r="G11" s="4"/>
      <c r="H11" s="4" t="s">
        <v>1071</v>
      </c>
      <c r="I11" s="32">
        <v>4</v>
      </c>
      <c r="J11" s="32"/>
      <c r="K11" s="32">
        <v>1</v>
      </c>
      <c r="L11" s="32"/>
      <c r="M11" s="4"/>
      <c r="N11" s="4" t="s">
        <v>1071</v>
      </c>
      <c r="O11" s="32"/>
      <c r="P11" s="32">
        <v>4</v>
      </c>
      <c r="Q11" s="32"/>
      <c r="R11" s="32">
        <v>1</v>
      </c>
      <c r="S11" s="32">
        <v>5</v>
      </c>
      <c r="T11" s="4"/>
      <c r="U11" s="4" t="s">
        <v>1071</v>
      </c>
      <c r="V11" s="32"/>
      <c r="W11" s="32">
        <v>4</v>
      </c>
      <c r="X11" s="32"/>
      <c r="Y11" s="32">
        <v>1</v>
      </c>
      <c r="Z11" s="32">
        <v>5</v>
      </c>
    </row>
    <row r="12" spans="1:26" x14ac:dyDescent="0.25">
      <c r="A12" s="4" t="s">
        <v>1286</v>
      </c>
      <c r="B12" s="4"/>
      <c r="C12" s="32">
        <v>27</v>
      </c>
      <c r="D12" s="32"/>
      <c r="E12" s="32">
        <v>5</v>
      </c>
      <c r="F12" s="32">
        <v>32</v>
      </c>
      <c r="G12" s="4" t="s">
        <v>1286</v>
      </c>
      <c r="H12" s="4"/>
      <c r="I12" s="32">
        <v>27</v>
      </c>
      <c r="J12" s="32"/>
      <c r="K12" s="32">
        <v>5</v>
      </c>
      <c r="L12" s="32"/>
      <c r="M12" s="4" t="s">
        <v>1286</v>
      </c>
      <c r="N12" s="4"/>
      <c r="O12" s="32"/>
      <c r="P12" s="32">
        <v>27</v>
      </c>
      <c r="Q12" s="32"/>
      <c r="R12" s="32">
        <v>5</v>
      </c>
      <c r="S12" s="32">
        <v>32</v>
      </c>
      <c r="T12" s="4" t="s">
        <v>1286</v>
      </c>
      <c r="U12" s="4"/>
      <c r="V12" s="32">
        <v>2</v>
      </c>
      <c r="W12" s="32">
        <v>27</v>
      </c>
      <c r="X12" s="32"/>
      <c r="Y12" s="32">
        <v>3</v>
      </c>
      <c r="Z12" s="32">
        <v>32</v>
      </c>
    </row>
    <row r="13" spans="1:26" x14ac:dyDescent="0.25">
      <c r="A13" s="4" t="s">
        <v>1284</v>
      </c>
      <c r="B13" s="4" t="s">
        <v>742</v>
      </c>
      <c r="C13" s="32">
        <v>17</v>
      </c>
      <c r="D13" s="32"/>
      <c r="E13" s="32"/>
      <c r="F13" s="32">
        <v>17</v>
      </c>
      <c r="G13" s="4" t="s">
        <v>1284</v>
      </c>
      <c r="H13" s="4" t="s">
        <v>742</v>
      </c>
      <c r="I13" s="32">
        <v>17</v>
      </c>
      <c r="J13" s="32"/>
      <c r="K13" s="32"/>
      <c r="L13" s="32"/>
      <c r="M13" s="4" t="s">
        <v>1284</v>
      </c>
      <c r="N13" s="4" t="s">
        <v>742</v>
      </c>
      <c r="O13" s="32"/>
      <c r="P13" s="32">
        <v>17</v>
      </c>
      <c r="Q13" s="32"/>
      <c r="R13" s="32"/>
      <c r="S13" s="32">
        <v>17</v>
      </c>
      <c r="T13" s="4" t="s">
        <v>1284</v>
      </c>
      <c r="U13" s="4" t="s">
        <v>742</v>
      </c>
      <c r="V13" s="32"/>
      <c r="W13" s="32">
        <v>17</v>
      </c>
      <c r="X13" s="32"/>
      <c r="Y13" s="32"/>
      <c r="Z13" s="32">
        <v>17</v>
      </c>
    </row>
    <row r="14" spans="1:26" x14ac:dyDescent="0.25">
      <c r="A14" s="4"/>
      <c r="B14" s="4" t="s">
        <v>786</v>
      </c>
      <c r="C14" s="32">
        <v>27</v>
      </c>
      <c r="D14" s="32">
        <v>1</v>
      </c>
      <c r="E14" s="32"/>
      <c r="F14" s="32">
        <v>28</v>
      </c>
      <c r="G14" s="4"/>
      <c r="H14" s="4" t="s">
        <v>786</v>
      </c>
      <c r="I14" s="32">
        <v>14</v>
      </c>
      <c r="J14" s="32">
        <v>13</v>
      </c>
      <c r="K14" s="32"/>
      <c r="L14" s="32">
        <v>1</v>
      </c>
      <c r="M14" s="4"/>
      <c r="N14" s="4" t="s">
        <v>786</v>
      </c>
      <c r="O14" s="32">
        <v>1</v>
      </c>
      <c r="P14" s="32">
        <v>10</v>
      </c>
      <c r="Q14" s="32">
        <v>16</v>
      </c>
      <c r="R14" s="32">
        <v>1</v>
      </c>
      <c r="S14" s="32">
        <v>28</v>
      </c>
      <c r="T14" s="4"/>
      <c r="U14" s="4" t="s">
        <v>786</v>
      </c>
      <c r="V14" s="32"/>
      <c r="W14" s="32">
        <v>17</v>
      </c>
      <c r="X14" s="32">
        <v>11</v>
      </c>
      <c r="Y14" s="32"/>
      <c r="Z14" s="32">
        <v>28</v>
      </c>
    </row>
    <row r="15" spans="1:26" x14ac:dyDescent="0.25">
      <c r="A15" s="4"/>
      <c r="B15" s="4" t="s">
        <v>1209</v>
      </c>
      <c r="C15" s="32">
        <v>25</v>
      </c>
      <c r="D15" s="32"/>
      <c r="E15" s="32"/>
      <c r="F15" s="32">
        <v>25</v>
      </c>
      <c r="G15" s="4"/>
      <c r="H15" s="4" t="s">
        <v>1209</v>
      </c>
      <c r="I15" s="32">
        <v>25</v>
      </c>
      <c r="J15" s="32"/>
      <c r="K15" s="32"/>
      <c r="L15" s="32"/>
      <c r="M15" s="4"/>
      <c r="N15" s="4" t="s">
        <v>1209</v>
      </c>
      <c r="O15" s="32"/>
      <c r="P15" s="32">
        <v>21</v>
      </c>
      <c r="Q15" s="32"/>
      <c r="R15" s="32">
        <v>4</v>
      </c>
      <c r="S15" s="32">
        <v>25</v>
      </c>
      <c r="T15" s="4"/>
      <c r="U15" s="4" t="s">
        <v>1209</v>
      </c>
      <c r="V15" s="32"/>
      <c r="W15" s="32">
        <v>25</v>
      </c>
      <c r="X15" s="32"/>
      <c r="Y15" s="32"/>
      <c r="Z15" s="32">
        <v>25</v>
      </c>
    </row>
    <row r="16" spans="1:26" x14ac:dyDescent="0.25">
      <c r="A16" s="4"/>
      <c r="B16" s="4" t="s">
        <v>865</v>
      </c>
      <c r="C16" s="32">
        <v>12</v>
      </c>
      <c r="D16" s="32"/>
      <c r="E16" s="32"/>
      <c r="F16" s="32">
        <v>12</v>
      </c>
      <c r="G16" s="4"/>
      <c r="H16" s="4" t="s">
        <v>865</v>
      </c>
      <c r="I16" s="32">
        <v>12</v>
      </c>
      <c r="J16" s="32"/>
      <c r="K16" s="32"/>
      <c r="L16" s="32"/>
      <c r="M16" s="4"/>
      <c r="N16" s="4" t="s">
        <v>865</v>
      </c>
      <c r="O16" s="32"/>
      <c r="P16" s="32">
        <v>11</v>
      </c>
      <c r="Q16" s="32"/>
      <c r="R16" s="32">
        <v>1</v>
      </c>
      <c r="S16" s="32">
        <v>12</v>
      </c>
      <c r="T16" s="4"/>
      <c r="U16" s="4" t="s">
        <v>865</v>
      </c>
      <c r="V16" s="32"/>
      <c r="W16" s="32">
        <v>12</v>
      </c>
      <c r="X16" s="32"/>
      <c r="Y16" s="32"/>
      <c r="Z16" s="32">
        <v>12</v>
      </c>
    </row>
    <row r="17" spans="1:26" x14ac:dyDescent="0.25">
      <c r="A17" s="4"/>
      <c r="B17" s="4" t="s">
        <v>979</v>
      </c>
      <c r="C17" s="32">
        <v>19</v>
      </c>
      <c r="D17" s="32"/>
      <c r="E17" s="32">
        <v>1</v>
      </c>
      <c r="F17" s="32">
        <v>20</v>
      </c>
      <c r="G17" s="4"/>
      <c r="H17" s="4" t="s">
        <v>979</v>
      </c>
      <c r="I17" s="32">
        <v>14</v>
      </c>
      <c r="J17" s="32">
        <v>5</v>
      </c>
      <c r="K17" s="32">
        <v>1</v>
      </c>
      <c r="L17" s="32"/>
      <c r="M17" s="4"/>
      <c r="N17" s="4" t="s">
        <v>979</v>
      </c>
      <c r="O17" s="32"/>
      <c r="P17" s="32">
        <v>20</v>
      </c>
      <c r="Q17" s="32"/>
      <c r="R17" s="32"/>
      <c r="S17" s="32">
        <v>20</v>
      </c>
      <c r="T17" s="4"/>
      <c r="U17" s="4" t="s">
        <v>979</v>
      </c>
      <c r="V17" s="32">
        <v>1</v>
      </c>
      <c r="W17" s="32">
        <v>19</v>
      </c>
      <c r="X17" s="32"/>
      <c r="Y17" s="32"/>
      <c r="Z17" s="32">
        <v>20</v>
      </c>
    </row>
    <row r="18" spans="1:26" x14ac:dyDescent="0.25">
      <c r="A18" s="4"/>
      <c r="B18" s="4" t="s">
        <v>978</v>
      </c>
      <c r="C18" s="32">
        <v>24</v>
      </c>
      <c r="D18" s="32"/>
      <c r="E18" s="32"/>
      <c r="F18" s="32">
        <v>24</v>
      </c>
      <c r="G18" s="4"/>
      <c r="H18" s="4" t="s">
        <v>978</v>
      </c>
      <c r="I18" s="32">
        <v>24</v>
      </c>
      <c r="J18" s="32"/>
      <c r="K18" s="32"/>
      <c r="L18" s="32"/>
      <c r="M18" s="4"/>
      <c r="N18" s="4" t="s">
        <v>978</v>
      </c>
      <c r="O18" s="32"/>
      <c r="P18" s="32">
        <v>24</v>
      </c>
      <c r="Q18" s="32"/>
      <c r="R18" s="32"/>
      <c r="S18" s="32">
        <v>24</v>
      </c>
      <c r="T18" s="4"/>
      <c r="U18" s="4" t="s">
        <v>978</v>
      </c>
      <c r="V18" s="32"/>
      <c r="W18" s="32">
        <v>24</v>
      </c>
      <c r="X18" s="32"/>
      <c r="Y18" s="32"/>
      <c r="Z18" s="32">
        <v>24</v>
      </c>
    </row>
    <row r="19" spans="1:26" x14ac:dyDescent="0.25">
      <c r="A19" s="4"/>
      <c r="B19" s="4" t="s">
        <v>1070</v>
      </c>
      <c r="C19" s="32">
        <v>18</v>
      </c>
      <c r="D19" s="32">
        <v>1</v>
      </c>
      <c r="E19" s="32"/>
      <c r="F19" s="32">
        <v>19</v>
      </c>
      <c r="G19" s="4"/>
      <c r="H19" s="4" t="s">
        <v>1070</v>
      </c>
      <c r="I19" s="32">
        <v>19</v>
      </c>
      <c r="J19" s="32"/>
      <c r="K19" s="32"/>
      <c r="L19" s="32"/>
      <c r="M19" s="4"/>
      <c r="N19" s="4" t="s">
        <v>1070</v>
      </c>
      <c r="O19" s="32"/>
      <c r="P19" s="32">
        <v>19</v>
      </c>
      <c r="Q19" s="32"/>
      <c r="R19" s="32"/>
      <c r="S19" s="32">
        <v>19</v>
      </c>
      <c r="T19" s="4"/>
      <c r="U19" s="4" t="s">
        <v>1070</v>
      </c>
      <c r="V19" s="32"/>
      <c r="W19" s="32">
        <v>19</v>
      </c>
      <c r="X19" s="32"/>
      <c r="Y19" s="32"/>
      <c r="Z19" s="32">
        <v>19</v>
      </c>
    </row>
    <row r="20" spans="1:26" x14ac:dyDescent="0.25">
      <c r="A20" s="4"/>
      <c r="B20" s="4" t="s">
        <v>1071</v>
      </c>
      <c r="C20" s="32">
        <v>14</v>
      </c>
      <c r="D20" s="32">
        <v>1</v>
      </c>
      <c r="E20" s="32"/>
      <c r="F20" s="32">
        <v>15</v>
      </c>
      <c r="G20" s="4"/>
      <c r="H20" s="4" t="s">
        <v>1071</v>
      </c>
      <c r="I20" s="32">
        <v>15</v>
      </c>
      <c r="J20" s="32"/>
      <c r="K20" s="32"/>
      <c r="L20" s="32"/>
      <c r="M20" s="4"/>
      <c r="N20" s="4" t="s">
        <v>1071</v>
      </c>
      <c r="O20" s="32">
        <v>1</v>
      </c>
      <c r="P20" s="32">
        <v>14</v>
      </c>
      <c r="Q20" s="32"/>
      <c r="R20" s="32"/>
      <c r="S20" s="32">
        <v>15</v>
      </c>
      <c r="T20" s="4"/>
      <c r="U20" s="4" t="s">
        <v>1071</v>
      </c>
      <c r="V20" s="32"/>
      <c r="W20" s="32">
        <v>14</v>
      </c>
      <c r="X20" s="32">
        <v>1</v>
      </c>
      <c r="Y20" s="32"/>
      <c r="Z20" s="32">
        <v>15</v>
      </c>
    </row>
    <row r="21" spans="1:26" x14ac:dyDescent="0.25">
      <c r="A21" s="4" t="s">
        <v>1287</v>
      </c>
      <c r="B21" s="4"/>
      <c r="C21" s="32">
        <v>156</v>
      </c>
      <c r="D21" s="32">
        <v>3</v>
      </c>
      <c r="E21" s="32">
        <v>1</v>
      </c>
      <c r="F21" s="32">
        <v>160</v>
      </c>
      <c r="G21" s="4" t="s">
        <v>1287</v>
      </c>
      <c r="H21" s="4"/>
      <c r="I21" s="32">
        <v>140</v>
      </c>
      <c r="J21" s="32">
        <v>18</v>
      </c>
      <c r="K21" s="32">
        <v>1</v>
      </c>
      <c r="L21" s="32">
        <v>1</v>
      </c>
      <c r="M21" s="4" t="s">
        <v>1287</v>
      </c>
      <c r="N21" s="4"/>
      <c r="O21" s="32">
        <v>2</v>
      </c>
      <c r="P21" s="32">
        <v>136</v>
      </c>
      <c r="Q21" s="32">
        <v>16</v>
      </c>
      <c r="R21" s="32">
        <v>6</v>
      </c>
      <c r="S21" s="32">
        <v>160</v>
      </c>
      <c r="T21" s="4" t="s">
        <v>1287</v>
      </c>
      <c r="U21" s="4"/>
      <c r="V21" s="32">
        <v>1</v>
      </c>
      <c r="W21" s="32">
        <v>147</v>
      </c>
      <c r="X21" s="32">
        <v>12</v>
      </c>
      <c r="Y21" s="32"/>
      <c r="Z21" s="32">
        <v>160</v>
      </c>
    </row>
    <row r="22" spans="1:26" x14ac:dyDescent="0.25">
      <c r="A22" s="4" t="s">
        <v>622</v>
      </c>
      <c r="B22" s="4"/>
      <c r="C22" s="32">
        <v>183</v>
      </c>
      <c r="D22" s="32">
        <v>3</v>
      </c>
      <c r="E22" s="32">
        <v>6</v>
      </c>
      <c r="F22" s="32">
        <v>192</v>
      </c>
      <c r="G22" s="4" t="s">
        <v>622</v>
      </c>
      <c r="H22" s="4"/>
      <c r="I22" s="32">
        <v>167</v>
      </c>
      <c r="J22" s="32">
        <v>18</v>
      </c>
      <c r="K22" s="32">
        <v>6</v>
      </c>
      <c r="L22" s="32">
        <v>1</v>
      </c>
      <c r="M22" s="4" t="s">
        <v>622</v>
      </c>
      <c r="N22" s="4"/>
      <c r="O22" s="32">
        <v>2</v>
      </c>
      <c r="P22" s="32">
        <v>163</v>
      </c>
      <c r="Q22" s="32">
        <v>16</v>
      </c>
      <c r="R22" s="32">
        <v>11</v>
      </c>
      <c r="S22" s="32">
        <v>192</v>
      </c>
      <c r="T22" s="4" t="s">
        <v>622</v>
      </c>
      <c r="U22" s="4"/>
      <c r="V22" s="32">
        <v>3</v>
      </c>
      <c r="W22" s="32">
        <v>174</v>
      </c>
      <c r="X22" s="32">
        <v>12</v>
      </c>
      <c r="Y22" s="32">
        <v>3</v>
      </c>
      <c r="Z22" s="32">
        <v>192</v>
      </c>
    </row>
  </sheetData>
  <mergeCells count="4">
    <mergeCell ref="B2:F2"/>
    <mergeCell ref="I2:L2"/>
    <mergeCell ref="O2:S2"/>
    <mergeCell ref="V2:Z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sheetPr>
  <dimension ref="A1:AE193"/>
  <sheetViews>
    <sheetView showGridLines="0" tabSelected="1" zoomScale="90" zoomScaleNormal="90" workbookViewId="0">
      <pane xSplit="1" ySplit="1" topLeftCell="M2" activePane="bottomRight" state="frozen"/>
      <selection pane="topRight" activeCell="B1" sqref="B1"/>
      <selection pane="bottomLeft" activeCell="A2" sqref="A2"/>
      <selection pane="bottomRight" activeCell="I74" sqref="I74"/>
    </sheetView>
  </sheetViews>
  <sheetFormatPr defaultColWidth="9.140625" defaultRowHeight="24" customHeight="1" x14ac:dyDescent="0.25"/>
  <cols>
    <col min="1" max="1" width="9.85546875" style="62" bestFit="1" customWidth="1"/>
    <col min="2" max="2" width="14.28515625" style="62" bestFit="1" customWidth="1"/>
    <col min="3" max="3" width="11.7109375" style="62" bestFit="1" customWidth="1"/>
    <col min="4" max="4" width="13" style="63" bestFit="1" customWidth="1"/>
    <col min="5" max="5" width="26" style="64" customWidth="1"/>
    <col min="6" max="7" width="26" style="65" customWidth="1"/>
    <col min="8" max="8" width="50.42578125" style="62" customWidth="1"/>
    <col min="9" max="9" width="41.42578125" style="64" bestFit="1" customWidth="1"/>
    <col min="10" max="10" width="16.85546875" style="65" customWidth="1"/>
    <col min="11" max="11" width="20.5703125" style="62" customWidth="1"/>
    <col min="12" max="12" width="20.42578125" style="62" customWidth="1"/>
    <col min="13" max="13" width="13.85546875" style="62" customWidth="1"/>
    <col min="14" max="14" width="16.42578125" style="62" customWidth="1"/>
    <col min="15" max="15" width="31.5703125" style="64" customWidth="1"/>
    <col min="16" max="16" width="9.140625" style="65"/>
    <col min="17" max="17" width="9.140625" style="65" hidden="1" customWidth="1"/>
    <col min="18" max="18" width="9.140625" style="65" customWidth="1"/>
    <col min="19" max="19" width="9.140625" style="65" hidden="1" customWidth="1"/>
    <col min="20" max="20" width="9.140625" style="65" customWidth="1"/>
    <col min="21" max="21" width="9.140625" style="65" hidden="1" customWidth="1"/>
    <col min="22" max="22" width="9.140625" style="65"/>
    <col min="23" max="23" width="9.140625" style="65" hidden="1" customWidth="1"/>
    <col min="24" max="24" width="9.140625" style="65" customWidth="1"/>
    <col min="25" max="25" width="9.140625" style="65" hidden="1" customWidth="1"/>
    <col min="26" max="26" width="9.140625" style="65" customWidth="1"/>
    <col min="27" max="27" width="9.140625" style="65" hidden="1" customWidth="1"/>
    <col min="28" max="28" width="10.5703125" style="62" bestFit="1" customWidth="1"/>
    <col min="29" max="30" width="9.140625" style="62" hidden="1" customWidth="1"/>
    <col min="31" max="16384" width="9.140625" style="62"/>
  </cols>
  <sheetData>
    <row r="1" spans="1:31" s="67" customFormat="1" ht="24" customHeight="1" x14ac:dyDescent="0.25">
      <c r="A1" s="147" t="s">
        <v>613</v>
      </c>
      <c r="B1" s="148" t="s">
        <v>683</v>
      </c>
      <c r="C1" s="148" t="s">
        <v>625</v>
      </c>
      <c r="D1" s="149" t="s">
        <v>1</v>
      </c>
      <c r="E1" s="148" t="s">
        <v>2</v>
      </c>
      <c r="F1" s="251" t="s">
        <v>1276</v>
      </c>
      <c r="G1" s="251" t="s">
        <v>1283</v>
      </c>
      <c r="H1" s="148" t="s">
        <v>670</v>
      </c>
      <c r="I1" s="148" t="s">
        <v>1178</v>
      </c>
      <c r="J1" s="148" t="s">
        <v>1202</v>
      </c>
      <c r="K1" s="148" t="s">
        <v>1201</v>
      </c>
      <c r="L1" s="148" t="s">
        <v>1200</v>
      </c>
      <c r="M1" s="148" t="s">
        <v>1199</v>
      </c>
      <c r="N1" s="148" t="s">
        <v>1203</v>
      </c>
      <c r="O1" s="188" t="s">
        <v>8</v>
      </c>
      <c r="P1" s="228" t="s">
        <v>1204</v>
      </c>
      <c r="Q1" s="229" t="s">
        <v>1237</v>
      </c>
      <c r="R1" s="230" t="s">
        <v>1261</v>
      </c>
      <c r="S1" s="230" t="s">
        <v>1266</v>
      </c>
      <c r="T1" s="230" t="s">
        <v>1263</v>
      </c>
      <c r="U1" s="230" t="s">
        <v>1271</v>
      </c>
      <c r="V1" s="231" t="s">
        <v>1205</v>
      </c>
      <c r="W1" s="232" t="s">
        <v>1238</v>
      </c>
      <c r="X1" s="233" t="s">
        <v>1262</v>
      </c>
      <c r="Y1" s="233" t="s">
        <v>1267</v>
      </c>
      <c r="Z1" s="233" t="s">
        <v>1264</v>
      </c>
      <c r="AA1" s="233" t="s">
        <v>1272</v>
      </c>
      <c r="AB1" s="234" t="s">
        <v>1236</v>
      </c>
      <c r="AC1" s="235" t="s">
        <v>1239</v>
      </c>
      <c r="AD1" s="236" t="s">
        <v>1247</v>
      </c>
      <c r="AE1" s="237" t="s">
        <v>1211</v>
      </c>
    </row>
    <row r="2" spans="1:31" ht="24" hidden="1" customHeight="1" x14ac:dyDescent="0.25">
      <c r="A2" s="150" t="s">
        <v>742</v>
      </c>
      <c r="B2" s="150" t="s">
        <v>626</v>
      </c>
      <c r="C2" s="150" t="s">
        <v>699</v>
      </c>
      <c r="D2" s="150">
        <v>844205</v>
      </c>
      <c r="E2" s="151" t="s">
        <v>700</v>
      </c>
      <c r="F2" s="252" t="s">
        <v>1280</v>
      </c>
      <c r="G2" s="252" t="s">
        <v>1285</v>
      </c>
      <c r="H2" s="152" t="s">
        <v>701</v>
      </c>
      <c r="I2" s="153" t="s">
        <v>701</v>
      </c>
      <c r="J2" s="150">
        <v>79</v>
      </c>
      <c r="K2" s="150">
        <v>78</v>
      </c>
      <c r="L2" s="150">
        <v>80</v>
      </c>
      <c r="M2" s="150">
        <v>82</v>
      </c>
      <c r="N2" s="150">
        <v>79</v>
      </c>
      <c r="O2" s="154" t="s">
        <v>1108</v>
      </c>
      <c r="P2" s="146">
        <v>84</v>
      </c>
      <c r="Q2" s="146" t="s">
        <v>687</v>
      </c>
      <c r="R2" s="146" t="s">
        <v>1265</v>
      </c>
      <c r="S2" s="238" t="s">
        <v>1265</v>
      </c>
      <c r="T2" s="78">
        <f>MAX(P2,R2)</f>
        <v>84</v>
      </c>
      <c r="U2" s="146" t="s">
        <v>687</v>
      </c>
      <c r="V2" s="146">
        <v>88</v>
      </c>
      <c r="W2" s="146" t="s">
        <v>687</v>
      </c>
      <c r="X2" s="146" t="s">
        <v>1265</v>
      </c>
      <c r="Y2" s="146" t="s">
        <v>1265</v>
      </c>
      <c r="Z2" s="146">
        <f>MAX(V2,X2)</f>
        <v>88</v>
      </c>
      <c r="AA2" s="146" t="s">
        <v>687</v>
      </c>
      <c r="AB2" s="146">
        <v>80</v>
      </c>
      <c r="AC2" s="146" t="s">
        <v>687</v>
      </c>
      <c r="AD2" s="146" t="s">
        <v>687</v>
      </c>
      <c r="AE2" s="146">
        <f>AVERAGE(T2,Z2,AB2)</f>
        <v>84</v>
      </c>
    </row>
    <row r="3" spans="1:31" ht="24" hidden="1" customHeight="1" x14ac:dyDescent="0.25">
      <c r="A3" s="155" t="s">
        <v>742</v>
      </c>
      <c r="B3" s="155" t="s">
        <v>626</v>
      </c>
      <c r="C3" s="155" t="s">
        <v>699</v>
      </c>
      <c r="D3" s="155">
        <v>844206</v>
      </c>
      <c r="E3" s="156" t="s">
        <v>702</v>
      </c>
      <c r="F3" s="252" t="s">
        <v>1277</v>
      </c>
      <c r="G3" s="252" t="s">
        <v>1284</v>
      </c>
      <c r="H3" s="157" t="s">
        <v>703</v>
      </c>
      <c r="I3" s="158" t="s">
        <v>703</v>
      </c>
      <c r="J3" s="155">
        <v>80</v>
      </c>
      <c r="K3" s="155">
        <v>78</v>
      </c>
      <c r="L3" s="155">
        <v>81</v>
      </c>
      <c r="M3" s="155">
        <v>81</v>
      </c>
      <c r="N3" s="155">
        <v>78</v>
      </c>
      <c r="O3" s="159" t="s">
        <v>1109</v>
      </c>
      <c r="P3" s="146">
        <v>86</v>
      </c>
      <c r="Q3" s="146" t="s">
        <v>687</v>
      </c>
      <c r="R3" s="146" t="s">
        <v>1265</v>
      </c>
      <c r="S3" s="238" t="s">
        <v>1265</v>
      </c>
      <c r="T3" s="78">
        <f t="shared" ref="T3:T48" si="0">MAX(P3,R3)</f>
        <v>86</v>
      </c>
      <c r="U3" s="146" t="s">
        <v>687</v>
      </c>
      <c r="V3" s="146">
        <v>88</v>
      </c>
      <c r="W3" s="146" t="s">
        <v>687</v>
      </c>
      <c r="X3" s="146" t="s">
        <v>1265</v>
      </c>
      <c r="Y3" s="146" t="s">
        <v>1265</v>
      </c>
      <c r="Z3" s="146">
        <f t="shared" ref="Z3:Z48" si="1">MAX(V3,X3)</f>
        <v>88</v>
      </c>
      <c r="AA3" s="146" t="s">
        <v>687</v>
      </c>
      <c r="AB3" s="146">
        <v>80</v>
      </c>
      <c r="AC3" s="146" t="s">
        <v>687</v>
      </c>
      <c r="AD3" s="146" t="s">
        <v>687</v>
      </c>
      <c r="AE3" s="146">
        <f t="shared" ref="AE3:AE48" si="2">AVERAGE(T3,Z3,AB3)</f>
        <v>84.666666666666671</v>
      </c>
    </row>
    <row r="4" spans="1:31" ht="24" hidden="1" customHeight="1" x14ac:dyDescent="0.25">
      <c r="A4" s="150" t="s">
        <v>742</v>
      </c>
      <c r="B4" s="150" t="s">
        <v>626</v>
      </c>
      <c r="C4" s="150" t="s">
        <v>699</v>
      </c>
      <c r="D4" s="150">
        <v>844207</v>
      </c>
      <c r="E4" s="151" t="s">
        <v>704</v>
      </c>
      <c r="F4" s="252" t="s">
        <v>1265</v>
      </c>
      <c r="G4" s="252" t="s">
        <v>1285</v>
      </c>
      <c r="H4" s="150"/>
      <c r="I4" s="151"/>
      <c r="J4" s="160" t="s">
        <v>705</v>
      </c>
      <c r="K4" s="160" t="s">
        <v>705</v>
      </c>
      <c r="L4" s="160" t="s">
        <v>705</v>
      </c>
      <c r="M4" s="160" t="s">
        <v>705</v>
      </c>
      <c r="N4" s="160" t="s">
        <v>705</v>
      </c>
      <c r="O4" s="154" t="s">
        <v>1110</v>
      </c>
      <c r="P4" s="146">
        <v>0</v>
      </c>
      <c r="Q4" s="146" t="s">
        <v>685</v>
      </c>
      <c r="R4" s="146" t="s">
        <v>1265</v>
      </c>
      <c r="S4" s="238" t="s">
        <v>1265</v>
      </c>
      <c r="T4" s="78">
        <f t="shared" si="0"/>
        <v>0</v>
      </c>
      <c r="U4" s="78" t="s">
        <v>685</v>
      </c>
      <c r="V4" s="146">
        <v>0</v>
      </c>
      <c r="W4" s="146" t="s">
        <v>685</v>
      </c>
      <c r="X4" s="146" t="s">
        <v>1265</v>
      </c>
      <c r="Y4" s="146" t="s">
        <v>1265</v>
      </c>
      <c r="Z4" s="146">
        <f t="shared" si="1"/>
        <v>0</v>
      </c>
      <c r="AA4" s="146" t="s">
        <v>685</v>
      </c>
      <c r="AB4" s="146" t="s">
        <v>705</v>
      </c>
      <c r="AC4" s="146" t="s">
        <v>685</v>
      </c>
      <c r="AD4" s="146" t="s">
        <v>685</v>
      </c>
      <c r="AE4" s="146">
        <f t="shared" si="2"/>
        <v>0</v>
      </c>
    </row>
    <row r="5" spans="1:31" ht="24" hidden="1" customHeight="1" x14ac:dyDescent="0.25">
      <c r="A5" s="155" t="s">
        <v>742</v>
      </c>
      <c r="B5" s="155" t="s">
        <v>626</v>
      </c>
      <c r="C5" s="155" t="s">
        <v>699</v>
      </c>
      <c r="D5" s="155">
        <v>844208</v>
      </c>
      <c r="E5" s="156" t="s">
        <v>706</v>
      </c>
      <c r="F5" s="252" t="s">
        <v>1277</v>
      </c>
      <c r="G5" s="252" t="s">
        <v>1284</v>
      </c>
      <c r="H5" s="157" t="s">
        <v>707</v>
      </c>
      <c r="I5" s="158" t="s">
        <v>707</v>
      </c>
      <c r="J5" s="155">
        <v>79</v>
      </c>
      <c r="K5" s="155">
        <v>80</v>
      </c>
      <c r="L5" s="155">
        <v>84</v>
      </c>
      <c r="M5" s="155">
        <v>81</v>
      </c>
      <c r="N5" s="155">
        <v>78</v>
      </c>
      <c r="O5" s="159" t="s">
        <v>1111</v>
      </c>
      <c r="P5" s="146">
        <v>84</v>
      </c>
      <c r="Q5" s="146" t="s">
        <v>687</v>
      </c>
      <c r="R5" s="146" t="s">
        <v>1265</v>
      </c>
      <c r="S5" s="238" t="s">
        <v>1265</v>
      </c>
      <c r="T5" s="78">
        <f t="shared" si="0"/>
        <v>84</v>
      </c>
      <c r="U5" s="146" t="s">
        <v>687</v>
      </c>
      <c r="V5" s="146">
        <v>74</v>
      </c>
      <c r="W5" s="146" t="s">
        <v>687</v>
      </c>
      <c r="X5" s="146" t="s">
        <v>1265</v>
      </c>
      <c r="Y5" s="146" t="s">
        <v>1265</v>
      </c>
      <c r="Z5" s="146">
        <f t="shared" si="1"/>
        <v>74</v>
      </c>
      <c r="AA5" s="146" t="s">
        <v>687</v>
      </c>
      <c r="AB5" s="146">
        <v>78</v>
      </c>
      <c r="AC5" s="146" t="s">
        <v>687</v>
      </c>
      <c r="AD5" s="146" t="s">
        <v>687</v>
      </c>
      <c r="AE5" s="146">
        <f t="shared" si="2"/>
        <v>78.666666666666671</v>
      </c>
    </row>
    <row r="6" spans="1:31" ht="24" hidden="1" customHeight="1" x14ac:dyDescent="0.25">
      <c r="A6" s="150" t="s">
        <v>742</v>
      </c>
      <c r="B6" s="150" t="s">
        <v>626</v>
      </c>
      <c r="C6" s="150" t="s">
        <v>699</v>
      </c>
      <c r="D6" s="150">
        <v>844209</v>
      </c>
      <c r="E6" s="151" t="s">
        <v>708</v>
      </c>
      <c r="F6" s="252" t="s">
        <v>1277</v>
      </c>
      <c r="G6" s="252" t="s">
        <v>1284</v>
      </c>
      <c r="H6" s="152" t="s">
        <v>709</v>
      </c>
      <c r="I6" s="153" t="s">
        <v>709</v>
      </c>
      <c r="J6" s="150">
        <v>80</v>
      </c>
      <c r="K6" s="150">
        <v>78</v>
      </c>
      <c r="L6" s="150">
        <v>79</v>
      </c>
      <c r="M6" s="150">
        <v>81</v>
      </c>
      <c r="N6" s="150">
        <v>85</v>
      </c>
      <c r="O6" s="154" t="s">
        <v>1112</v>
      </c>
      <c r="P6" s="146">
        <v>84</v>
      </c>
      <c r="Q6" s="146" t="s">
        <v>687</v>
      </c>
      <c r="R6" s="146" t="s">
        <v>1265</v>
      </c>
      <c r="S6" s="238" t="s">
        <v>1265</v>
      </c>
      <c r="T6" s="78">
        <f t="shared" si="0"/>
        <v>84</v>
      </c>
      <c r="U6" s="146" t="s">
        <v>687</v>
      </c>
      <c r="V6" s="146">
        <v>88</v>
      </c>
      <c r="W6" s="146" t="s">
        <v>687</v>
      </c>
      <c r="X6" s="146" t="s">
        <v>1265</v>
      </c>
      <c r="Y6" s="146" t="s">
        <v>1265</v>
      </c>
      <c r="Z6" s="146">
        <f t="shared" si="1"/>
        <v>88</v>
      </c>
      <c r="AA6" s="146" t="s">
        <v>687</v>
      </c>
      <c r="AB6" s="146">
        <v>81</v>
      </c>
      <c r="AC6" s="146" t="s">
        <v>687</v>
      </c>
      <c r="AD6" s="146" t="s">
        <v>687</v>
      </c>
      <c r="AE6" s="146">
        <f t="shared" si="2"/>
        <v>84.333333333333329</v>
      </c>
    </row>
    <row r="7" spans="1:31" ht="24" hidden="1" customHeight="1" x14ac:dyDescent="0.25">
      <c r="A7" s="155" t="s">
        <v>742</v>
      </c>
      <c r="B7" s="155" t="s">
        <v>626</v>
      </c>
      <c r="C7" s="155" t="s">
        <v>699</v>
      </c>
      <c r="D7" s="155">
        <v>844210</v>
      </c>
      <c r="E7" s="156" t="s">
        <v>710</v>
      </c>
      <c r="F7" s="252" t="s">
        <v>1277</v>
      </c>
      <c r="G7" s="252" t="s">
        <v>1284</v>
      </c>
      <c r="H7" s="157" t="s">
        <v>711</v>
      </c>
      <c r="I7" s="158" t="s">
        <v>711</v>
      </c>
      <c r="J7" s="155">
        <v>79</v>
      </c>
      <c r="K7" s="155">
        <v>78</v>
      </c>
      <c r="L7" s="155">
        <v>79</v>
      </c>
      <c r="M7" s="155">
        <v>84</v>
      </c>
      <c r="N7" s="155">
        <v>78</v>
      </c>
      <c r="O7" s="159" t="s">
        <v>1111</v>
      </c>
      <c r="P7" s="146">
        <v>40</v>
      </c>
      <c r="Q7" s="146" t="s">
        <v>688</v>
      </c>
      <c r="R7" s="146">
        <v>88</v>
      </c>
      <c r="S7" s="146" t="s">
        <v>687</v>
      </c>
      <c r="T7" s="78">
        <f t="shared" si="0"/>
        <v>88</v>
      </c>
      <c r="U7" s="146" t="s">
        <v>687</v>
      </c>
      <c r="V7" s="146">
        <v>80</v>
      </c>
      <c r="W7" s="146" t="s">
        <v>687</v>
      </c>
      <c r="X7" s="146" t="s">
        <v>1265</v>
      </c>
      <c r="Y7" s="146" t="s">
        <v>1265</v>
      </c>
      <c r="Z7" s="146">
        <f t="shared" si="1"/>
        <v>80</v>
      </c>
      <c r="AA7" s="146" t="s">
        <v>687</v>
      </c>
      <c r="AB7" s="146">
        <v>79</v>
      </c>
      <c r="AC7" s="146" t="s">
        <v>687</v>
      </c>
      <c r="AD7" s="146" t="s">
        <v>687</v>
      </c>
      <c r="AE7" s="146">
        <f t="shared" si="2"/>
        <v>82.333333333333329</v>
      </c>
    </row>
    <row r="8" spans="1:31" ht="24" hidden="1" customHeight="1" x14ac:dyDescent="0.25">
      <c r="A8" s="150" t="s">
        <v>742</v>
      </c>
      <c r="B8" s="150" t="s">
        <v>626</v>
      </c>
      <c r="C8" s="150" t="s">
        <v>699</v>
      </c>
      <c r="D8" s="150">
        <v>844153</v>
      </c>
      <c r="E8" s="151" t="s">
        <v>712</v>
      </c>
      <c r="F8" s="252" t="s">
        <v>1277</v>
      </c>
      <c r="G8" s="252" t="s">
        <v>1284</v>
      </c>
      <c r="H8" s="152" t="s">
        <v>713</v>
      </c>
      <c r="I8" s="153" t="s">
        <v>713</v>
      </c>
      <c r="J8" s="150">
        <v>81</v>
      </c>
      <c r="K8" s="150">
        <v>82</v>
      </c>
      <c r="L8" s="150">
        <v>79</v>
      </c>
      <c r="M8" s="150">
        <v>81</v>
      </c>
      <c r="N8" s="150">
        <v>78</v>
      </c>
      <c r="O8" s="154" t="s">
        <v>1113</v>
      </c>
      <c r="P8" s="146">
        <v>84</v>
      </c>
      <c r="Q8" s="146" t="s">
        <v>687</v>
      </c>
      <c r="R8" s="146" t="s">
        <v>1265</v>
      </c>
      <c r="S8" s="238" t="s">
        <v>1265</v>
      </c>
      <c r="T8" s="78">
        <f t="shared" si="0"/>
        <v>84</v>
      </c>
      <c r="U8" s="146" t="s">
        <v>687</v>
      </c>
      <c r="V8" s="146">
        <v>88</v>
      </c>
      <c r="W8" s="146" t="s">
        <v>687</v>
      </c>
      <c r="X8" s="146" t="s">
        <v>1265</v>
      </c>
      <c r="Y8" s="146" t="s">
        <v>1265</v>
      </c>
      <c r="Z8" s="146">
        <f t="shared" si="1"/>
        <v>88</v>
      </c>
      <c r="AA8" s="146" t="s">
        <v>687</v>
      </c>
      <c r="AB8" s="146">
        <v>78</v>
      </c>
      <c r="AC8" s="146" t="s">
        <v>687</v>
      </c>
      <c r="AD8" s="146" t="s">
        <v>687</v>
      </c>
      <c r="AE8" s="146">
        <f t="shared" si="2"/>
        <v>83.333333333333329</v>
      </c>
    </row>
    <row r="9" spans="1:31" ht="24" hidden="1" customHeight="1" x14ac:dyDescent="0.25">
      <c r="A9" s="155" t="s">
        <v>742</v>
      </c>
      <c r="B9" s="155" t="s">
        <v>626</v>
      </c>
      <c r="C9" s="155" t="s">
        <v>699</v>
      </c>
      <c r="D9" s="155">
        <v>844154</v>
      </c>
      <c r="E9" s="156" t="s">
        <v>714</v>
      </c>
      <c r="F9" s="252" t="s">
        <v>1277</v>
      </c>
      <c r="G9" s="252" t="s">
        <v>1284</v>
      </c>
      <c r="H9" s="157" t="s">
        <v>715</v>
      </c>
      <c r="I9" s="158" t="s">
        <v>715</v>
      </c>
      <c r="J9" s="155">
        <v>80</v>
      </c>
      <c r="K9" s="155">
        <v>78</v>
      </c>
      <c r="L9" s="155">
        <v>81</v>
      </c>
      <c r="M9" s="155">
        <v>81</v>
      </c>
      <c r="N9" s="155">
        <v>78</v>
      </c>
      <c r="O9" s="159" t="s">
        <v>217</v>
      </c>
      <c r="P9" s="146">
        <v>80</v>
      </c>
      <c r="Q9" s="146" t="s">
        <v>687</v>
      </c>
      <c r="R9" s="146" t="s">
        <v>1265</v>
      </c>
      <c r="S9" s="238" t="s">
        <v>1265</v>
      </c>
      <c r="T9" s="78">
        <f t="shared" si="0"/>
        <v>80</v>
      </c>
      <c r="U9" s="146" t="s">
        <v>687</v>
      </c>
      <c r="V9" s="146">
        <v>86</v>
      </c>
      <c r="W9" s="146" t="s">
        <v>687</v>
      </c>
      <c r="X9" s="146" t="s">
        <v>1265</v>
      </c>
      <c r="Y9" s="146" t="s">
        <v>1265</v>
      </c>
      <c r="Z9" s="146">
        <f t="shared" si="1"/>
        <v>86</v>
      </c>
      <c r="AA9" s="146" t="s">
        <v>687</v>
      </c>
      <c r="AB9" s="146">
        <v>80</v>
      </c>
      <c r="AC9" s="146" t="s">
        <v>687</v>
      </c>
      <c r="AD9" s="146" t="s">
        <v>687</v>
      </c>
      <c r="AE9" s="146">
        <f t="shared" si="2"/>
        <v>82</v>
      </c>
    </row>
    <row r="10" spans="1:31" ht="24" hidden="1" customHeight="1" x14ac:dyDescent="0.25">
      <c r="A10" s="150" t="s">
        <v>742</v>
      </c>
      <c r="B10" s="150" t="s">
        <v>626</v>
      </c>
      <c r="C10" s="150" t="s">
        <v>699</v>
      </c>
      <c r="D10" s="150">
        <v>844155</v>
      </c>
      <c r="E10" s="151" t="s">
        <v>716</v>
      </c>
      <c r="F10" s="252" t="s">
        <v>1277</v>
      </c>
      <c r="G10" s="252" t="s">
        <v>1284</v>
      </c>
      <c r="H10" s="152" t="s">
        <v>717</v>
      </c>
      <c r="I10" s="153" t="s">
        <v>717</v>
      </c>
      <c r="J10" s="150">
        <v>81</v>
      </c>
      <c r="K10" s="150">
        <v>80</v>
      </c>
      <c r="L10" s="150">
        <v>79</v>
      </c>
      <c r="M10" s="150">
        <v>81</v>
      </c>
      <c r="N10" s="150">
        <v>81</v>
      </c>
      <c r="O10" s="154" t="s">
        <v>1114</v>
      </c>
      <c r="P10" s="146">
        <v>84</v>
      </c>
      <c r="Q10" s="146" t="s">
        <v>687</v>
      </c>
      <c r="R10" s="146" t="s">
        <v>1265</v>
      </c>
      <c r="S10" s="238" t="s">
        <v>1265</v>
      </c>
      <c r="T10" s="78">
        <f t="shared" si="0"/>
        <v>84</v>
      </c>
      <c r="U10" s="146" t="s">
        <v>687</v>
      </c>
      <c r="V10" s="146">
        <v>88</v>
      </c>
      <c r="W10" s="146" t="s">
        <v>687</v>
      </c>
      <c r="X10" s="146" t="s">
        <v>1265</v>
      </c>
      <c r="Y10" s="146" t="s">
        <v>1265</v>
      </c>
      <c r="Z10" s="146">
        <f t="shared" si="1"/>
        <v>88</v>
      </c>
      <c r="AA10" s="146" t="s">
        <v>687</v>
      </c>
      <c r="AB10" s="146">
        <v>81</v>
      </c>
      <c r="AC10" s="146" t="s">
        <v>687</v>
      </c>
      <c r="AD10" s="146" t="s">
        <v>687</v>
      </c>
      <c r="AE10" s="146">
        <f t="shared" si="2"/>
        <v>84.333333333333329</v>
      </c>
    </row>
    <row r="11" spans="1:31" ht="24" hidden="1" customHeight="1" x14ac:dyDescent="0.25">
      <c r="A11" s="155" t="s">
        <v>742</v>
      </c>
      <c r="B11" s="155" t="s">
        <v>626</v>
      </c>
      <c r="C11" s="155" t="s">
        <v>699</v>
      </c>
      <c r="D11" s="155">
        <v>844287</v>
      </c>
      <c r="E11" s="156" t="s">
        <v>718</v>
      </c>
      <c r="F11" s="252" t="s">
        <v>1277</v>
      </c>
      <c r="G11" s="252" t="s">
        <v>1284</v>
      </c>
      <c r="H11" s="157" t="s">
        <v>719</v>
      </c>
      <c r="I11" s="158" t="s">
        <v>719</v>
      </c>
      <c r="J11" s="155">
        <v>79</v>
      </c>
      <c r="K11" s="155">
        <v>78</v>
      </c>
      <c r="L11" s="155">
        <v>79</v>
      </c>
      <c r="M11" s="155">
        <v>81</v>
      </c>
      <c r="N11" s="155">
        <v>78</v>
      </c>
      <c r="O11" s="159" t="s">
        <v>217</v>
      </c>
      <c r="P11" s="146">
        <v>84</v>
      </c>
      <c r="Q11" s="146" t="s">
        <v>687</v>
      </c>
      <c r="R11" s="146" t="s">
        <v>1265</v>
      </c>
      <c r="S11" s="238" t="s">
        <v>1265</v>
      </c>
      <c r="T11" s="78">
        <f t="shared" si="0"/>
        <v>84</v>
      </c>
      <c r="U11" s="146" t="s">
        <v>687</v>
      </c>
      <c r="V11" s="146">
        <v>88</v>
      </c>
      <c r="W11" s="146" t="s">
        <v>687</v>
      </c>
      <c r="X11" s="146" t="s">
        <v>1265</v>
      </c>
      <c r="Y11" s="146" t="s">
        <v>1265</v>
      </c>
      <c r="Z11" s="146">
        <f t="shared" si="1"/>
        <v>88</v>
      </c>
      <c r="AA11" s="146" t="s">
        <v>687</v>
      </c>
      <c r="AB11" s="146">
        <v>78</v>
      </c>
      <c r="AC11" s="146" t="s">
        <v>687</v>
      </c>
      <c r="AD11" s="146" t="s">
        <v>687</v>
      </c>
      <c r="AE11" s="146">
        <f t="shared" si="2"/>
        <v>83.333333333333329</v>
      </c>
    </row>
    <row r="12" spans="1:31" ht="24" hidden="1" customHeight="1" x14ac:dyDescent="0.25">
      <c r="A12" s="150" t="s">
        <v>742</v>
      </c>
      <c r="B12" s="150" t="s">
        <v>626</v>
      </c>
      <c r="C12" s="150" t="s">
        <v>699</v>
      </c>
      <c r="D12" s="150">
        <v>844288</v>
      </c>
      <c r="E12" s="151" t="s">
        <v>720</v>
      </c>
      <c r="F12" s="252" t="s">
        <v>1277</v>
      </c>
      <c r="G12" s="252" t="s">
        <v>1284</v>
      </c>
      <c r="H12" s="152" t="s">
        <v>721</v>
      </c>
      <c r="I12" s="153" t="s">
        <v>721</v>
      </c>
      <c r="J12" s="150">
        <v>79</v>
      </c>
      <c r="K12" s="150">
        <v>81</v>
      </c>
      <c r="L12" s="150">
        <v>85</v>
      </c>
      <c r="M12" s="150">
        <v>84</v>
      </c>
      <c r="N12" s="150">
        <v>78</v>
      </c>
      <c r="O12" s="154" t="s">
        <v>217</v>
      </c>
      <c r="P12" s="146">
        <v>84</v>
      </c>
      <c r="Q12" s="146" t="s">
        <v>687</v>
      </c>
      <c r="R12" s="146" t="s">
        <v>1265</v>
      </c>
      <c r="S12" s="238" t="s">
        <v>1265</v>
      </c>
      <c r="T12" s="78">
        <f t="shared" si="0"/>
        <v>84</v>
      </c>
      <c r="U12" s="146" t="s">
        <v>687</v>
      </c>
      <c r="V12" s="146">
        <v>86</v>
      </c>
      <c r="W12" s="146" t="s">
        <v>687</v>
      </c>
      <c r="X12" s="146" t="s">
        <v>1265</v>
      </c>
      <c r="Y12" s="146" t="s">
        <v>1265</v>
      </c>
      <c r="Z12" s="146">
        <f t="shared" si="1"/>
        <v>86</v>
      </c>
      <c r="AA12" s="146" t="s">
        <v>687</v>
      </c>
      <c r="AB12" s="146">
        <v>80</v>
      </c>
      <c r="AC12" s="146" t="s">
        <v>687</v>
      </c>
      <c r="AD12" s="146" t="s">
        <v>687</v>
      </c>
      <c r="AE12" s="146">
        <f t="shared" si="2"/>
        <v>83.333333333333329</v>
      </c>
    </row>
    <row r="13" spans="1:31" ht="24" hidden="1" customHeight="1" x14ac:dyDescent="0.25">
      <c r="A13" s="155" t="s">
        <v>742</v>
      </c>
      <c r="B13" s="155" t="s">
        <v>626</v>
      </c>
      <c r="C13" s="155" t="s">
        <v>699</v>
      </c>
      <c r="D13" s="155">
        <v>844447</v>
      </c>
      <c r="E13" s="156" t="s">
        <v>722</v>
      </c>
      <c r="F13" s="252" t="s">
        <v>1277</v>
      </c>
      <c r="G13" s="252" t="s">
        <v>1284</v>
      </c>
      <c r="H13" s="157" t="s">
        <v>723</v>
      </c>
      <c r="I13" s="158" t="s">
        <v>723</v>
      </c>
      <c r="J13" s="155">
        <v>79</v>
      </c>
      <c r="K13" s="155">
        <v>79</v>
      </c>
      <c r="L13" s="155">
        <v>81</v>
      </c>
      <c r="M13" s="155">
        <v>81</v>
      </c>
      <c r="N13" s="155">
        <v>78</v>
      </c>
      <c r="O13" s="159" t="s">
        <v>217</v>
      </c>
      <c r="P13" s="146">
        <v>84</v>
      </c>
      <c r="Q13" s="146" t="s">
        <v>687</v>
      </c>
      <c r="R13" s="146" t="s">
        <v>1265</v>
      </c>
      <c r="S13" s="238" t="s">
        <v>1265</v>
      </c>
      <c r="T13" s="78">
        <f t="shared" si="0"/>
        <v>84</v>
      </c>
      <c r="U13" s="146" t="s">
        <v>687</v>
      </c>
      <c r="V13" s="146">
        <v>88</v>
      </c>
      <c r="W13" s="146" t="s">
        <v>687</v>
      </c>
      <c r="X13" s="146" t="s">
        <v>1265</v>
      </c>
      <c r="Y13" s="146" t="s">
        <v>1265</v>
      </c>
      <c r="Z13" s="146">
        <f t="shared" si="1"/>
        <v>88</v>
      </c>
      <c r="AA13" s="146" t="s">
        <v>687</v>
      </c>
      <c r="AB13" s="146">
        <v>81</v>
      </c>
      <c r="AC13" s="146" t="s">
        <v>687</v>
      </c>
      <c r="AD13" s="146" t="s">
        <v>687</v>
      </c>
      <c r="AE13" s="146">
        <f t="shared" si="2"/>
        <v>84.333333333333329</v>
      </c>
    </row>
    <row r="14" spans="1:31" ht="24" hidden="1" customHeight="1" x14ac:dyDescent="0.25">
      <c r="A14" s="150" t="s">
        <v>742</v>
      </c>
      <c r="B14" s="150" t="s">
        <v>626</v>
      </c>
      <c r="C14" s="150" t="s">
        <v>699</v>
      </c>
      <c r="D14" s="150">
        <v>844289</v>
      </c>
      <c r="E14" s="151" t="s">
        <v>724</v>
      </c>
      <c r="F14" s="252" t="s">
        <v>1277</v>
      </c>
      <c r="G14" s="252" t="s">
        <v>1284</v>
      </c>
      <c r="H14" s="152" t="s">
        <v>725</v>
      </c>
      <c r="I14" s="153" t="s">
        <v>725</v>
      </c>
      <c r="J14" s="150">
        <v>81</v>
      </c>
      <c r="K14" s="150">
        <v>78</v>
      </c>
      <c r="L14" s="150">
        <v>79</v>
      </c>
      <c r="M14" s="150">
        <v>81</v>
      </c>
      <c r="N14" s="150">
        <v>78</v>
      </c>
      <c r="O14" s="154" t="s">
        <v>217</v>
      </c>
      <c r="P14" s="146">
        <v>84</v>
      </c>
      <c r="Q14" s="146" t="s">
        <v>687</v>
      </c>
      <c r="R14" s="146" t="s">
        <v>1265</v>
      </c>
      <c r="S14" s="238" t="s">
        <v>1265</v>
      </c>
      <c r="T14" s="78">
        <f t="shared" si="0"/>
        <v>84</v>
      </c>
      <c r="U14" s="146" t="s">
        <v>687</v>
      </c>
      <c r="V14" s="146">
        <v>86</v>
      </c>
      <c r="W14" s="146" t="s">
        <v>687</v>
      </c>
      <c r="X14" s="146" t="s">
        <v>1265</v>
      </c>
      <c r="Y14" s="146" t="s">
        <v>1265</v>
      </c>
      <c r="Z14" s="146">
        <f t="shared" si="1"/>
        <v>86</v>
      </c>
      <c r="AA14" s="146" t="s">
        <v>687</v>
      </c>
      <c r="AB14" s="146">
        <v>80</v>
      </c>
      <c r="AC14" s="146" t="s">
        <v>687</v>
      </c>
      <c r="AD14" s="146" t="s">
        <v>687</v>
      </c>
      <c r="AE14" s="146">
        <f t="shared" si="2"/>
        <v>83.333333333333329</v>
      </c>
    </row>
    <row r="15" spans="1:31" ht="24" hidden="1" customHeight="1" x14ac:dyDescent="0.25">
      <c r="A15" s="155" t="s">
        <v>742</v>
      </c>
      <c r="B15" s="155" t="s">
        <v>626</v>
      </c>
      <c r="C15" s="155" t="s">
        <v>699</v>
      </c>
      <c r="D15" s="155">
        <v>844160</v>
      </c>
      <c r="E15" s="156" t="s">
        <v>726</v>
      </c>
      <c r="F15" s="252" t="s">
        <v>1277</v>
      </c>
      <c r="G15" s="252" t="s">
        <v>1284</v>
      </c>
      <c r="H15" s="157" t="s">
        <v>727</v>
      </c>
      <c r="I15" s="158" t="s">
        <v>727</v>
      </c>
      <c r="J15" s="155">
        <v>80</v>
      </c>
      <c r="K15" s="155">
        <v>81</v>
      </c>
      <c r="L15" s="155">
        <v>79</v>
      </c>
      <c r="M15" s="155">
        <v>81</v>
      </c>
      <c r="N15" s="155">
        <v>78</v>
      </c>
      <c r="O15" s="159" t="s">
        <v>1115</v>
      </c>
      <c r="P15" s="146">
        <v>82</v>
      </c>
      <c r="Q15" s="146" t="s">
        <v>687</v>
      </c>
      <c r="R15" s="146" t="s">
        <v>1265</v>
      </c>
      <c r="S15" s="238" t="s">
        <v>1265</v>
      </c>
      <c r="T15" s="78">
        <f t="shared" si="0"/>
        <v>82</v>
      </c>
      <c r="U15" s="146" t="s">
        <v>687</v>
      </c>
      <c r="V15" s="146">
        <v>82</v>
      </c>
      <c r="W15" s="146" t="s">
        <v>687</v>
      </c>
      <c r="X15" s="146" t="s">
        <v>1265</v>
      </c>
      <c r="Y15" s="146" t="s">
        <v>1265</v>
      </c>
      <c r="Z15" s="146">
        <f t="shared" si="1"/>
        <v>82</v>
      </c>
      <c r="AA15" s="146" t="s">
        <v>687</v>
      </c>
      <c r="AB15" s="146">
        <v>81</v>
      </c>
      <c r="AC15" s="146" t="s">
        <v>687</v>
      </c>
      <c r="AD15" s="146" t="s">
        <v>687</v>
      </c>
      <c r="AE15" s="146">
        <f t="shared" si="2"/>
        <v>81.666666666666671</v>
      </c>
    </row>
    <row r="16" spans="1:31" ht="24" hidden="1" customHeight="1" x14ac:dyDescent="0.25">
      <c r="A16" s="150" t="s">
        <v>742</v>
      </c>
      <c r="B16" s="150" t="s">
        <v>626</v>
      </c>
      <c r="C16" s="150" t="s">
        <v>699</v>
      </c>
      <c r="D16" s="150">
        <v>844161</v>
      </c>
      <c r="E16" s="151" t="s">
        <v>728</v>
      </c>
      <c r="F16" s="252" t="s">
        <v>1277</v>
      </c>
      <c r="G16" s="252" t="s">
        <v>1284</v>
      </c>
      <c r="H16" s="152" t="s">
        <v>729</v>
      </c>
      <c r="I16" s="153" t="s">
        <v>729</v>
      </c>
      <c r="J16" s="150">
        <v>79</v>
      </c>
      <c r="K16" s="150">
        <v>82</v>
      </c>
      <c r="L16" s="150">
        <v>83</v>
      </c>
      <c r="M16" s="150">
        <v>81</v>
      </c>
      <c r="N16" s="150">
        <v>82</v>
      </c>
      <c r="O16" s="154" t="s">
        <v>1109</v>
      </c>
      <c r="P16" s="146">
        <v>84</v>
      </c>
      <c r="Q16" s="146" t="s">
        <v>687</v>
      </c>
      <c r="R16" s="146" t="s">
        <v>1265</v>
      </c>
      <c r="S16" s="238" t="s">
        <v>1265</v>
      </c>
      <c r="T16" s="78">
        <f t="shared" si="0"/>
        <v>84</v>
      </c>
      <c r="U16" s="146" t="s">
        <v>687</v>
      </c>
      <c r="V16" s="146">
        <v>88</v>
      </c>
      <c r="W16" s="146" t="s">
        <v>687</v>
      </c>
      <c r="X16" s="146" t="s">
        <v>1265</v>
      </c>
      <c r="Y16" s="146" t="s">
        <v>1265</v>
      </c>
      <c r="Z16" s="146">
        <f t="shared" si="1"/>
        <v>88</v>
      </c>
      <c r="AA16" s="146" t="s">
        <v>687</v>
      </c>
      <c r="AB16" s="146">
        <v>80</v>
      </c>
      <c r="AC16" s="146" t="s">
        <v>687</v>
      </c>
      <c r="AD16" s="146" t="s">
        <v>687</v>
      </c>
      <c r="AE16" s="146">
        <f t="shared" si="2"/>
        <v>84</v>
      </c>
    </row>
    <row r="17" spans="1:31" ht="24" hidden="1" customHeight="1" x14ac:dyDescent="0.25">
      <c r="A17" s="155" t="s">
        <v>742</v>
      </c>
      <c r="B17" s="155" t="s">
        <v>626</v>
      </c>
      <c r="C17" s="155" t="s">
        <v>699</v>
      </c>
      <c r="D17" s="155">
        <v>833900</v>
      </c>
      <c r="E17" s="156" t="s">
        <v>730</v>
      </c>
      <c r="F17" s="252" t="s">
        <v>1277</v>
      </c>
      <c r="G17" s="252" t="s">
        <v>1284</v>
      </c>
      <c r="H17" s="157" t="s">
        <v>731</v>
      </c>
      <c r="I17" s="158" t="s">
        <v>731</v>
      </c>
      <c r="J17" s="155">
        <v>79</v>
      </c>
      <c r="K17" s="155">
        <v>78</v>
      </c>
      <c r="L17" s="155">
        <v>79</v>
      </c>
      <c r="M17" s="155">
        <v>81</v>
      </c>
      <c r="N17" s="155">
        <v>78</v>
      </c>
      <c r="O17" s="159" t="s">
        <v>1116</v>
      </c>
      <c r="P17" s="146">
        <v>84</v>
      </c>
      <c r="Q17" s="146" t="s">
        <v>687</v>
      </c>
      <c r="R17" s="146" t="s">
        <v>1265</v>
      </c>
      <c r="S17" s="238" t="s">
        <v>1265</v>
      </c>
      <c r="T17" s="78">
        <f t="shared" si="0"/>
        <v>84</v>
      </c>
      <c r="U17" s="146" t="s">
        <v>687</v>
      </c>
      <c r="V17" s="146">
        <v>88</v>
      </c>
      <c r="W17" s="146" t="s">
        <v>687</v>
      </c>
      <c r="X17" s="146" t="s">
        <v>1265</v>
      </c>
      <c r="Y17" s="146" t="s">
        <v>1265</v>
      </c>
      <c r="Z17" s="146">
        <f t="shared" si="1"/>
        <v>88</v>
      </c>
      <c r="AA17" s="146" t="s">
        <v>687</v>
      </c>
      <c r="AB17" s="146">
        <v>80</v>
      </c>
      <c r="AC17" s="146" t="s">
        <v>687</v>
      </c>
      <c r="AD17" s="146" t="s">
        <v>687</v>
      </c>
      <c r="AE17" s="146">
        <f t="shared" si="2"/>
        <v>84</v>
      </c>
    </row>
    <row r="18" spans="1:31" ht="24" hidden="1" customHeight="1" x14ac:dyDescent="0.25">
      <c r="A18" s="150" t="s">
        <v>742</v>
      </c>
      <c r="B18" s="150" t="s">
        <v>626</v>
      </c>
      <c r="C18" s="150" t="s">
        <v>699</v>
      </c>
      <c r="D18" s="150">
        <v>833901</v>
      </c>
      <c r="E18" s="151" t="s">
        <v>732</v>
      </c>
      <c r="F18" s="252" t="s">
        <v>1277</v>
      </c>
      <c r="G18" s="252" t="s">
        <v>1284</v>
      </c>
      <c r="H18" s="152" t="s">
        <v>733</v>
      </c>
      <c r="I18" s="153" t="s">
        <v>733</v>
      </c>
      <c r="J18" s="150">
        <v>82</v>
      </c>
      <c r="K18" s="150">
        <v>83</v>
      </c>
      <c r="L18" s="150">
        <v>79</v>
      </c>
      <c r="M18" s="150">
        <v>83</v>
      </c>
      <c r="N18" s="150">
        <v>78</v>
      </c>
      <c r="O18" s="154" t="s">
        <v>1117</v>
      </c>
      <c r="P18" s="146">
        <v>0</v>
      </c>
      <c r="Q18" s="146" t="s">
        <v>685</v>
      </c>
      <c r="R18" s="146">
        <v>88</v>
      </c>
      <c r="S18" s="146" t="s">
        <v>687</v>
      </c>
      <c r="T18" s="78">
        <f t="shared" si="0"/>
        <v>88</v>
      </c>
      <c r="U18" s="146" t="s">
        <v>687</v>
      </c>
      <c r="V18" s="146">
        <v>0</v>
      </c>
      <c r="W18" s="146" t="s">
        <v>685</v>
      </c>
      <c r="X18" s="146">
        <v>88</v>
      </c>
      <c r="Y18" s="146" t="s">
        <v>687</v>
      </c>
      <c r="Z18" s="146">
        <f t="shared" si="1"/>
        <v>88</v>
      </c>
      <c r="AA18" s="146" t="s">
        <v>687</v>
      </c>
      <c r="AB18" s="146">
        <v>81</v>
      </c>
      <c r="AC18" s="146" t="s">
        <v>687</v>
      </c>
      <c r="AD18" s="146" t="s">
        <v>687</v>
      </c>
      <c r="AE18" s="146">
        <f t="shared" si="2"/>
        <v>85.666666666666671</v>
      </c>
    </row>
    <row r="19" spans="1:31" ht="24" hidden="1" customHeight="1" x14ac:dyDescent="0.25">
      <c r="A19" s="155" t="s">
        <v>742</v>
      </c>
      <c r="B19" s="155" t="s">
        <v>626</v>
      </c>
      <c r="C19" s="155" t="s">
        <v>699</v>
      </c>
      <c r="D19" s="155">
        <v>833906</v>
      </c>
      <c r="E19" s="156" t="s">
        <v>734</v>
      </c>
      <c r="F19" s="252" t="s">
        <v>1280</v>
      </c>
      <c r="G19" s="252" t="s">
        <v>1285</v>
      </c>
      <c r="H19" s="157" t="s">
        <v>735</v>
      </c>
      <c r="I19" s="158" t="s">
        <v>735</v>
      </c>
      <c r="J19" s="155">
        <v>80</v>
      </c>
      <c r="K19" s="155">
        <v>83</v>
      </c>
      <c r="L19" s="155">
        <v>79</v>
      </c>
      <c r="M19" s="155">
        <v>81</v>
      </c>
      <c r="N19" s="155">
        <v>78</v>
      </c>
      <c r="O19" s="159" t="s">
        <v>998</v>
      </c>
      <c r="P19" s="146">
        <v>76</v>
      </c>
      <c r="Q19" s="146" t="s">
        <v>687</v>
      </c>
      <c r="R19" s="146" t="s">
        <v>1265</v>
      </c>
      <c r="S19" s="238" t="s">
        <v>1265</v>
      </c>
      <c r="T19" s="78">
        <f t="shared" si="0"/>
        <v>76</v>
      </c>
      <c r="U19" s="146" t="s">
        <v>687</v>
      </c>
      <c r="V19" s="146">
        <v>76</v>
      </c>
      <c r="W19" s="146" t="s">
        <v>687</v>
      </c>
      <c r="X19" s="146" t="s">
        <v>1265</v>
      </c>
      <c r="Y19" s="146" t="s">
        <v>1265</v>
      </c>
      <c r="Z19" s="146">
        <f t="shared" si="1"/>
        <v>76</v>
      </c>
      <c r="AA19" s="146" t="s">
        <v>687</v>
      </c>
      <c r="AB19" s="146">
        <v>78</v>
      </c>
      <c r="AC19" s="146" t="s">
        <v>687</v>
      </c>
      <c r="AD19" s="146" t="s">
        <v>687</v>
      </c>
      <c r="AE19" s="146">
        <f t="shared" si="2"/>
        <v>76.666666666666671</v>
      </c>
    </row>
    <row r="20" spans="1:31" ht="24" hidden="1" customHeight="1" x14ac:dyDescent="0.25">
      <c r="A20" s="150" t="s">
        <v>742</v>
      </c>
      <c r="B20" s="150" t="s">
        <v>626</v>
      </c>
      <c r="C20" s="150" t="s">
        <v>699</v>
      </c>
      <c r="D20" s="150">
        <v>833826</v>
      </c>
      <c r="E20" s="151" t="s">
        <v>736</v>
      </c>
      <c r="F20" s="252" t="s">
        <v>1278</v>
      </c>
      <c r="G20" s="252" t="s">
        <v>1285</v>
      </c>
      <c r="H20" s="152" t="s">
        <v>737</v>
      </c>
      <c r="I20" s="153" t="s">
        <v>737</v>
      </c>
      <c r="J20" s="150">
        <v>79</v>
      </c>
      <c r="K20" s="150">
        <v>80</v>
      </c>
      <c r="L20" s="150">
        <v>80</v>
      </c>
      <c r="M20" s="150">
        <v>81</v>
      </c>
      <c r="N20" s="150">
        <v>84</v>
      </c>
      <c r="O20" s="154" t="s">
        <v>998</v>
      </c>
      <c r="P20" s="146">
        <v>86</v>
      </c>
      <c r="Q20" s="146" t="s">
        <v>687</v>
      </c>
      <c r="R20" s="146" t="s">
        <v>1265</v>
      </c>
      <c r="S20" s="238" t="s">
        <v>1265</v>
      </c>
      <c r="T20" s="78">
        <f t="shared" si="0"/>
        <v>86</v>
      </c>
      <c r="U20" s="146" t="s">
        <v>687</v>
      </c>
      <c r="V20" s="146">
        <v>88</v>
      </c>
      <c r="W20" s="146" t="s">
        <v>687</v>
      </c>
      <c r="X20" s="146" t="s">
        <v>1265</v>
      </c>
      <c r="Y20" s="146" t="s">
        <v>1265</v>
      </c>
      <c r="Z20" s="146">
        <f t="shared" si="1"/>
        <v>88</v>
      </c>
      <c r="AA20" s="146" t="s">
        <v>687</v>
      </c>
      <c r="AB20" s="146">
        <v>81</v>
      </c>
      <c r="AC20" s="146" t="s">
        <v>687</v>
      </c>
      <c r="AD20" s="146" t="s">
        <v>687</v>
      </c>
      <c r="AE20" s="146">
        <f t="shared" si="2"/>
        <v>85</v>
      </c>
    </row>
    <row r="21" spans="1:31" ht="24" hidden="1" customHeight="1" x14ac:dyDescent="0.25">
      <c r="A21" s="155" t="s">
        <v>742</v>
      </c>
      <c r="B21" s="155" t="s">
        <v>626</v>
      </c>
      <c r="C21" s="155" t="s">
        <v>699</v>
      </c>
      <c r="D21" s="155">
        <v>833917</v>
      </c>
      <c r="E21" s="156" t="s">
        <v>738</v>
      </c>
      <c r="F21" s="252" t="s">
        <v>1277</v>
      </c>
      <c r="G21" s="252" t="s">
        <v>1284</v>
      </c>
      <c r="H21" s="157" t="s">
        <v>739</v>
      </c>
      <c r="I21" s="158" t="s">
        <v>739</v>
      </c>
      <c r="J21" s="155">
        <v>82</v>
      </c>
      <c r="K21" s="155">
        <v>78</v>
      </c>
      <c r="L21" s="155">
        <v>79</v>
      </c>
      <c r="M21" s="155">
        <v>81</v>
      </c>
      <c r="N21" s="155">
        <v>78</v>
      </c>
      <c r="O21" s="159" t="s">
        <v>1118</v>
      </c>
      <c r="P21" s="146">
        <v>76</v>
      </c>
      <c r="Q21" s="146" t="s">
        <v>687</v>
      </c>
      <c r="R21" s="146" t="s">
        <v>1265</v>
      </c>
      <c r="S21" s="146" t="s">
        <v>1265</v>
      </c>
      <c r="T21" s="78">
        <f t="shared" si="0"/>
        <v>76</v>
      </c>
      <c r="U21" s="146" t="s">
        <v>687</v>
      </c>
      <c r="V21" s="146">
        <v>0</v>
      </c>
      <c r="W21" s="146" t="s">
        <v>688</v>
      </c>
      <c r="X21" s="146">
        <v>92</v>
      </c>
      <c r="Y21" s="146" t="s">
        <v>687</v>
      </c>
      <c r="Z21" s="146">
        <f t="shared" si="1"/>
        <v>92</v>
      </c>
      <c r="AA21" s="146" t="s">
        <v>687</v>
      </c>
      <c r="AB21" s="146">
        <v>77</v>
      </c>
      <c r="AC21" s="146" t="s">
        <v>687</v>
      </c>
      <c r="AD21" s="146" t="s">
        <v>687</v>
      </c>
      <c r="AE21" s="146">
        <f t="shared" si="2"/>
        <v>81.666666666666671</v>
      </c>
    </row>
    <row r="22" spans="1:31" ht="24" hidden="1" customHeight="1" x14ac:dyDescent="0.25">
      <c r="A22" s="150" t="s">
        <v>742</v>
      </c>
      <c r="B22" s="150" t="s">
        <v>626</v>
      </c>
      <c r="C22" s="150" t="s">
        <v>699</v>
      </c>
      <c r="D22" s="150">
        <v>844162</v>
      </c>
      <c r="E22" s="151" t="s">
        <v>740</v>
      </c>
      <c r="F22" s="252" t="s">
        <v>1277</v>
      </c>
      <c r="G22" s="252" t="s">
        <v>1284</v>
      </c>
      <c r="H22" s="152" t="s">
        <v>741</v>
      </c>
      <c r="I22" s="153" t="s">
        <v>741</v>
      </c>
      <c r="J22" s="150">
        <v>79</v>
      </c>
      <c r="K22" s="150">
        <v>80</v>
      </c>
      <c r="L22" s="150">
        <v>79</v>
      </c>
      <c r="M22" s="150">
        <v>81</v>
      </c>
      <c r="N22" s="150">
        <v>78</v>
      </c>
      <c r="O22" s="154" t="s">
        <v>1118</v>
      </c>
      <c r="P22" s="146">
        <v>84</v>
      </c>
      <c r="Q22" s="146" t="s">
        <v>687</v>
      </c>
      <c r="R22" s="146" t="s">
        <v>1265</v>
      </c>
      <c r="S22" s="238" t="s">
        <v>1265</v>
      </c>
      <c r="T22" s="78">
        <f t="shared" si="0"/>
        <v>84</v>
      </c>
      <c r="U22" s="146" t="s">
        <v>687</v>
      </c>
      <c r="V22" s="146">
        <v>88</v>
      </c>
      <c r="W22" s="146" t="s">
        <v>687</v>
      </c>
      <c r="X22" s="146" t="s">
        <v>1265</v>
      </c>
      <c r="Y22" s="146" t="s">
        <v>1265</v>
      </c>
      <c r="Z22" s="146">
        <f t="shared" si="1"/>
        <v>88</v>
      </c>
      <c r="AA22" s="146" t="s">
        <v>687</v>
      </c>
      <c r="AB22" s="146">
        <v>81</v>
      </c>
      <c r="AC22" s="146" t="s">
        <v>687</v>
      </c>
      <c r="AD22" s="146" t="s">
        <v>687</v>
      </c>
      <c r="AE22" s="146">
        <f t="shared" si="2"/>
        <v>84.333333333333329</v>
      </c>
    </row>
    <row r="23" spans="1:31" ht="24" hidden="1" customHeight="1" x14ac:dyDescent="0.25">
      <c r="A23" s="155" t="s">
        <v>1209</v>
      </c>
      <c r="B23" s="155" t="s">
        <v>743</v>
      </c>
      <c r="C23" s="155" t="s">
        <v>744</v>
      </c>
      <c r="D23" s="155">
        <v>844307</v>
      </c>
      <c r="E23" s="156" t="s">
        <v>745</v>
      </c>
      <c r="F23" s="252" t="s">
        <v>1277</v>
      </c>
      <c r="G23" s="252" t="s">
        <v>1284</v>
      </c>
      <c r="H23" s="157" t="s">
        <v>1119</v>
      </c>
      <c r="I23" s="158" t="s">
        <v>1119</v>
      </c>
      <c r="J23" s="155">
        <v>70</v>
      </c>
      <c r="K23" s="155">
        <v>80</v>
      </c>
      <c r="L23" s="155">
        <v>70</v>
      </c>
      <c r="M23" s="155">
        <v>70</v>
      </c>
      <c r="N23" s="155">
        <v>70</v>
      </c>
      <c r="O23" s="159" t="s">
        <v>746</v>
      </c>
      <c r="P23" s="146">
        <v>88</v>
      </c>
      <c r="Q23" s="146" t="s">
        <v>687</v>
      </c>
      <c r="R23" s="146" t="s">
        <v>1265</v>
      </c>
      <c r="S23" s="238" t="s">
        <v>1265</v>
      </c>
      <c r="T23" s="78">
        <f t="shared" si="0"/>
        <v>88</v>
      </c>
      <c r="U23" s="146" t="s">
        <v>687</v>
      </c>
      <c r="V23" s="146">
        <v>88</v>
      </c>
      <c r="W23" s="146" t="s">
        <v>687</v>
      </c>
      <c r="X23" s="146" t="s">
        <v>1265</v>
      </c>
      <c r="Y23" s="146" t="s">
        <v>1265</v>
      </c>
      <c r="Z23" s="146">
        <f t="shared" si="1"/>
        <v>88</v>
      </c>
      <c r="AA23" s="146" t="s">
        <v>687</v>
      </c>
      <c r="AB23" s="146">
        <v>90</v>
      </c>
      <c r="AC23" s="146" t="s">
        <v>687</v>
      </c>
      <c r="AD23" s="146" t="s">
        <v>687</v>
      </c>
      <c r="AE23" s="146">
        <f t="shared" si="2"/>
        <v>88.666666666666671</v>
      </c>
    </row>
    <row r="24" spans="1:31" ht="24" hidden="1" customHeight="1" x14ac:dyDescent="0.25">
      <c r="A24" s="150" t="s">
        <v>1209</v>
      </c>
      <c r="B24" s="150" t="s">
        <v>743</v>
      </c>
      <c r="C24" s="150" t="s">
        <v>744</v>
      </c>
      <c r="D24" s="150">
        <v>844308</v>
      </c>
      <c r="E24" s="151" t="s">
        <v>747</v>
      </c>
      <c r="F24" s="252" t="s">
        <v>1277</v>
      </c>
      <c r="G24" s="252" t="s">
        <v>1284</v>
      </c>
      <c r="H24" s="152" t="s">
        <v>1120</v>
      </c>
      <c r="I24" s="153" t="s">
        <v>1120</v>
      </c>
      <c r="J24" s="150">
        <v>80</v>
      </c>
      <c r="K24" s="150">
        <v>90</v>
      </c>
      <c r="L24" s="150">
        <v>80</v>
      </c>
      <c r="M24" s="150">
        <v>80</v>
      </c>
      <c r="N24" s="150">
        <v>80</v>
      </c>
      <c r="O24" s="154" t="s">
        <v>748</v>
      </c>
      <c r="P24" s="146">
        <v>88</v>
      </c>
      <c r="Q24" s="146" t="s">
        <v>687</v>
      </c>
      <c r="R24" s="146" t="s">
        <v>1265</v>
      </c>
      <c r="S24" s="238" t="s">
        <v>1265</v>
      </c>
      <c r="T24" s="78">
        <f t="shared" si="0"/>
        <v>88</v>
      </c>
      <c r="U24" s="146" t="s">
        <v>687</v>
      </c>
      <c r="V24" s="146">
        <v>90</v>
      </c>
      <c r="W24" s="146" t="s">
        <v>687</v>
      </c>
      <c r="X24" s="146" t="s">
        <v>1265</v>
      </c>
      <c r="Y24" s="146" t="s">
        <v>1265</v>
      </c>
      <c r="Z24" s="146">
        <f t="shared" si="1"/>
        <v>90</v>
      </c>
      <c r="AA24" s="146" t="s">
        <v>687</v>
      </c>
      <c r="AB24" s="146">
        <v>94</v>
      </c>
      <c r="AC24" s="146" t="s">
        <v>687</v>
      </c>
      <c r="AD24" s="146" t="s">
        <v>687</v>
      </c>
      <c r="AE24" s="146">
        <f t="shared" si="2"/>
        <v>90.666666666666671</v>
      </c>
    </row>
    <row r="25" spans="1:31" ht="24" hidden="1" customHeight="1" x14ac:dyDescent="0.25">
      <c r="A25" s="155" t="s">
        <v>1209</v>
      </c>
      <c r="B25" s="155" t="s">
        <v>743</v>
      </c>
      <c r="C25" s="155" t="s">
        <v>744</v>
      </c>
      <c r="D25" s="155">
        <v>844315</v>
      </c>
      <c r="E25" s="156" t="s">
        <v>749</v>
      </c>
      <c r="F25" s="252" t="s">
        <v>1277</v>
      </c>
      <c r="G25" s="252" t="s">
        <v>1284</v>
      </c>
      <c r="H25" s="157" t="s">
        <v>1121</v>
      </c>
      <c r="I25" s="158" t="s">
        <v>1121</v>
      </c>
      <c r="J25" s="155">
        <v>90</v>
      </c>
      <c r="K25" s="155">
        <v>80</v>
      </c>
      <c r="L25" s="155">
        <v>90</v>
      </c>
      <c r="M25" s="155">
        <v>90</v>
      </c>
      <c r="N25" s="155">
        <v>90</v>
      </c>
      <c r="O25" s="159" t="s">
        <v>750</v>
      </c>
      <c r="P25" s="146">
        <v>80</v>
      </c>
      <c r="Q25" s="146" t="s">
        <v>687</v>
      </c>
      <c r="R25" s="146" t="s">
        <v>1265</v>
      </c>
      <c r="S25" s="238" t="s">
        <v>1265</v>
      </c>
      <c r="T25" s="78">
        <f t="shared" si="0"/>
        <v>80</v>
      </c>
      <c r="U25" s="146" t="s">
        <v>687</v>
      </c>
      <c r="V25" s="146">
        <v>84</v>
      </c>
      <c r="W25" s="146" t="s">
        <v>687</v>
      </c>
      <c r="X25" s="146" t="s">
        <v>1265</v>
      </c>
      <c r="Y25" s="146" t="s">
        <v>1265</v>
      </c>
      <c r="Z25" s="146">
        <f t="shared" si="1"/>
        <v>84</v>
      </c>
      <c r="AA25" s="146" t="s">
        <v>687</v>
      </c>
      <c r="AB25" s="146">
        <v>84</v>
      </c>
      <c r="AC25" s="146" t="s">
        <v>687</v>
      </c>
      <c r="AD25" s="146" t="s">
        <v>687</v>
      </c>
      <c r="AE25" s="146">
        <f t="shared" si="2"/>
        <v>82.666666666666671</v>
      </c>
    </row>
    <row r="26" spans="1:31" ht="24" hidden="1" customHeight="1" x14ac:dyDescent="0.25">
      <c r="A26" s="150" t="s">
        <v>1209</v>
      </c>
      <c r="B26" s="150" t="s">
        <v>743</v>
      </c>
      <c r="C26" s="150" t="s">
        <v>744</v>
      </c>
      <c r="D26" s="150">
        <v>844316</v>
      </c>
      <c r="E26" s="151" t="s">
        <v>751</v>
      </c>
      <c r="F26" s="252" t="s">
        <v>1277</v>
      </c>
      <c r="G26" s="252" t="s">
        <v>1284</v>
      </c>
      <c r="H26" s="152" t="s">
        <v>1122</v>
      </c>
      <c r="I26" s="153" t="s">
        <v>1122</v>
      </c>
      <c r="J26" s="150">
        <v>80</v>
      </c>
      <c r="K26" s="150">
        <v>700</v>
      </c>
      <c r="L26" s="150">
        <v>70</v>
      </c>
      <c r="M26" s="150">
        <v>80</v>
      </c>
      <c r="N26" s="150">
        <v>70</v>
      </c>
      <c r="O26" s="154" t="s">
        <v>752</v>
      </c>
      <c r="P26" s="146">
        <v>88</v>
      </c>
      <c r="Q26" s="146" t="s">
        <v>687</v>
      </c>
      <c r="R26" s="146" t="s">
        <v>1265</v>
      </c>
      <c r="S26" s="238" t="s">
        <v>1265</v>
      </c>
      <c r="T26" s="78">
        <f t="shared" si="0"/>
        <v>88</v>
      </c>
      <c r="U26" s="146" t="s">
        <v>687</v>
      </c>
      <c r="V26" s="146">
        <v>88</v>
      </c>
      <c r="W26" s="146" t="s">
        <v>687</v>
      </c>
      <c r="X26" s="146" t="s">
        <v>1265</v>
      </c>
      <c r="Y26" s="146" t="s">
        <v>1265</v>
      </c>
      <c r="Z26" s="146">
        <f t="shared" si="1"/>
        <v>88</v>
      </c>
      <c r="AA26" s="146" t="s">
        <v>687</v>
      </c>
      <c r="AB26" s="146">
        <v>88</v>
      </c>
      <c r="AC26" s="146" t="s">
        <v>687</v>
      </c>
      <c r="AD26" s="146" t="s">
        <v>687</v>
      </c>
      <c r="AE26" s="146">
        <f t="shared" si="2"/>
        <v>88</v>
      </c>
    </row>
    <row r="27" spans="1:31" ht="24" hidden="1" customHeight="1" x14ac:dyDescent="0.25">
      <c r="A27" s="155" t="s">
        <v>1209</v>
      </c>
      <c r="B27" s="155" t="s">
        <v>743</v>
      </c>
      <c r="C27" s="155" t="s">
        <v>744</v>
      </c>
      <c r="D27" s="155">
        <v>844317</v>
      </c>
      <c r="E27" s="156" t="s">
        <v>753</v>
      </c>
      <c r="F27" s="252" t="s">
        <v>1279</v>
      </c>
      <c r="G27" s="252" t="s">
        <v>1284</v>
      </c>
      <c r="H27" s="157" t="s">
        <v>1123</v>
      </c>
      <c r="I27" s="158" t="s">
        <v>1123</v>
      </c>
      <c r="J27" s="155">
        <v>80</v>
      </c>
      <c r="K27" s="155">
        <v>80</v>
      </c>
      <c r="L27" s="155">
        <v>80</v>
      </c>
      <c r="M27" s="155">
        <v>80</v>
      </c>
      <c r="N27" s="155">
        <v>80</v>
      </c>
      <c r="O27" s="159" t="s">
        <v>752</v>
      </c>
      <c r="P27" s="146">
        <v>86</v>
      </c>
      <c r="Q27" s="146" t="s">
        <v>687</v>
      </c>
      <c r="R27" s="146" t="s">
        <v>1265</v>
      </c>
      <c r="S27" s="238" t="s">
        <v>1265</v>
      </c>
      <c r="T27" s="78">
        <f t="shared" si="0"/>
        <v>86</v>
      </c>
      <c r="U27" s="146" t="s">
        <v>687</v>
      </c>
      <c r="V27" s="146">
        <v>88</v>
      </c>
      <c r="W27" s="146" t="s">
        <v>687</v>
      </c>
      <c r="X27" s="146" t="s">
        <v>1265</v>
      </c>
      <c r="Y27" s="146" t="s">
        <v>1265</v>
      </c>
      <c r="Z27" s="146">
        <f t="shared" si="1"/>
        <v>88</v>
      </c>
      <c r="AA27" s="146" t="s">
        <v>687</v>
      </c>
      <c r="AB27" s="146">
        <v>86</v>
      </c>
      <c r="AC27" s="146" t="s">
        <v>687</v>
      </c>
      <c r="AD27" s="146" t="s">
        <v>687</v>
      </c>
      <c r="AE27" s="146">
        <f t="shared" si="2"/>
        <v>86.666666666666671</v>
      </c>
    </row>
    <row r="28" spans="1:31" ht="24" hidden="1" customHeight="1" x14ac:dyDescent="0.25">
      <c r="A28" s="150" t="s">
        <v>1209</v>
      </c>
      <c r="B28" s="150" t="s">
        <v>743</v>
      </c>
      <c r="C28" s="150" t="s">
        <v>744</v>
      </c>
      <c r="D28" s="150">
        <v>844320</v>
      </c>
      <c r="E28" s="151" t="s">
        <v>754</v>
      </c>
      <c r="F28" s="252" t="s">
        <v>1277</v>
      </c>
      <c r="G28" s="252" t="s">
        <v>1284</v>
      </c>
      <c r="H28" s="152" t="s">
        <v>1124</v>
      </c>
      <c r="I28" s="153" t="s">
        <v>1124</v>
      </c>
      <c r="J28" s="150">
        <v>80</v>
      </c>
      <c r="K28" s="150">
        <v>80</v>
      </c>
      <c r="L28" s="150">
        <v>90</v>
      </c>
      <c r="M28" s="150">
        <v>80</v>
      </c>
      <c r="N28" s="150">
        <v>80</v>
      </c>
      <c r="O28" s="154" t="s">
        <v>755</v>
      </c>
      <c r="P28" s="146">
        <v>84</v>
      </c>
      <c r="Q28" s="146" t="s">
        <v>687</v>
      </c>
      <c r="R28" s="146" t="s">
        <v>1265</v>
      </c>
      <c r="S28" s="238" t="s">
        <v>1265</v>
      </c>
      <c r="T28" s="78">
        <f t="shared" si="0"/>
        <v>84</v>
      </c>
      <c r="U28" s="146" t="s">
        <v>687</v>
      </c>
      <c r="V28" s="146">
        <v>88</v>
      </c>
      <c r="W28" s="146" t="s">
        <v>687</v>
      </c>
      <c r="X28" s="146" t="s">
        <v>1265</v>
      </c>
      <c r="Y28" s="146" t="s">
        <v>1265</v>
      </c>
      <c r="Z28" s="146">
        <f t="shared" si="1"/>
        <v>88</v>
      </c>
      <c r="AA28" s="146" t="s">
        <v>687</v>
      </c>
      <c r="AB28" s="146">
        <v>90</v>
      </c>
      <c r="AC28" s="146" t="s">
        <v>687</v>
      </c>
      <c r="AD28" s="146" t="s">
        <v>687</v>
      </c>
      <c r="AE28" s="146">
        <f t="shared" si="2"/>
        <v>87.333333333333329</v>
      </c>
    </row>
    <row r="29" spans="1:31" ht="24" hidden="1" customHeight="1" x14ac:dyDescent="0.25">
      <c r="A29" s="155" t="s">
        <v>1209</v>
      </c>
      <c r="B29" s="155" t="s">
        <v>743</v>
      </c>
      <c r="C29" s="155" t="s">
        <v>744</v>
      </c>
      <c r="D29" s="155">
        <v>844321</v>
      </c>
      <c r="E29" s="156" t="s">
        <v>756</v>
      </c>
      <c r="F29" s="252" t="s">
        <v>1277</v>
      </c>
      <c r="G29" s="252" t="s">
        <v>1284</v>
      </c>
      <c r="H29" s="157" t="s">
        <v>1125</v>
      </c>
      <c r="I29" s="158" t="s">
        <v>1125</v>
      </c>
      <c r="J29" s="155">
        <v>80</v>
      </c>
      <c r="K29" s="155">
        <v>80</v>
      </c>
      <c r="L29" s="155">
        <v>90</v>
      </c>
      <c r="M29" s="155">
        <v>80</v>
      </c>
      <c r="N29" s="155">
        <v>80</v>
      </c>
      <c r="O29" s="159" t="s">
        <v>755</v>
      </c>
      <c r="P29" s="146">
        <v>88</v>
      </c>
      <c r="Q29" s="146" t="s">
        <v>687</v>
      </c>
      <c r="R29" s="146" t="s">
        <v>1265</v>
      </c>
      <c r="S29" s="238" t="s">
        <v>1265</v>
      </c>
      <c r="T29" s="78">
        <f t="shared" si="0"/>
        <v>88</v>
      </c>
      <c r="U29" s="146" t="s">
        <v>687</v>
      </c>
      <c r="V29" s="146">
        <v>86</v>
      </c>
      <c r="W29" s="146" t="s">
        <v>687</v>
      </c>
      <c r="X29" s="146" t="s">
        <v>1265</v>
      </c>
      <c r="Y29" s="146" t="s">
        <v>1265</v>
      </c>
      <c r="Z29" s="146">
        <f t="shared" si="1"/>
        <v>86</v>
      </c>
      <c r="AA29" s="146" t="s">
        <v>687</v>
      </c>
      <c r="AB29" s="146">
        <v>90</v>
      </c>
      <c r="AC29" s="146" t="s">
        <v>687</v>
      </c>
      <c r="AD29" s="146" t="s">
        <v>687</v>
      </c>
      <c r="AE29" s="146">
        <f t="shared" si="2"/>
        <v>88</v>
      </c>
    </row>
    <row r="30" spans="1:31" ht="24" hidden="1" customHeight="1" x14ac:dyDescent="0.25">
      <c r="A30" s="150" t="s">
        <v>1209</v>
      </c>
      <c r="B30" s="150" t="s">
        <v>743</v>
      </c>
      <c r="C30" s="150" t="s">
        <v>744</v>
      </c>
      <c r="D30" s="150">
        <v>844322</v>
      </c>
      <c r="E30" s="151" t="s">
        <v>757</v>
      </c>
      <c r="F30" s="252" t="s">
        <v>1277</v>
      </c>
      <c r="G30" s="252" t="s">
        <v>1284</v>
      </c>
      <c r="H30" s="152" t="s">
        <v>1126</v>
      </c>
      <c r="I30" s="153" t="s">
        <v>1126</v>
      </c>
      <c r="J30" s="150">
        <v>80</v>
      </c>
      <c r="K30" s="150">
        <v>90</v>
      </c>
      <c r="L30" s="150">
        <v>80</v>
      </c>
      <c r="M30" s="150">
        <v>80</v>
      </c>
      <c r="N30" s="150">
        <v>80</v>
      </c>
      <c r="O30" s="154" t="s">
        <v>758</v>
      </c>
      <c r="P30" s="146">
        <v>86</v>
      </c>
      <c r="Q30" s="146" t="s">
        <v>687</v>
      </c>
      <c r="R30" s="146" t="s">
        <v>1265</v>
      </c>
      <c r="S30" s="238" t="s">
        <v>1265</v>
      </c>
      <c r="T30" s="78">
        <f t="shared" si="0"/>
        <v>86</v>
      </c>
      <c r="U30" s="146" t="s">
        <v>687</v>
      </c>
      <c r="V30" s="146">
        <v>88</v>
      </c>
      <c r="W30" s="146" t="s">
        <v>687</v>
      </c>
      <c r="X30" s="146" t="s">
        <v>1265</v>
      </c>
      <c r="Y30" s="146" t="s">
        <v>1265</v>
      </c>
      <c r="Z30" s="146">
        <f t="shared" si="1"/>
        <v>88</v>
      </c>
      <c r="AA30" s="146" t="s">
        <v>687</v>
      </c>
      <c r="AB30" s="146">
        <v>92</v>
      </c>
      <c r="AC30" s="146" t="s">
        <v>687</v>
      </c>
      <c r="AD30" s="146" t="s">
        <v>687</v>
      </c>
      <c r="AE30" s="146">
        <f t="shared" si="2"/>
        <v>88.666666666666671</v>
      </c>
    </row>
    <row r="31" spans="1:31" ht="24" hidden="1" customHeight="1" x14ac:dyDescent="0.25">
      <c r="A31" s="155" t="s">
        <v>1209</v>
      </c>
      <c r="B31" s="155" t="s">
        <v>743</v>
      </c>
      <c r="C31" s="155" t="s">
        <v>744</v>
      </c>
      <c r="D31" s="155">
        <v>844324</v>
      </c>
      <c r="E31" s="156" t="s">
        <v>759</v>
      </c>
      <c r="F31" s="252" t="s">
        <v>1277</v>
      </c>
      <c r="G31" s="252" t="s">
        <v>1284</v>
      </c>
      <c r="H31" s="157" t="s">
        <v>1127</v>
      </c>
      <c r="I31" s="158" t="s">
        <v>1127</v>
      </c>
      <c r="J31" s="155">
        <v>90</v>
      </c>
      <c r="K31" s="155">
        <v>90</v>
      </c>
      <c r="L31" s="155">
        <v>10</v>
      </c>
      <c r="M31" s="155">
        <v>90</v>
      </c>
      <c r="N31" s="155">
        <v>90</v>
      </c>
      <c r="O31" s="159" t="s">
        <v>760</v>
      </c>
      <c r="P31" s="146">
        <v>88</v>
      </c>
      <c r="Q31" s="146" t="s">
        <v>687</v>
      </c>
      <c r="R31" s="146" t="s">
        <v>1265</v>
      </c>
      <c r="S31" s="238" t="s">
        <v>1265</v>
      </c>
      <c r="T31" s="78">
        <f t="shared" si="0"/>
        <v>88</v>
      </c>
      <c r="U31" s="146" t="s">
        <v>687</v>
      </c>
      <c r="V31" s="146">
        <v>90</v>
      </c>
      <c r="W31" s="146" t="s">
        <v>687</v>
      </c>
      <c r="X31" s="146" t="s">
        <v>1265</v>
      </c>
      <c r="Y31" s="146" t="s">
        <v>1265</v>
      </c>
      <c r="Z31" s="146">
        <f t="shared" si="1"/>
        <v>90</v>
      </c>
      <c r="AA31" s="146" t="s">
        <v>687</v>
      </c>
      <c r="AB31" s="146">
        <v>94</v>
      </c>
      <c r="AC31" s="146" t="s">
        <v>687</v>
      </c>
      <c r="AD31" s="146" t="s">
        <v>687</v>
      </c>
      <c r="AE31" s="146">
        <f t="shared" si="2"/>
        <v>90.666666666666671</v>
      </c>
    </row>
    <row r="32" spans="1:31" ht="24" hidden="1" customHeight="1" x14ac:dyDescent="0.25">
      <c r="A32" s="150" t="s">
        <v>1209</v>
      </c>
      <c r="B32" s="150" t="s">
        <v>743</v>
      </c>
      <c r="C32" s="150" t="s">
        <v>744</v>
      </c>
      <c r="D32" s="150">
        <v>844325</v>
      </c>
      <c r="E32" s="151" t="s">
        <v>761</v>
      </c>
      <c r="F32" s="252" t="s">
        <v>1277</v>
      </c>
      <c r="G32" s="252" t="s">
        <v>1284</v>
      </c>
      <c r="H32" s="152" t="s">
        <v>1128</v>
      </c>
      <c r="I32" s="153" t="s">
        <v>1128</v>
      </c>
      <c r="J32" s="150">
        <v>90</v>
      </c>
      <c r="K32" s="150">
        <v>90</v>
      </c>
      <c r="L32" s="150">
        <v>90</v>
      </c>
      <c r="M32" s="150">
        <v>90</v>
      </c>
      <c r="N32" s="150">
        <v>90</v>
      </c>
      <c r="O32" s="154" t="s">
        <v>762</v>
      </c>
      <c r="P32" s="146">
        <v>86</v>
      </c>
      <c r="Q32" s="146" t="s">
        <v>687</v>
      </c>
      <c r="R32" s="146" t="s">
        <v>1265</v>
      </c>
      <c r="S32" s="238" t="s">
        <v>1265</v>
      </c>
      <c r="T32" s="78">
        <f t="shared" si="0"/>
        <v>86</v>
      </c>
      <c r="U32" s="146" t="s">
        <v>687</v>
      </c>
      <c r="V32" s="146">
        <v>88</v>
      </c>
      <c r="W32" s="146" t="s">
        <v>687</v>
      </c>
      <c r="X32" s="146" t="s">
        <v>1265</v>
      </c>
      <c r="Y32" s="146" t="s">
        <v>1265</v>
      </c>
      <c r="Z32" s="146">
        <f t="shared" si="1"/>
        <v>88</v>
      </c>
      <c r="AA32" s="146" t="s">
        <v>687</v>
      </c>
      <c r="AB32" s="146">
        <v>90</v>
      </c>
      <c r="AC32" s="146" t="s">
        <v>687</v>
      </c>
      <c r="AD32" s="146" t="s">
        <v>687</v>
      </c>
      <c r="AE32" s="146">
        <f t="shared" si="2"/>
        <v>88</v>
      </c>
    </row>
    <row r="33" spans="1:31" ht="24" hidden="1" customHeight="1" x14ac:dyDescent="0.25">
      <c r="A33" s="155" t="s">
        <v>1209</v>
      </c>
      <c r="B33" s="155" t="s">
        <v>743</v>
      </c>
      <c r="C33" s="155" t="s">
        <v>744</v>
      </c>
      <c r="D33" s="155">
        <v>844326</v>
      </c>
      <c r="E33" s="156" t="s">
        <v>763</v>
      </c>
      <c r="F33" s="252" t="s">
        <v>1279</v>
      </c>
      <c r="G33" s="252" t="s">
        <v>1284</v>
      </c>
      <c r="H33" s="157" t="s">
        <v>1129</v>
      </c>
      <c r="I33" s="158" t="s">
        <v>1129</v>
      </c>
      <c r="J33" s="155">
        <v>90</v>
      </c>
      <c r="K33" s="155">
        <v>90</v>
      </c>
      <c r="L33" s="155">
        <v>90</v>
      </c>
      <c r="M33" s="155">
        <v>90</v>
      </c>
      <c r="N33" s="155">
        <v>90</v>
      </c>
      <c r="O33" s="159" t="s">
        <v>764</v>
      </c>
      <c r="P33" s="146">
        <v>88</v>
      </c>
      <c r="Q33" s="146" t="s">
        <v>687</v>
      </c>
      <c r="R33" s="146" t="s">
        <v>1265</v>
      </c>
      <c r="S33" s="238" t="s">
        <v>1265</v>
      </c>
      <c r="T33" s="78">
        <f t="shared" si="0"/>
        <v>88</v>
      </c>
      <c r="U33" s="146" t="s">
        <v>687</v>
      </c>
      <c r="V33" s="146">
        <v>88</v>
      </c>
      <c r="W33" s="146" t="s">
        <v>687</v>
      </c>
      <c r="X33" s="146" t="s">
        <v>1265</v>
      </c>
      <c r="Y33" s="146" t="s">
        <v>1265</v>
      </c>
      <c r="Z33" s="146">
        <f t="shared" si="1"/>
        <v>88</v>
      </c>
      <c r="AA33" s="146" t="s">
        <v>687</v>
      </c>
      <c r="AB33" s="146">
        <v>88</v>
      </c>
      <c r="AC33" s="146" t="s">
        <v>687</v>
      </c>
      <c r="AD33" s="146" t="s">
        <v>687</v>
      </c>
      <c r="AE33" s="146">
        <f t="shared" si="2"/>
        <v>88</v>
      </c>
    </row>
    <row r="34" spans="1:31" ht="24" hidden="1" customHeight="1" x14ac:dyDescent="0.25">
      <c r="A34" s="150" t="s">
        <v>1209</v>
      </c>
      <c r="B34" s="150" t="s">
        <v>743</v>
      </c>
      <c r="C34" s="150" t="s">
        <v>744</v>
      </c>
      <c r="D34" s="150">
        <v>844327</v>
      </c>
      <c r="E34" s="151" t="s">
        <v>765</v>
      </c>
      <c r="F34" s="252" t="s">
        <v>1277</v>
      </c>
      <c r="G34" s="252" t="s">
        <v>1284</v>
      </c>
      <c r="H34" s="152" t="s">
        <v>1130</v>
      </c>
      <c r="I34" s="153" t="s">
        <v>1130</v>
      </c>
      <c r="J34" s="150">
        <v>90</v>
      </c>
      <c r="K34" s="150">
        <v>80</v>
      </c>
      <c r="L34" s="150">
        <v>90</v>
      </c>
      <c r="M34" s="150">
        <v>90</v>
      </c>
      <c r="N34" s="150">
        <v>90</v>
      </c>
      <c r="O34" s="154" t="s">
        <v>764</v>
      </c>
      <c r="P34" s="146">
        <v>88</v>
      </c>
      <c r="Q34" s="146" t="s">
        <v>687</v>
      </c>
      <c r="R34" s="146" t="s">
        <v>1265</v>
      </c>
      <c r="S34" s="238" t="s">
        <v>1265</v>
      </c>
      <c r="T34" s="78">
        <f t="shared" si="0"/>
        <v>88</v>
      </c>
      <c r="U34" s="146" t="s">
        <v>687</v>
      </c>
      <c r="V34" s="146">
        <v>90</v>
      </c>
      <c r="W34" s="146" t="s">
        <v>687</v>
      </c>
      <c r="X34" s="146" t="s">
        <v>1265</v>
      </c>
      <c r="Y34" s="146" t="s">
        <v>1265</v>
      </c>
      <c r="Z34" s="146">
        <f t="shared" si="1"/>
        <v>90</v>
      </c>
      <c r="AA34" s="146" t="s">
        <v>687</v>
      </c>
      <c r="AB34" s="146">
        <v>96</v>
      </c>
      <c r="AC34" s="146" t="s">
        <v>687</v>
      </c>
      <c r="AD34" s="146" t="s">
        <v>687</v>
      </c>
      <c r="AE34" s="146">
        <f t="shared" si="2"/>
        <v>91.333333333333329</v>
      </c>
    </row>
    <row r="35" spans="1:31" ht="24" hidden="1" customHeight="1" x14ac:dyDescent="0.25">
      <c r="A35" s="155" t="s">
        <v>1209</v>
      </c>
      <c r="B35" s="155" t="s">
        <v>743</v>
      </c>
      <c r="C35" s="155" t="s">
        <v>744</v>
      </c>
      <c r="D35" s="155">
        <v>844335</v>
      </c>
      <c r="E35" s="156" t="s">
        <v>766</v>
      </c>
      <c r="F35" s="252" t="s">
        <v>1277</v>
      </c>
      <c r="G35" s="252" t="s">
        <v>1284</v>
      </c>
      <c r="H35" s="157" t="s">
        <v>1131</v>
      </c>
      <c r="I35" s="158" t="s">
        <v>1131</v>
      </c>
      <c r="J35" s="155">
        <v>80</v>
      </c>
      <c r="K35" s="155">
        <v>70</v>
      </c>
      <c r="L35" s="155">
        <v>80</v>
      </c>
      <c r="M35" s="155">
        <v>80</v>
      </c>
      <c r="N35" s="155">
        <v>80</v>
      </c>
      <c r="O35" s="159" t="s">
        <v>767</v>
      </c>
      <c r="P35" s="146">
        <v>84</v>
      </c>
      <c r="Q35" s="146" t="s">
        <v>687</v>
      </c>
      <c r="R35" s="146" t="s">
        <v>1265</v>
      </c>
      <c r="S35" s="238" t="s">
        <v>1265</v>
      </c>
      <c r="T35" s="78">
        <f t="shared" si="0"/>
        <v>84</v>
      </c>
      <c r="U35" s="146" t="s">
        <v>687</v>
      </c>
      <c r="V35" s="146">
        <v>86</v>
      </c>
      <c r="W35" s="146" t="s">
        <v>687</v>
      </c>
      <c r="X35" s="146" t="s">
        <v>1265</v>
      </c>
      <c r="Y35" s="146" t="s">
        <v>1265</v>
      </c>
      <c r="Z35" s="146">
        <f t="shared" si="1"/>
        <v>86</v>
      </c>
      <c r="AA35" s="146" t="s">
        <v>687</v>
      </c>
      <c r="AB35" s="146">
        <v>84</v>
      </c>
      <c r="AC35" s="146" t="s">
        <v>687</v>
      </c>
      <c r="AD35" s="146" t="s">
        <v>687</v>
      </c>
      <c r="AE35" s="146">
        <f t="shared" si="2"/>
        <v>84.666666666666671</v>
      </c>
    </row>
    <row r="36" spans="1:31" ht="24" hidden="1" customHeight="1" x14ac:dyDescent="0.25">
      <c r="A36" s="150" t="s">
        <v>1209</v>
      </c>
      <c r="B36" s="150" t="s">
        <v>743</v>
      </c>
      <c r="C36" s="150" t="s">
        <v>744</v>
      </c>
      <c r="D36" s="150">
        <v>844336</v>
      </c>
      <c r="E36" s="151" t="s">
        <v>768</v>
      </c>
      <c r="F36" s="252" t="s">
        <v>1280</v>
      </c>
      <c r="G36" s="252" t="s">
        <v>1285</v>
      </c>
      <c r="H36" s="152" t="s">
        <v>1132</v>
      </c>
      <c r="I36" s="153" t="s">
        <v>1132</v>
      </c>
      <c r="J36" s="150">
        <v>70</v>
      </c>
      <c r="K36" s="150">
        <v>80</v>
      </c>
      <c r="L36" s="150">
        <v>70</v>
      </c>
      <c r="M36" s="150">
        <v>70</v>
      </c>
      <c r="N36" s="150">
        <v>70</v>
      </c>
      <c r="O36" s="154" t="s">
        <v>769</v>
      </c>
      <c r="P36" s="146">
        <v>86</v>
      </c>
      <c r="Q36" s="146" t="s">
        <v>687</v>
      </c>
      <c r="R36" s="146" t="s">
        <v>1265</v>
      </c>
      <c r="S36" s="238" t="s">
        <v>1265</v>
      </c>
      <c r="T36" s="78">
        <f t="shared" si="0"/>
        <v>86</v>
      </c>
      <c r="U36" s="146" t="s">
        <v>687</v>
      </c>
      <c r="V36" s="146">
        <v>88</v>
      </c>
      <c r="W36" s="146" t="s">
        <v>687</v>
      </c>
      <c r="X36" s="146" t="s">
        <v>1265</v>
      </c>
      <c r="Y36" s="146" t="s">
        <v>1265</v>
      </c>
      <c r="Z36" s="146">
        <f t="shared" si="1"/>
        <v>88</v>
      </c>
      <c r="AA36" s="146" t="s">
        <v>687</v>
      </c>
      <c r="AB36" s="146">
        <v>92</v>
      </c>
      <c r="AC36" s="146" t="s">
        <v>687</v>
      </c>
      <c r="AD36" s="146" t="s">
        <v>687</v>
      </c>
      <c r="AE36" s="146">
        <f t="shared" si="2"/>
        <v>88.666666666666671</v>
      </c>
    </row>
    <row r="37" spans="1:31" ht="24" hidden="1" customHeight="1" x14ac:dyDescent="0.25">
      <c r="A37" s="155" t="s">
        <v>1209</v>
      </c>
      <c r="B37" s="155" t="s">
        <v>743</v>
      </c>
      <c r="C37" s="155" t="s">
        <v>744</v>
      </c>
      <c r="D37" s="155">
        <v>844337</v>
      </c>
      <c r="E37" s="156" t="s">
        <v>770</v>
      </c>
      <c r="F37" s="252" t="s">
        <v>1277</v>
      </c>
      <c r="G37" s="252" t="s">
        <v>1284</v>
      </c>
      <c r="H37" s="157" t="s">
        <v>1133</v>
      </c>
      <c r="I37" s="158" t="s">
        <v>1133</v>
      </c>
      <c r="J37" s="155">
        <v>80</v>
      </c>
      <c r="K37" s="155">
        <v>80</v>
      </c>
      <c r="L37" s="155">
        <v>80</v>
      </c>
      <c r="M37" s="155">
        <v>80</v>
      </c>
      <c r="N37" s="155">
        <v>80</v>
      </c>
      <c r="O37" s="159" t="s">
        <v>748</v>
      </c>
      <c r="P37" s="146">
        <v>84</v>
      </c>
      <c r="Q37" s="146" t="s">
        <v>687</v>
      </c>
      <c r="R37" s="146" t="s">
        <v>1265</v>
      </c>
      <c r="S37" s="238" t="s">
        <v>1265</v>
      </c>
      <c r="T37" s="78">
        <f t="shared" si="0"/>
        <v>84</v>
      </c>
      <c r="U37" s="146" t="s">
        <v>687</v>
      </c>
      <c r="V37" s="146">
        <v>86</v>
      </c>
      <c r="W37" s="146" t="s">
        <v>687</v>
      </c>
      <c r="X37" s="146" t="s">
        <v>1265</v>
      </c>
      <c r="Y37" s="146" t="s">
        <v>1265</v>
      </c>
      <c r="Z37" s="146">
        <f t="shared" si="1"/>
        <v>86</v>
      </c>
      <c r="AA37" s="146" t="s">
        <v>687</v>
      </c>
      <c r="AB37" s="146">
        <v>90</v>
      </c>
      <c r="AC37" s="146" t="s">
        <v>687</v>
      </c>
      <c r="AD37" s="146" t="s">
        <v>687</v>
      </c>
      <c r="AE37" s="146">
        <f t="shared" si="2"/>
        <v>86.666666666666671</v>
      </c>
    </row>
    <row r="38" spans="1:31" ht="24" hidden="1" customHeight="1" x14ac:dyDescent="0.25">
      <c r="A38" s="150" t="s">
        <v>1209</v>
      </c>
      <c r="B38" s="150" t="s">
        <v>743</v>
      </c>
      <c r="C38" s="150" t="s">
        <v>744</v>
      </c>
      <c r="D38" s="150">
        <v>844338</v>
      </c>
      <c r="E38" s="151" t="s">
        <v>771</v>
      </c>
      <c r="F38" s="252" t="s">
        <v>1277</v>
      </c>
      <c r="G38" s="252" t="s">
        <v>1284</v>
      </c>
      <c r="H38" s="152" t="s">
        <v>1134</v>
      </c>
      <c r="I38" s="153" t="s">
        <v>1134</v>
      </c>
      <c r="J38" s="150">
        <v>80</v>
      </c>
      <c r="K38" s="150">
        <v>80</v>
      </c>
      <c r="L38" s="150">
        <v>80</v>
      </c>
      <c r="M38" s="150">
        <v>80</v>
      </c>
      <c r="N38" s="150">
        <v>80</v>
      </c>
      <c r="O38" s="154" t="s">
        <v>748</v>
      </c>
      <c r="P38" s="146">
        <v>82</v>
      </c>
      <c r="Q38" s="146" t="s">
        <v>687</v>
      </c>
      <c r="R38" s="146" t="s">
        <v>1265</v>
      </c>
      <c r="S38" s="238" t="s">
        <v>1265</v>
      </c>
      <c r="T38" s="78">
        <f t="shared" si="0"/>
        <v>82</v>
      </c>
      <c r="U38" s="146" t="s">
        <v>687</v>
      </c>
      <c r="V38" s="146">
        <v>88</v>
      </c>
      <c r="W38" s="146" t="s">
        <v>687</v>
      </c>
      <c r="X38" s="146" t="s">
        <v>1265</v>
      </c>
      <c r="Y38" s="146" t="s">
        <v>1265</v>
      </c>
      <c r="Z38" s="146">
        <f t="shared" si="1"/>
        <v>88</v>
      </c>
      <c r="AA38" s="146" t="s">
        <v>687</v>
      </c>
      <c r="AB38" s="146">
        <v>92</v>
      </c>
      <c r="AC38" s="146" t="s">
        <v>687</v>
      </c>
      <c r="AD38" s="146" t="s">
        <v>687</v>
      </c>
      <c r="AE38" s="146">
        <f t="shared" si="2"/>
        <v>87.333333333333329</v>
      </c>
    </row>
    <row r="39" spans="1:31" ht="24" hidden="1" customHeight="1" x14ac:dyDescent="0.25">
      <c r="A39" s="155" t="s">
        <v>1209</v>
      </c>
      <c r="B39" s="155" t="s">
        <v>743</v>
      </c>
      <c r="C39" s="155" t="s">
        <v>744</v>
      </c>
      <c r="D39" s="155">
        <v>844389</v>
      </c>
      <c r="E39" s="156" t="s">
        <v>772</v>
      </c>
      <c r="F39" s="252" t="s">
        <v>1277</v>
      </c>
      <c r="G39" s="252" t="s">
        <v>1284</v>
      </c>
      <c r="H39" s="157" t="s">
        <v>1135</v>
      </c>
      <c r="I39" s="158" t="s">
        <v>1135</v>
      </c>
      <c r="J39" s="155">
        <v>80</v>
      </c>
      <c r="K39" s="155">
        <v>80</v>
      </c>
      <c r="L39" s="155">
        <v>80</v>
      </c>
      <c r="M39" s="155">
        <v>90</v>
      </c>
      <c r="N39" s="155">
        <v>80</v>
      </c>
      <c r="O39" s="159" t="s">
        <v>750</v>
      </c>
      <c r="P39" s="146">
        <v>82</v>
      </c>
      <c r="Q39" s="146" t="s">
        <v>687</v>
      </c>
      <c r="R39" s="146" t="s">
        <v>1265</v>
      </c>
      <c r="S39" s="238" t="s">
        <v>1265</v>
      </c>
      <c r="T39" s="78">
        <f t="shared" si="0"/>
        <v>82</v>
      </c>
      <c r="U39" s="146" t="s">
        <v>687</v>
      </c>
      <c r="V39" s="146">
        <v>82</v>
      </c>
      <c r="W39" s="146" t="s">
        <v>687</v>
      </c>
      <c r="X39" s="146" t="s">
        <v>1265</v>
      </c>
      <c r="Y39" s="146" t="s">
        <v>1265</v>
      </c>
      <c r="Z39" s="146">
        <f t="shared" si="1"/>
        <v>82</v>
      </c>
      <c r="AA39" s="146" t="s">
        <v>687</v>
      </c>
      <c r="AB39" s="146">
        <v>84</v>
      </c>
      <c r="AC39" s="146" t="s">
        <v>687</v>
      </c>
      <c r="AD39" s="146" t="s">
        <v>687</v>
      </c>
      <c r="AE39" s="146">
        <f t="shared" si="2"/>
        <v>82.666666666666671</v>
      </c>
    </row>
    <row r="40" spans="1:31" ht="24" hidden="1" customHeight="1" x14ac:dyDescent="0.25">
      <c r="A40" s="150" t="s">
        <v>1209</v>
      </c>
      <c r="B40" s="150" t="s">
        <v>743</v>
      </c>
      <c r="C40" s="150" t="s">
        <v>744</v>
      </c>
      <c r="D40" s="150">
        <v>844401</v>
      </c>
      <c r="E40" s="151" t="s">
        <v>773</v>
      </c>
      <c r="F40" s="252" t="s">
        <v>1277</v>
      </c>
      <c r="G40" s="252" t="s">
        <v>1284</v>
      </c>
      <c r="H40" s="152" t="s">
        <v>1136</v>
      </c>
      <c r="I40" s="153" t="s">
        <v>1136</v>
      </c>
      <c r="J40" s="150">
        <v>80</v>
      </c>
      <c r="K40" s="150">
        <v>80</v>
      </c>
      <c r="L40" s="150">
        <v>80</v>
      </c>
      <c r="M40" s="150">
        <v>80</v>
      </c>
      <c r="N40" s="150">
        <v>80</v>
      </c>
      <c r="O40" s="154" t="s">
        <v>774</v>
      </c>
      <c r="P40" s="146">
        <v>80</v>
      </c>
      <c r="Q40" s="146" t="s">
        <v>687</v>
      </c>
      <c r="R40" s="146" t="s">
        <v>1265</v>
      </c>
      <c r="S40" s="238" t="s">
        <v>1265</v>
      </c>
      <c r="T40" s="78">
        <f t="shared" si="0"/>
        <v>80</v>
      </c>
      <c r="U40" s="146" t="s">
        <v>687</v>
      </c>
      <c r="V40" s="146">
        <v>82</v>
      </c>
      <c r="W40" s="146" t="s">
        <v>687</v>
      </c>
      <c r="X40" s="146" t="s">
        <v>1265</v>
      </c>
      <c r="Y40" s="146" t="s">
        <v>1265</v>
      </c>
      <c r="Z40" s="146">
        <f t="shared" si="1"/>
        <v>82</v>
      </c>
      <c r="AA40" s="146" t="s">
        <v>687</v>
      </c>
      <c r="AB40" s="146">
        <v>86</v>
      </c>
      <c r="AC40" s="146" t="s">
        <v>687</v>
      </c>
      <c r="AD40" s="146" t="s">
        <v>687</v>
      </c>
      <c r="AE40" s="146">
        <f t="shared" si="2"/>
        <v>82.666666666666671</v>
      </c>
    </row>
    <row r="41" spans="1:31" ht="24" hidden="1" customHeight="1" x14ac:dyDescent="0.25">
      <c r="A41" s="155" t="s">
        <v>1209</v>
      </c>
      <c r="B41" s="155" t="s">
        <v>743</v>
      </c>
      <c r="C41" s="155" t="s">
        <v>744</v>
      </c>
      <c r="D41" s="155">
        <v>844402</v>
      </c>
      <c r="E41" s="156" t="s">
        <v>775</v>
      </c>
      <c r="F41" s="252" t="s">
        <v>1279</v>
      </c>
      <c r="G41" s="252" t="s">
        <v>1284</v>
      </c>
      <c r="H41" s="157" t="s">
        <v>1137</v>
      </c>
      <c r="I41" s="158" t="s">
        <v>1137</v>
      </c>
      <c r="J41" s="155">
        <v>80</v>
      </c>
      <c r="K41" s="155">
        <v>90</v>
      </c>
      <c r="L41" s="155">
        <v>80</v>
      </c>
      <c r="M41" s="155">
        <v>80</v>
      </c>
      <c r="N41" s="155">
        <v>80</v>
      </c>
      <c r="O41" s="159" t="s">
        <v>760</v>
      </c>
      <c r="P41" s="146">
        <v>88</v>
      </c>
      <c r="Q41" s="146" t="s">
        <v>687</v>
      </c>
      <c r="R41" s="146" t="s">
        <v>1265</v>
      </c>
      <c r="S41" s="238" t="s">
        <v>1265</v>
      </c>
      <c r="T41" s="78">
        <f t="shared" si="0"/>
        <v>88</v>
      </c>
      <c r="U41" s="146" t="s">
        <v>687</v>
      </c>
      <c r="V41" s="146">
        <v>88</v>
      </c>
      <c r="W41" s="146" t="s">
        <v>687</v>
      </c>
      <c r="X41" s="146" t="s">
        <v>1265</v>
      </c>
      <c r="Y41" s="146" t="s">
        <v>1265</v>
      </c>
      <c r="Z41" s="146">
        <f t="shared" si="1"/>
        <v>88</v>
      </c>
      <c r="AA41" s="146" t="s">
        <v>687</v>
      </c>
      <c r="AB41" s="146" t="s">
        <v>705</v>
      </c>
      <c r="AC41" s="146" t="s">
        <v>685</v>
      </c>
      <c r="AD41" s="146" t="s">
        <v>687</v>
      </c>
      <c r="AE41" s="146">
        <f t="shared" si="2"/>
        <v>88</v>
      </c>
    </row>
    <row r="42" spans="1:31" ht="24" hidden="1" customHeight="1" x14ac:dyDescent="0.25">
      <c r="A42" s="150" t="s">
        <v>1209</v>
      </c>
      <c r="B42" s="150" t="s">
        <v>743</v>
      </c>
      <c r="C42" s="150" t="s">
        <v>744</v>
      </c>
      <c r="D42" s="150">
        <v>844411</v>
      </c>
      <c r="E42" s="151" t="s">
        <v>776</v>
      </c>
      <c r="F42" s="252" t="s">
        <v>1277</v>
      </c>
      <c r="G42" s="252" t="s">
        <v>1284</v>
      </c>
      <c r="H42" s="152" t="s">
        <v>1138</v>
      </c>
      <c r="I42" s="153" t="s">
        <v>1138</v>
      </c>
      <c r="J42" s="150">
        <v>90</v>
      </c>
      <c r="K42" s="150">
        <v>80</v>
      </c>
      <c r="L42" s="150">
        <v>90</v>
      </c>
      <c r="M42" s="150">
        <v>90</v>
      </c>
      <c r="N42" s="150">
        <v>90</v>
      </c>
      <c r="O42" s="154" t="s">
        <v>764</v>
      </c>
      <c r="P42" s="146">
        <v>88</v>
      </c>
      <c r="Q42" s="146" t="s">
        <v>687</v>
      </c>
      <c r="R42" s="146" t="s">
        <v>1265</v>
      </c>
      <c r="S42" s="238" t="s">
        <v>1265</v>
      </c>
      <c r="T42" s="78">
        <f t="shared" si="0"/>
        <v>88</v>
      </c>
      <c r="U42" s="146" t="s">
        <v>687</v>
      </c>
      <c r="V42" s="146">
        <v>90</v>
      </c>
      <c r="W42" s="146" t="s">
        <v>687</v>
      </c>
      <c r="X42" s="146" t="s">
        <v>1265</v>
      </c>
      <c r="Y42" s="146" t="s">
        <v>1265</v>
      </c>
      <c r="Z42" s="146">
        <f t="shared" si="1"/>
        <v>90</v>
      </c>
      <c r="AA42" s="146" t="s">
        <v>687</v>
      </c>
      <c r="AB42" s="146">
        <v>88</v>
      </c>
      <c r="AC42" s="146" t="s">
        <v>687</v>
      </c>
      <c r="AD42" s="146" t="s">
        <v>687</v>
      </c>
      <c r="AE42" s="146">
        <f t="shared" si="2"/>
        <v>88.666666666666671</v>
      </c>
    </row>
    <row r="43" spans="1:31" ht="24" hidden="1" customHeight="1" x14ac:dyDescent="0.25">
      <c r="A43" s="155" t="s">
        <v>1209</v>
      </c>
      <c r="B43" s="155" t="s">
        <v>743</v>
      </c>
      <c r="C43" s="155" t="s">
        <v>744</v>
      </c>
      <c r="D43" s="155">
        <v>844431</v>
      </c>
      <c r="E43" s="156" t="s">
        <v>777</v>
      </c>
      <c r="F43" s="252" t="s">
        <v>1277</v>
      </c>
      <c r="G43" s="252" t="s">
        <v>1284</v>
      </c>
      <c r="H43" s="157" t="s">
        <v>1139</v>
      </c>
      <c r="I43" s="158" t="s">
        <v>1139</v>
      </c>
      <c r="J43" s="155">
        <v>80</v>
      </c>
      <c r="K43" s="155">
        <v>90</v>
      </c>
      <c r="L43" s="155">
        <v>80</v>
      </c>
      <c r="M43" s="155">
        <v>80</v>
      </c>
      <c r="N43" s="155">
        <v>80</v>
      </c>
      <c r="O43" s="159" t="s">
        <v>746</v>
      </c>
      <c r="P43" s="146">
        <v>80</v>
      </c>
      <c r="Q43" s="146" t="s">
        <v>687</v>
      </c>
      <c r="R43" s="146" t="s">
        <v>1265</v>
      </c>
      <c r="S43" s="238" t="s">
        <v>1265</v>
      </c>
      <c r="T43" s="78">
        <f t="shared" si="0"/>
        <v>80</v>
      </c>
      <c r="U43" s="146" t="s">
        <v>687</v>
      </c>
      <c r="V43" s="146">
        <v>82</v>
      </c>
      <c r="W43" s="146" t="s">
        <v>687</v>
      </c>
      <c r="X43" s="146" t="s">
        <v>1265</v>
      </c>
      <c r="Y43" s="146" t="s">
        <v>1265</v>
      </c>
      <c r="Z43" s="146">
        <f t="shared" si="1"/>
        <v>82</v>
      </c>
      <c r="AA43" s="146" t="s">
        <v>687</v>
      </c>
      <c r="AB43" s="146" t="s">
        <v>705</v>
      </c>
      <c r="AC43" s="146" t="s">
        <v>685</v>
      </c>
      <c r="AD43" s="146" t="s">
        <v>687</v>
      </c>
      <c r="AE43" s="146">
        <f t="shared" si="2"/>
        <v>81</v>
      </c>
    </row>
    <row r="44" spans="1:31" ht="24" hidden="1" customHeight="1" x14ac:dyDescent="0.25">
      <c r="A44" s="150" t="s">
        <v>1209</v>
      </c>
      <c r="B44" s="150" t="s">
        <v>743</v>
      </c>
      <c r="C44" s="150" t="s">
        <v>744</v>
      </c>
      <c r="D44" s="150">
        <v>844433</v>
      </c>
      <c r="E44" s="151" t="s">
        <v>778</v>
      </c>
      <c r="F44" s="252" t="s">
        <v>1277</v>
      </c>
      <c r="G44" s="252" t="s">
        <v>1284</v>
      </c>
      <c r="H44" s="152" t="s">
        <v>1140</v>
      </c>
      <c r="I44" s="153" t="s">
        <v>1140</v>
      </c>
      <c r="J44" s="150">
        <v>90</v>
      </c>
      <c r="K44" s="150">
        <v>80</v>
      </c>
      <c r="L44" s="150">
        <v>10</v>
      </c>
      <c r="M44" s="150">
        <v>90</v>
      </c>
      <c r="N44" s="150">
        <v>90</v>
      </c>
      <c r="O44" s="154" t="s">
        <v>779</v>
      </c>
      <c r="P44" s="146">
        <v>84</v>
      </c>
      <c r="Q44" s="146" t="s">
        <v>687</v>
      </c>
      <c r="R44" s="146" t="s">
        <v>1265</v>
      </c>
      <c r="S44" s="238" t="s">
        <v>1265</v>
      </c>
      <c r="T44" s="78">
        <f t="shared" si="0"/>
        <v>84</v>
      </c>
      <c r="U44" s="146" t="s">
        <v>687</v>
      </c>
      <c r="V44" s="146">
        <v>84</v>
      </c>
      <c r="W44" s="146" t="s">
        <v>687</v>
      </c>
      <c r="X44" s="146" t="s">
        <v>1265</v>
      </c>
      <c r="Y44" s="146" t="s">
        <v>1265</v>
      </c>
      <c r="Z44" s="146">
        <f t="shared" si="1"/>
        <v>84</v>
      </c>
      <c r="AA44" s="146" t="s">
        <v>687</v>
      </c>
      <c r="AB44" s="146" t="s">
        <v>705</v>
      </c>
      <c r="AC44" s="146" t="s">
        <v>685</v>
      </c>
      <c r="AD44" s="146" t="s">
        <v>687</v>
      </c>
      <c r="AE44" s="146">
        <f t="shared" si="2"/>
        <v>84</v>
      </c>
    </row>
    <row r="45" spans="1:31" ht="24" hidden="1" customHeight="1" x14ac:dyDescent="0.25">
      <c r="A45" s="155" t="s">
        <v>1209</v>
      </c>
      <c r="B45" s="155" t="s">
        <v>743</v>
      </c>
      <c r="C45" s="155" t="s">
        <v>744</v>
      </c>
      <c r="D45" s="155">
        <v>844441</v>
      </c>
      <c r="E45" s="156" t="s">
        <v>780</v>
      </c>
      <c r="F45" s="252" t="s">
        <v>1277</v>
      </c>
      <c r="G45" s="252" t="s">
        <v>1284</v>
      </c>
      <c r="H45" s="157" t="s">
        <v>1141</v>
      </c>
      <c r="I45" s="158" t="s">
        <v>1141</v>
      </c>
      <c r="J45" s="155">
        <v>80</v>
      </c>
      <c r="K45" s="155">
        <v>90</v>
      </c>
      <c r="L45" s="155">
        <v>80</v>
      </c>
      <c r="M45" s="155">
        <v>80</v>
      </c>
      <c r="N45" s="155">
        <v>80</v>
      </c>
      <c r="O45" s="159" t="s">
        <v>760</v>
      </c>
      <c r="P45" s="146">
        <v>88</v>
      </c>
      <c r="Q45" s="146" t="s">
        <v>687</v>
      </c>
      <c r="R45" s="146" t="s">
        <v>1265</v>
      </c>
      <c r="S45" s="238" t="s">
        <v>1265</v>
      </c>
      <c r="T45" s="78">
        <f t="shared" si="0"/>
        <v>88</v>
      </c>
      <c r="U45" s="146" t="s">
        <v>687</v>
      </c>
      <c r="V45" s="146">
        <v>86</v>
      </c>
      <c r="W45" s="146" t="s">
        <v>687</v>
      </c>
      <c r="X45" s="146" t="s">
        <v>1265</v>
      </c>
      <c r="Y45" s="146" t="s">
        <v>1265</v>
      </c>
      <c r="Z45" s="146">
        <f t="shared" si="1"/>
        <v>86</v>
      </c>
      <c r="AA45" s="146" t="s">
        <v>687</v>
      </c>
      <c r="AB45" s="146">
        <v>94</v>
      </c>
      <c r="AC45" s="146" t="s">
        <v>687</v>
      </c>
      <c r="AD45" s="146" t="s">
        <v>687</v>
      </c>
      <c r="AE45" s="146">
        <f t="shared" si="2"/>
        <v>89.333333333333329</v>
      </c>
    </row>
    <row r="46" spans="1:31" ht="24" hidden="1" customHeight="1" x14ac:dyDescent="0.25">
      <c r="A46" s="150" t="s">
        <v>1209</v>
      </c>
      <c r="B46" s="150" t="s">
        <v>743</v>
      </c>
      <c r="C46" s="150" t="s">
        <v>744</v>
      </c>
      <c r="D46" s="150">
        <v>844442</v>
      </c>
      <c r="E46" s="151" t="s">
        <v>781</v>
      </c>
      <c r="F46" s="252" t="s">
        <v>1279</v>
      </c>
      <c r="G46" s="252" t="s">
        <v>1284</v>
      </c>
      <c r="H46" s="152" t="s">
        <v>1142</v>
      </c>
      <c r="I46" s="153" t="s">
        <v>1142</v>
      </c>
      <c r="J46" s="150">
        <v>90</v>
      </c>
      <c r="K46" s="150">
        <v>90</v>
      </c>
      <c r="L46" s="150">
        <v>90</v>
      </c>
      <c r="M46" s="150">
        <v>90</v>
      </c>
      <c r="N46" s="150">
        <v>90</v>
      </c>
      <c r="O46" s="154" t="s">
        <v>760</v>
      </c>
      <c r="P46" s="146">
        <v>88</v>
      </c>
      <c r="Q46" s="146" t="s">
        <v>687</v>
      </c>
      <c r="R46" s="146" t="s">
        <v>1265</v>
      </c>
      <c r="S46" s="238" t="s">
        <v>1265</v>
      </c>
      <c r="T46" s="78">
        <f t="shared" si="0"/>
        <v>88</v>
      </c>
      <c r="U46" s="146" t="s">
        <v>687</v>
      </c>
      <c r="V46" s="146">
        <v>88</v>
      </c>
      <c r="W46" s="146" t="s">
        <v>687</v>
      </c>
      <c r="X46" s="146" t="s">
        <v>1265</v>
      </c>
      <c r="Y46" s="146" t="s">
        <v>1265</v>
      </c>
      <c r="Z46" s="146">
        <f t="shared" si="1"/>
        <v>88</v>
      </c>
      <c r="AA46" s="146" t="s">
        <v>687</v>
      </c>
      <c r="AB46" s="146">
        <v>90</v>
      </c>
      <c r="AC46" s="146" t="s">
        <v>687</v>
      </c>
      <c r="AD46" s="146" t="s">
        <v>687</v>
      </c>
      <c r="AE46" s="146">
        <f t="shared" si="2"/>
        <v>88.666666666666671</v>
      </c>
    </row>
    <row r="47" spans="1:31" ht="24" hidden="1" customHeight="1" x14ac:dyDescent="0.25">
      <c r="A47" s="155" t="s">
        <v>1209</v>
      </c>
      <c r="B47" s="155" t="s">
        <v>743</v>
      </c>
      <c r="C47" s="155" t="s">
        <v>744</v>
      </c>
      <c r="D47" s="155">
        <v>844443</v>
      </c>
      <c r="E47" s="156" t="s">
        <v>782</v>
      </c>
      <c r="F47" s="252" t="s">
        <v>1279</v>
      </c>
      <c r="G47" s="252" t="s">
        <v>1284</v>
      </c>
      <c r="H47" s="157" t="s">
        <v>1143</v>
      </c>
      <c r="I47" s="158" t="s">
        <v>1143</v>
      </c>
      <c r="J47" s="155">
        <v>90</v>
      </c>
      <c r="K47" s="155">
        <v>80</v>
      </c>
      <c r="L47" s="155">
        <v>90</v>
      </c>
      <c r="M47" s="155">
        <v>90</v>
      </c>
      <c r="N47" s="155">
        <v>90</v>
      </c>
      <c r="O47" s="159" t="s">
        <v>760</v>
      </c>
      <c r="P47" s="146">
        <v>86</v>
      </c>
      <c r="Q47" s="146" t="s">
        <v>687</v>
      </c>
      <c r="R47" s="146" t="s">
        <v>1265</v>
      </c>
      <c r="S47" s="238" t="s">
        <v>1265</v>
      </c>
      <c r="T47" s="78">
        <f t="shared" si="0"/>
        <v>86</v>
      </c>
      <c r="U47" s="146" t="s">
        <v>687</v>
      </c>
      <c r="V47" s="146">
        <v>88</v>
      </c>
      <c r="W47" s="146" t="s">
        <v>687</v>
      </c>
      <c r="X47" s="146" t="s">
        <v>1265</v>
      </c>
      <c r="Y47" s="146" t="s">
        <v>1265</v>
      </c>
      <c r="Z47" s="146">
        <f t="shared" si="1"/>
        <v>88</v>
      </c>
      <c r="AA47" s="146" t="s">
        <v>687</v>
      </c>
      <c r="AB47" s="146">
        <v>86</v>
      </c>
      <c r="AC47" s="146" t="s">
        <v>687</v>
      </c>
      <c r="AD47" s="146" t="s">
        <v>687</v>
      </c>
      <c r="AE47" s="146">
        <f t="shared" si="2"/>
        <v>86.666666666666671</v>
      </c>
    </row>
    <row r="48" spans="1:31" ht="24" hidden="1" customHeight="1" x14ac:dyDescent="0.25">
      <c r="A48" s="150" t="s">
        <v>1209</v>
      </c>
      <c r="B48" s="150" t="s">
        <v>743</v>
      </c>
      <c r="C48" s="150" t="s">
        <v>744</v>
      </c>
      <c r="D48" s="150">
        <v>844454</v>
      </c>
      <c r="E48" s="151" t="s">
        <v>783</v>
      </c>
      <c r="F48" s="252" t="s">
        <v>1277</v>
      </c>
      <c r="G48" s="252" t="s">
        <v>1284</v>
      </c>
      <c r="H48" s="152" t="s">
        <v>1144</v>
      </c>
      <c r="I48" s="153" t="s">
        <v>1144</v>
      </c>
      <c r="J48" s="150">
        <v>80</v>
      </c>
      <c r="K48" s="150">
        <v>80</v>
      </c>
      <c r="L48" s="150">
        <v>80</v>
      </c>
      <c r="M48" s="150">
        <v>80</v>
      </c>
      <c r="N48" s="150">
        <v>80</v>
      </c>
      <c r="O48" s="154" t="s">
        <v>784</v>
      </c>
      <c r="P48" s="146">
        <v>88</v>
      </c>
      <c r="Q48" s="146" t="s">
        <v>687</v>
      </c>
      <c r="R48" s="146" t="s">
        <v>1265</v>
      </c>
      <c r="S48" s="238" t="s">
        <v>1265</v>
      </c>
      <c r="T48" s="78">
        <f t="shared" si="0"/>
        <v>88</v>
      </c>
      <c r="U48" s="146" t="s">
        <v>687</v>
      </c>
      <c r="V48" s="146">
        <v>84</v>
      </c>
      <c r="W48" s="146" t="s">
        <v>687</v>
      </c>
      <c r="X48" s="146" t="s">
        <v>1265</v>
      </c>
      <c r="Y48" s="146" t="s">
        <v>1265</v>
      </c>
      <c r="Z48" s="146">
        <f t="shared" si="1"/>
        <v>84</v>
      </c>
      <c r="AA48" s="146" t="s">
        <v>687</v>
      </c>
      <c r="AB48" s="146" t="s">
        <v>705</v>
      </c>
      <c r="AC48" s="146" t="s">
        <v>685</v>
      </c>
      <c r="AD48" s="146" t="s">
        <v>687</v>
      </c>
      <c r="AE48" s="146">
        <f t="shared" si="2"/>
        <v>86</v>
      </c>
    </row>
    <row r="49" spans="1:31" ht="24" customHeight="1" x14ac:dyDescent="0.25">
      <c r="A49" s="155" t="s">
        <v>786</v>
      </c>
      <c r="B49" s="155" t="s">
        <v>743</v>
      </c>
      <c r="C49" s="155" t="s">
        <v>627</v>
      </c>
      <c r="D49" s="155">
        <v>844344</v>
      </c>
      <c r="E49" s="156" t="s">
        <v>804</v>
      </c>
      <c r="F49" s="252" t="s">
        <v>1277</v>
      </c>
      <c r="G49" s="252" t="s">
        <v>1284</v>
      </c>
      <c r="H49" s="157" t="s">
        <v>805</v>
      </c>
      <c r="I49" s="158" t="s">
        <v>805</v>
      </c>
      <c r="J49" s="155">
        <v>50</v>
      </c>
      <c r="K49" s="155">
        <v>40</v>
      </c>
      <c r="L49" s="155">
        <v>50</v>
      </c>
      <c r="M49" s="155">
        <v>40</v>
      </c>
      <c r="N49" s="155">
        <v>85</v>
      </c>
      <c r="O49" s="159" t="s">
        <v>803</v>
      </c>
      <c r="P49" s="146">
        <v>82</v>
      </c>
      <c r="Q49" s="146" t="s">
        <v>687</v>
      </c>
      <c r="R49" s="146" t="s">
        <v>1265</v>
      </c>
      <c r="S49" s="238" t="s">
        <v>1265</v>
      </c>
      <c r="T49" s="78">
        <f t="shared" ref="T49:T76" si="3">MAX(P49,R49)</f>
        <v>82</v>
      </c>
      <c r="U49" s="146" t="s">
        <v>687</v>
      </c>
      <c r="V49" s="146">
        <v>76</v>
      </c>
      <c r="W49" s="146" t="s">
        <v>687</v>
      </c>
      <c r="X49" s="146" t="s">
        <v>1265</v>
      </c>
      <c r="Y49" s="146" t="s">
        <v>1265</v>
      </c>
      <c r="Z49" s="146">
        <f t="shared" ref="Z49:Z76" si="4">MAX(V49,X49)</f>
        <v>76</v>
      </c>
      <c r="AA49" s="146" t="s">
        <v>687</v>
      </c>
      <c r="AB49" s="146">
        <v>80</v>
      </c>
      <c r="AC49" s="146" t="s">
        <v>687</v>
      </c>
      <c r="AD49" s="146" t="s">
        <v>687</v>
      </c>
      <c r="AE49" s="146">
        <f t="shared" ref="AE49:AE76" si="5">AVERAGE(T49,Z49,AB49)</f>
        <v>79.333333333333329</v>
      </c>
    </row>
    <row r="50" spans="1:31" ht="24" customHeight="1" x14ac:dyDescent="0.25">
      <c r="A50" s="155" t="s">
        <v>786</v>
      </c>
      <c r="B50" s="155" t="s">
        <v>743</v>
      </c>
      <c r="C50" s="155" t="s">
        <v>627</v>
      </c>
      <c r="D50" s="155">
        <v>844334</v>
      </c>
      <c r="E50" s="156" t="s">
        <v>799</v>
      </c>
      <c r="F50" s="252" t="s">
        <v>1277</v>
      </c>
      <c r="G50" s="252" t="s">
        <v>1284</v>
      </c>
      <c r="H50" s="157" t="s">
        <v>800</v>
      </c>
      <c r="I50" s="158" t="s">
        <v>800</v>
      </c>
      <c r="J50" s="155">
        <v>90</v>
      </c>
      <c r="K50" s="155">
        <v>90</v>
      </c>
      <c r="L50" s="155">
        <v>85</v>
      </c>
      <c r="M50" s="155">
        <v>80</v>
      </c>
      <c r="N50" s="155">
        <v>80</v>
      </c>
      <c r="O50" s="159" t="s">
        <v>210</v>
      </c>
      <c r="P50" s="146">
        <v>88</v>
      </c>
      <c r="Q50" s="146" t="s">
        <v>687</v>
      </c>
      <c r="R50" s="146" t="s">
        <v>1265</v>
      </c>
      <c r="S50" s="238" t="s">
        <v>1265</v>
      </c>
      <c r="T50" s="78">
        <f t="shared" si="3"/>
        <v>88</v>
      </c>
      <c r="U50" s="146" t="s">
        <v>687</v>
      </c>
      <c r="V50" s="146">
        <v>68</v>
      </c>
      <c r="W50" s="146" t="s">
        <v>689</v>
      </c>
      <c r="X50" s="146">
        <v>68</v>
      </c>
      <c r="Y50" s="146" t="s">
        <v>689</v>
      </c>
      <c r="Z50" s="146">
        <f t="shared" si="4"/>
        <v>68</v>
      </c>
      <c r="AA50" s="146" t="s">
        <v>689</v>
      </c>
      <c r="AB50" s="146">
        <v>76</v>
      </c>
      <c r="AC50" s="146" t="s">
        <v>687</v>
      </c>
      <c r="AD50" s="146" t="s">
        <v>687</v>
      </c>
      <c r="AE50" s="146">
        <f t="shared" si="5"/>
        <v>77.333333333333329</v>
      </c>
    </row>
    <row r="51" spans="1:31" ht="24" customHeight="1" x14ac:dyDescent="0.25">
      <c r="A51" s="150" t="s">
        <v>786</v>
      </c>
      <c r="B51" s="150" t="s">
        <v>743</v>
      </c>
      <c r="C51" s="150" t="s">
        <v>627</v>
      </c>
      <c r="D51" s="150">
        <v>844345</v>
      </c>
      <c r="E51" s="151" t="s">
        <v>806</v>
      </c>
      <c r="F51" s="252" t="s">
        <v>1277</v>
      </c>
      <c r="G51" s="252" t="s">
        <v>1284</v>
      </c>
      <c r="H51" s="152" t="s">
        <v>807</v>
      </c>
      <c r="I51" s="153" t="s">
        <v>807</v>
      </c>
      <c r="J51" s="150">
        <v>90</v>
      </c>
      <c r="K51" s="150">
        <v>90</v>
      </c>
      <c r="L51" s="150">
        <v>85</v>
      </c>
      <c r="M51" s="150">
        <v>80</v>
      </c>
      <c r="N51" s="150">
        <v>90</v>
      </c>
      <c r="O51" s="154" t="s">
        <v>210</v>
      </c>
      <c r="P51" s="146">
        <v>76</v>
      </c>
      <c r="Q51" s="146" t="s">
        <v>687</v>
      </c>
      <c r="R51" s="146" t="s">
        <v>1265</v>
      </c>
      <c r="S51" s="238" t="s">
        <v>1265</v>
      </c>
      <c r="T51" s="78">
        <f t="shared" si="3"/>
        <v>76</v>
      </c>
      <c r="U51" s="146" t="s">
        <v>687</v>
      </c>
      <c r="V51" s="146">
        <v>72</v>
      </c>
      <c r="W51" s="146" t="s">
        <v>687</v>
      </c>
      <c r="X51" s="146" t="s">
        <v>1265</v>
      </c>
      <c r="Y51" s="146" t="s">
        <v>1265</v>
      </c>
      <c r="Z51" s="146">
        <f t="shared" si="4"/>
        <v>72</v>
      </c>
      <c r="AA51" s="146" t="s">
        <v>687</v>
      </c>
      <c r="AB51" s="146">
        <v>60</v>
      </c>
      <c r="AC51" s="146" t="s">
        <v>689</v>
      </c>
      <c r="AD51" s="146" t="s">
        <v>689</v>
      </c>
      <c r="AE51" s="146">
        <f t="shared" si="5"/>
        <v>69.333333333333329</v>
      </c>
    </row>
    <row r="52" spans="1:31" ht="24" customHeight="1" x14ac:dyDescent="0.25">
      <c r="A52" s="155" t="s">
        <v>786</v>
      </c>
      <c r="B52" s="155" t="s">
        <v>743</v>
      </c>
      <c r="C52" s="155" t="s">
        <v>627</v>
      </c>
      <c r="D52" s="155">
        <v>844374</v>
      </c>
      <c r="E52" s="156" t="s">
        <v>830</v>
      </c>
      <c r="F52" s="252" t="s">
        <v>1277</v>
      </c>
      <c r="G52" s="252" t="s">
        <v>1284</v>
      </c>
      <c r="H52" s="157" t="s">
        <v>831</v>
      </c>
      <c r="I52" s="158" t="s">
        <v>831</v>
      </c>
      <c r="J52" s="155">
        <v>60</v>
      </c>
      <c r="K52" s="155">
        <v>50</v>
      </c>
      <c r="L52" s="155">
        <v>50</v>
      </c>
      <c r="M52" s="155">
        <v>45</v>
      </c>
      <c r="N52" s="155">
        <v>100</v>
      </c>
      <c r="O52" s="159" t="s">
        <v>829</v>
      </c>
      <c r="P52" s="146">
        <v>88</v>
      </c>
      <c r="Q52" s="146" t="s">
        <v>687</v>
      </c>
      <c r="R52" s="146" t="s">
        <v>1265</v>
      </c>
      <c r="S52" s="238" t="s">
        <v>1265</v>
      </c>
      <c r="T52" s="78">
        <f t="shared" si="3"/>
        <v>88</v>
      </c>
      <c r="U52" s="146" t="s">
        <v>687</v>
      </c>
      <c r="V52" s="146">
        <v>64</v>
      </c>
      <c r="W52" s="146" t="s">
        <v>689</v>
      </c>
      <c r="X52" s="146" t="s">
        <v>1265</v>
      </c>
      <c r="Y52" s="146" t="s">
        <v>1265</v>
      </c>
      <c r="Z52" s="146">
        <f t="shared" si="4"/>
        <v>64</v>
      </c>
      <c r="AA52" s="146" t="s">
        <v>689</v>
      </c>
      <c r="AB52" s="146" t="s">
        <v>705</v>
      </c>
      <c r="AC52" s="146" t="s">
        <v>685</v>
      </c>
      <c r="AD52" s="146" t="s">
        <v>687</v>
      </c>
      <c r="AE52" s="146">
        <f t="shared" si="5"/>
        <v>76</v>
      </c>
    </row>
    <row r="53" spans="1:31" ht="24" customHeight="1" x14ac:dyDescent="0.25">
      <c r="A53" s="155" t="s">
        <v>786</v>
      </c>
      <c r="B53" s="155" t="s">
        <v>743</v>
      </c>
      <c r="C53" s="155" t="s">
        <v>627</v>
      </c>
      <c r="D53" s="155">
        <v>844435</v>
      </c>
      <c r="E53" s="156" t="s">
        <v>853</v>
      </c>
      <c r="F53" s="252" t="s">
        <v>1279</v>
      </c>
      <c r="G53" s="252" t="s">
        <v>1284</v>
      </c>
      <c r="H53" s="157" t="s">
        <v>854</v>
      </c>
      <c r="I53" s="158" t="s">
        <v>854</v>
      </c>
      <c r="J53" s="155">
        <v>60</v>
      </c>
      <c r="K53" s="155">
        <v>60</v>
      </c>
      <c r="L53" s="155">
        <v>70</v>
      </c>
      <c r="M53" s="155">
        <v>50</v>
      </c>
      <c r="N53" s="155">
        <v>100</v>
      </c>
      <c r="O53" s="159" t="s">
        <v>855</v>
      </c>
      <c r="P53" s="146">
        <v>84</v>
      </c>
      <c r="Q53" s="146" t="s">
        <v>687</v>
      </c>
      <c r="R53" s="146" t="s">
        <v>1265</v>
      </c>
      <c r="S53" s="238" t="s">
        <v>1265</v>
      </c>
      <c r="T53" s="78">
        <f t="shared" si="3"/>
        <v>84</v>
      </c>
      <c r="U53" s="146" t="s">
        <v>687</v>
      </c>
      <c r="V53" s="146">
        <v>72</v>
      </c>
      <c r="W53" s="146" t="s">
        <v>687</v>
      </c>
      <c r="X53" s="146" t="s">
        <v>1265</v>
      </c>
      <c r="Y53" s="146" t="s">
        <v>1265</v>
      </c>
      <c r="Z53" s="146">
        <f t="shared" si="4"/>
        <v>72</v>
      </c>
      <c r="AA53" s="146" t="s">
        <v>687</v>
      </c>
      <c r="AB53" s="146">
        <v>58</v>
      </c>
      <c r="AC53" s="146" t="s">
        <v>689</v>
      </c>
      <c r="AD53" s="146" t="s">
        <v>687</v>
      </c>
      <c r="AE53" s="146">
        <f t="shared" si="5"/>
        <v>71.333333333333329</v>
      </c>
    </row>
    <row r="54" spans="1:31" ht="24" customHeight="1" x14ac:dyDescent="0.25">
      <c r="A54" s="150" t="s">
        <v>786</v>
      </c>
      <c r="B54" s="150" t="s">
        <v>743</v>
      </c>
      <c r="C54" s="150" t="s">
        <v>627</v>
      </c>
      <c r="D54" s="150">
        <v>844434</v>
      </c>
      <c r="E54" s="151" t="s">
        <v>850</v>
      </c>
      <c r="F54" s="252" t="s">
        <v>1279</v>
      </c>
      <c r="G54" s="252" t="s">
        <v>1284</v>
      </c>
      <c r="H54" s="152" t="s">
        <v>851</v>
      </c>
      <c r="I54" s="153" t="s">
        <v>851</v>
      </c>
      <c r="J54" s="150">
        <v>70</v>
      </c>
      <c r="K54" s="150">
        <v>70</v>
      </c>
      <c r="L54" s="150">
        <v>80</v>
      </c>
      <c r="M54" s="150">
        <v>70</v>
      </c>
      <c r="N54" s="150">
        <v>100</v>
      </c>
      <c r="O54" s="154" t="s">
        <v>852</v>
      </c>
      <c r="P54" s="146">
        <v>82</v>
      </c>
      <c r="Q54" s="146" t="s">
        <v>687</v>
      </c>
      <c r="R54" s="146" t="s">
        <v>1265</v>
      </c>
      <c r="S54" s="238" t="s">
        <v>1265</v>
      </c>
      <c r="T54" s="78">
        <f t="shared" si="3"/>
        <v>82</v>
      </c>
      <c r="U54" s="146" t="s">
        <v>687</v>
      </c>
      <c r="V54" s="146">
        <v>52</v>
      </c>
      <c r="W54" s="146" t="s">
        <v>689</v>
      </c>
      <c r="X54" s="146" t="s">
        <v>1265</v>
      </c>
      <c r="Y54" s="146" t="s">
        <v>1265</v>
      </c>
      <c r="Z54" s="146">
        <f t="shared" si="4"/>
        <v>52</v>
      </c>
      <c r="AA54" s="146" t="s">
        <v>689</v>
      </c>
      <c r="AB54" s="146">
        <v>70</v>
      </c>
      <c r="AC54" s="146" t="s">
        <v>687</v>
      </c>
      <c r="AD54" s="146" t="s">
        <v>689</v>
      </c>
      <c r="AE54" s="146">
        <f t="shared" si="5"/>
        <v>68</v>
      </c>
    </row>
    <row r="55" spans="1:31" ht="24" customHeight="1" x14ac:dyDescent="0.25">
      <c r="A55" s="150" t="s">
        <v>786</v>
      </c>
      <c r="B55" s="150" t="s">
        <v>743</v>
      </c>
      <c r="C55" s="150" t="s">
        <v>627</v>
      </c>
      <c r="D55" s="150">
        <v>844351</v>
      </c>
      <c r="E55" s="151" t="s">
        <v>844</v>
      </c>
      <c r="F55" s="252" t="s">
        <v>1277</v>
      </c>
      <c r="G55" s="252" t="s">
        <v>1284</v>
      </c>
      <c r="H55" s="152" t="s">
        <v>845</v>
      </c>
      <c r="I55" s="153" t="s">
        <v>845</v>
      </c>
      <c r="J55" s="150">
        <v>90</v>
      </c>
      <c r="K55" s="150">
        <v>95</v>
      </c>
      <c r="L55" s="150">
        <v>100</v>
      </c>
      <c r="M55" s="150">
        <v>90</v>
      </c>
      <c r="N55" s="150">
        <v>100</v>
      </c>
      <c r="O55" s="154" t="s">
        <v>846</v>
      </c>
      <c r="P55" s="146">
        <v>88</v>
      </c>
      <c r="Q55" s="146" t="s">
        <v>687</v>
      </c>
      <c r="R55" s="146" t="s">
        <v>1265</v>
      </c>
      <c r="S55" s="238" t="s">
        <v>1265</v>
      </c>
      <c r="T55" s="78">
        <f t="shared" si="3"/>
        <v>88</v>
      </c>
      <c r="U55" s="146" t="s">
        <v>687</v>
      </c>
      <c r="V55" s="146">
        <v>52</v>
      </c>
      <c r="W55" s="146" t="s">
        <v>689</v>
      </c>
      <c r="X55" s="146" t="s">
        <v>1265</v>
      </c>
      <c r="Y55" s="146" t="s">
        <v>1265</v>
      </c>
      <c r="Z55" s="146">
        <f t="shared" si="4"/>
        <v>52</v>
      </c>
      <c r="AA55" s="146" t="s">
        <v>689</v>
      </c>
      <c r="AB55" s="146">
        <v>70</v>
      </c>
      <c r="AC55" s="146" t="s">
        <v>687</v>
      </c>
      <c r="AD55" s="146" t="s">
        <v>687</v>
      </c>
      <c r="AE55" s="146">
        <f t="shared" si="5"/>
        <v>70</v>
      </c>
    </row>
    <row r="56" spans="1:31" ht="24" customHeight="1" x14ac:dyDescent="0.25">
      <c r="A56" s="150" t="s">
        <v>786</v>
      </c>
      <c r="B56" s="150" t="s">
        <v>743</v>
      </c>
      <c r="C56" s="150" t="s">
        <v>627</v>
      </c>
      <c r="D56" s="150">
        <v>844319</v>
      </c>
      <c r="E56" s="151" t="s">
        <v>862</v>
      </c>
      <c r="F56" s="252" t="s">
        <v>1277</v>
      </c>
      <c r="G56" s="252" t="s">
        <v>1284</v>
      </c>
      <c r="H56" s="152" t="s">
        <v>863</v>
      </c>
      <c r="I56" s="153" t="s">
        <v>863</v>
      </c>
      <c r="J56" s="150">
        <v>60</v>
      </c>
      <c r="K56" s="150">
        <v>60</v>
      </c>
      <c r="L56" s="150">
        <v>50</v>
      </c>
      <c r="M56" s="150">
        <v>50</v>
      </c>
      <c r="N56" s="150">
        <v>75</v>
      </c>
      <c r="O56" s="154" t="s">
        <v>864</v>
      </c>
      <c r="P56" s="146">
        <v>82</v>
      </c>
      <c r="Q56" s="146" t="s">
        <v>687</v>
      </c>
      <c r="R56" s="146" t="s">
        <v>1265</v>
      </c>
      <c r="S56" s="146" t="s">
        <v>1265</v>
      </c>
      <c r="T56" s="78">
        <f t="shared" si="3"/>
        <v>82</v>
      </c>
      <c r="U56" s="146" t="s">
        <v>687</v>
      </c>
      <c r="V56" s="146">
        <v>52</v>
      </c>
      <c r="W56" s="146" t="s">
        <v>689</v>
      </c>
      <c r="X56" s="146" t="s">
        <v>1265</v>
      </c>
      <c r="Y56" s="146" t="s">
        <v>1265</v>
      </c>
      <c r="Z56" s="146">
        <f t="shared" si="4"/>
        <v>52</v>
      </c>
      <c r="AA56" s="146" t="s">
        <v>689</v>
      </c>
      <c r="AB56" s="146">
        <v>58</v>
      </c>
      <c r="AC56" s="146" t="s">
        <v>689</v>
      </c>
      <c r="AD56" s="146" t="s">
        <v>689</v>
      </c>
      <c r="AE56" s="146">
        <f t="shared" si="5"/>
        <v>64</v>
      </c>
    </row>
    <row r="57" spans="1:31" ht="24" customHeight="1" x14ac:dyDescent="0.25">
      <c r="A57" s="150" t="s">
        <v>786</v>
      </c>
      <c r="B57" s="150" t="s">
        <v>743</v>
      </c>
      <c r="C57" s="150" t="s">
        <v>627</v>
      </c>
      <c r="D57" s="150">
        <v>844358</v>
      </c>
      <c r="E57" s="151" t="s">
        <v>810</v>
      </c>
      <c r="F57" s="252" t="s">
        <v>1277</v>
      </c>
      <c r="G57" s="252" t="s">
        <v>1284</v>
      </c>
      <c r="H57" s="152" t="s">
        <v>811</v>
      </c>
      <c r="I57" s="153" t="s">
        <v>811</v>
      </c>
      <c r="J57" s="150">
        <v>60</v>
      </c>
      <c r="K57" s="150">
        <v>80</v>
      </c>
      <c r="L57" s="150">
        <v>80</v>
      </c>
      <c r="M57" s="150">
        <v>80</v>
      </c>
      <c r="N57" s="150">
        <v>100</v>
      </c>
      <c r="O57" s="154" t="s">
        <v>812</v>
      </c>
      <c r="P57" s="146">
        <v>84</v>
      </c>
      <c r="Q57" s="146" t="s">
        <v>687</v>
      </c>
      <c r="R57" s="146" t="s">
        <v>1265</v>
      </c>
      <c r="S57" s="238" t="s">
        <v>1265</v>
      </c>
      <c r="T57" s="78">
        <f t="shared" si="3"/>
        <v>84</v>
      </c>
      <c r="U57" s="146" t="s">
        <v>687</v>
      </c>
      <c r="V57" s="146">
        <v>64</v>
      </c>
      <c r="W57" s="146" t="s">
        <v>689</v>
      </c>
      <c r="X57" s="146" t="s">
        <v>1265</v>
      </c>
      <c r="Y57" s="146" t="s">
        <v>1265</v>
      </c>
      <c r="Z57" s="146">
        <f t="shared" si="4"/>
        <v>64</v>
      </c>
      <c r="AA57" s="146" t="s">
        <v>689</v>
      </c>
      <c r="AB57" s="146">
        <v>65</v>
      </c>
      <c r="AC57" s="146" t="s">
        <v>689</v>
      </c>
      <c r="AD57" s="146" t="s">
        <v>687</v>
      </c>
      <c r="AE57" s="146">
        <f t="shared" si="5"/>
        <v>71</v>
      </c>
    </row>
    <row r="58" spans="1:31" ht="24" customHeight="1" x14ac:dyDescent="0.25">
      <c r="A58" s="150" t="s">
        <v>786</v>
      </c>
      <c r="B58" s="150" t="s">
        <v>743</v>
      </c>
      <c r="C58" s="150" t="s">
        <v>627</v>
      </c>
      <c r="D58" s="150">
        <v>844343</v>
      </c>
      <c r="E58" s="151" t="s">
        <v>796</v>
      </c>
      <c r="F58" s="252" t="s">
        <v>1277</v>
      </c>
      <c r="G58" s="252" t="s">
        <v>1284</v>
      </c>
      <c r="H58" s="152" t="s">
        <v>797</v>
      </c>
      <c r="I58" s="153" t="s">
        <v>797</v>
      </c>
      <c r="J58" s="150">
        <v>90</v>
      </c>
      <c r="K58" s="150">
        <v>90</v>
      </c>
      <c r="L58" s="150">
        <v>90</v>
      </c>
      <c r="M58" s="150">
        <v>90</v>
      </c>
      <c r="N58" s="150">
        <v>100</v>
      </c>
      <c r="O58" s="154" t="s">
        <v>798</v>
      </c>
      <c r="P58" s="146">
        <v>82</v>
      </c>
      <c r="Q58" s="146" t="s">
        <v>687</v>
      </c>
      <c r="R58" s="146" t="s">
        <v>1265</v>
      </c>
      <c r="S58" s="238" t="s">
        <v>1265</v>
      </c>
      <c r="T58" s="78">
        <f t="shared" si="3"/>
        <v>82</v>
      </c>
      <c r="U58" s="146" t="s">
        <v>687</v>
      </c>
      <c r="V58" s="146">
        <v>72</v>
      </c>
      <c r="W58" s="146" t="s">
        <v>687</v>
      </c>
      <c r="X58" s="146" t="s">
        <v>1265</v>
      </c>
      <c r="Y58" s="146" t="s">
        <v>1265</v>
      </c>
      <c r="Z58" s="146">
        <f t="shared" si="4"/>
        <v>72</v>
      </c>
      <c r="AA58" s="146" t="s">
        <v>687</v>
      </c>
      <c r="AB58" s="146">
        <v>66</v>
      </c>
      <c r="AC58" s="146" t="s">
        <v>689</v>
      </c>
      <c r="AD58" s="146" t="s">
        <v>687</v>
      </c>
      <c r="AE58" s="146">
        <f t="shared" si="5"/>
        <v>73.333333333333329</v>
      </c>
    </row>
    <row r="59" spans="1:31" ht="24" customHeight="1" x14ac:dyDescent="0.25">
      <c r="A59" s="150" t="s">
        <v>786</v>
      </c>
      <c r="B59" s="150" t="s">
        <v>743</v>
      </c>
      <c r="C59" s="150" t="s">
        <v>627</v>
      </c>
      <c r="D59" s="150">
        <v>844386</v>
      </c>
      <c r="E59" s="151" t="s">
        <v>832</v>
      </c>
      <c r="F59" s="252" t="s">
        <v>1279</v>
      </c>
      <c r="G59" s="252" t="s">
        <v>1284</v>
      </c>
      <c r="H59" s="152" t="s">
        <v>833</v>
      </c>
      <c r="I59" s="153" t="s">
        <v>833</v>
      </c>
      <c r="J59" s="150">
        <v>60</v>
      </c>
      <c r="K59" s="150">
        <v>50</v>
      </c>
      <c r="L59" s="150">
        <v>60</v>
      </c>
      <c r="M59" s="150">
        <v>50</v>
      </c>
      <c r="N59" s="150">
        <v>100</v>
      </c>
      <c r="O59" s="154" t="s">
        <v>834</v>
      </c>
      <c r="P59" s="146">
        <v>88</v>
      </c>
      <c r="Q59" s="146" t="s">
        <v>687</v>
      </c>
      <c r="R59" s="146" t="s">
        <v>1265</v>
      </c>
      <c r="S59" s="238" t="s">
        <v>1265</v>
      </c>
      <c r="T59" s="78">
        <f t="shared" si="3"/>
        <v>88</v>
      </c>
      <c r="U59" s="146" t="s">
        <v>687</v>
      </c>
      <c r="V59" s="146">
        <v>72</v>
      </c>
      <c r="W59" s="146" t="s">
        <v>687</v>
      </c>
      <c r="X59" s="146" t="s">
        <v>1265</v>
      </c>
      <c r="Y59" s="146" t="s">
        <v>1265</v>
      </c>
      <c r="Z59" s="146">
        <f t="shared" si="4"/>
        <v>72</v>
      </c>
      <c r="AA59" s="146" t="s">
        <v>687</v>
      </c>
      <c r="AB59" s="146">
        <v>56</v>
      </c>
      <c r="AC59" s="146" t="s">
        <v>689</v>
      </c>
      <c r="AD59" s="146" t="s">
        <v>687</v>
      </c>
      <c r="AE59" s="146">
        <f t="shared" si="5"/>
        <v>72</v>
      </c>
    </row>
    <row r="60" spans="1:31" ht="24" customHeight="1" x14ac:dyDescent="0.25">
      <c r="A60" s="155" t="s">
        <v>786</v>
      </c>
      <c r="B60" s="155" t="s">
        <v>743</v>
      </c>
      <c r="C60" s="155" t="s">
        <v>627</v>
      </c>
      <c r="D60" s="155">
        <v>844410</v>
      </c>
      <c r="E60" s="156" t="s">
        <v>847</v>
      </c>
      <c r="F60" s="252" t="s">
        <v>1277</v>
      </c>
      <c r="G60" s="252" t="s">
        <v>1284</v>
      </c>
      <c r="H60" s="157" t="s">
        <v>848</v>
      </c>
      <c r="I60" s="158" t="s">
        <v>848</v>
      </c>
      <c r="J60" s="155">
        <v>60</v>
      </c>
      <c r="K60" s="155">
        <v>50</v>
      </c>
      <c r="L60" s="155">
        <v>50</v>
      </c>
      <c r="M60" s="155">
        <v>40</v>
      </c>
      <c r="N60" s="155">
        <v>100</v>
      </c>
      <c r="O60" s="159" t="s">
        <v>849</v>
      </c>
      <c r="P60" s="146">
        <v>72</v>
      </c>
      <c r="Q60" s="146" t="s">
        <v>687</v>
      </c>
      <c r="R60" s="146" t="s">
        <v>1265</v>
      </c>
      <c r="S60" s="238" t="s">
        <v>1265</v>
      </c>
      <c r="T60" s="78">
        <f t="shared" si="3"/>
        <v>72</v>
      </c>
      <c r="U60" s="146" t="s">
        <v>687</v>
      </c>
      <c r="V60" s="146">
        <v>64</v>
      </c>
      <c r="W60" s="146" t="s">
        <v>689</v>
      </c>
      <c r="X60" s="146">
        <v>72</v>
      </c>
      <c r="Y60" s="146" t="s">
        <v>687</v>
      </c>
      <c r="Z60" s="146">
        <f t="shared" si="4"/>
        <v>72</v>
      </c>
      <c r="AA60" s="146" t="s">
        <v>687</v>
      </c>
      <c r="AB60" s="146">
        <v>80</v>
      </c>
      <c r="AC60" s="146" t="s">
        <v>687</v>
      </c>
      <c r="AD60" s="146" t="s">
        <v>687</v>
      </c>
      <c r="AE60" s="146">
        <f t="shared" si="5"/>
        <v>74.666666666666671</v>
      </c>
    </row>
    <row r="61" spans="1:31" ht="24" customHeight="1" x14ac:dyDescent="0.25">
      <c r="A61" s="150" t="s">
        <v>786</v>
      </c>
      <c r="B61" s="150" t="s">
        <v>743</v>
      </c>
      <c r="C61" s="150" t="s">
        <v>627</v>
      </c>
      <c r="D61" s="150">
        <v>844341</v>
      </c>
      <c r="E61" s="151" t="s">
        <v>801</v>
      </c>
      <c r="F61" s="252" t="s">
        <v>1277</v>
      </c>
      <c r="G61" s="252" t="s">
        <v>1284</v>
      </c>
      <c r="H61" s="152" t="s">
        <v>802</v>
      </c>
      <c r="I61" s="153" t="s">
        <v>802</v>
      </c>
      <c r="J61" s="150">
        <v>50</v>
      </c>
      <c r="K61" s="150">
        <v>50</v>
      </c>
      <c r="L61" s="150">
        <v>50</v>
      </c>
      <c r="M61" s="150">
        <v>40</v>
      </c>
      <c r="N61" s="150">
        <v>80</v>
      </c>
      <c r="O61" s="154" t="s">
        <v>803</v>
      </c>
      <c r="P61" s="146">
        <v>80</v>
      </c>
      <c r="Q61" s="146" t="s">
        <v>687</v>
      </c>
      <c r="R61" s="146" t="s">
        <v>1265</v>
      </c>
      <c r="S61" s="238" t="s">
        <v>1265</v>
      </c>
      <c r="T61" s="78">
        <f t="shared" si="3"/>
        <v>80</v>
      </c>
      <c r="U61" s="146" t="s">
        <v>687</v>
      </c>
      <c r="V61" s="146">
        <v>72</v>
      </c>
      <c r="W61" s="146" t="s">
        <v>687</v>
      </c>
      <c r="X61" s="146" t="s">
        <v>1265</v>
      </c>
      <c r="Y61" s="146" t="s">
        <v>1265</v>
      </c>
      <c r="Z61" s="146">
        <f t="shared" si="4"/>
        <v>72</v>
      </c>
      <c r="AA61" s="146" t="s">
        <v>687</v>
      </c>
      <c r="AB61" s="146">
        <v>66</v>
      </c>
      <c r="AC61" s="146" t="s">
        <v>689</v>
      </c>
      <c r="AD61" s="146" t="s">
        <v>687</v>
      </c>
      <c r="AE61" s="146">
        <f t="shared" si="5"/>
        <v>72.666666666666671</v>
      </c>
    </row>
    <row r="62" spans="1:31" ht="24" customHeight="1" x14ac:dyDescent="0.25">
      <c r="A62" s="150" t="s">
        <v>786</v>
      </c>
      <c r="B62" s="150" t="s">
        <v>743</v>
      </c>
      <c r="C62" s="150" t="s">
        <v>627</v>
      </c>
      <c r="D62" s="150">
        <v>844373</v>
      </c>
      <c r="E62" s="151" t="s">
        <v>827</v>
      </c>
      <c r="F62" s="252" t="s">
        <v>1277</v>
      </c>
      <c r="G62" s="252" t="s">
        <v>1284</v>
      </c>
      <c r="H62" s="152" t="s">
        <v>828</v>
      </c>
      <c r="I62" s="153" t="s">
        <v>828</v>
      </c>
      <c r="J62" s="150">
        <v>60</v>
      </c>
      <c r="K62" s="150">
        <v>50</v>
      </c>
      <c r="L62" s="150">
        <v>50</v>
      </c>
      <c r="M62" s="150">
        <v>45</v>
      </c>
      <c r="N62" s="150">
        <v>100</v>
      </c>
      <c r="O62" s="154" t="s">
        <v>829</v>
      </c>
      <c r="P62" s="146">
        <v>82</v>
      </c>
      <c r="Q62" s="146" t="s">
        <v>687</v>
      </c>
      <c r="R62" s="146" t="s">
        <v>1265</v>
      </c>
      <c r="S62" s="238" t="s">
        <v>1265</v>
      </c>
      <c r="T62" s="78">
        <f t="shared" si="3"/>
        <v>82</v>
      </c>
      <c r="U62" s="146" t="s">
        <v>687</v>
      </c>
      <c r="V62" s="146">
        <v>60</v>
      </c>
      <c r="W62" s="146" t="s">
        <v>689</v>
      </c>
      <c r="X62" s="146">
        <v>72</v>
      </c>
      <c r="Y62" s="146" t="s">
        <v>687</v>
      </c>
      <c r="Z62" s="146">
        <f t="shared" si="4"/>
        <v>72</v>
      </c>
      <c r="AA62" s="146" t="s">
        <v>687</v>
      </c>
      <c r="AB62" s="146">
        <v>70</v>
      </c>
      <c r="AC62" s="146" t="s">
        <v>687</v>
      </c>
      <c r="AD62" s="146" t="s">
        <v>687</v>
      </c>
      <c r="AE62" s="146">
        <f t="shared" si="5"/>
        <v>74.666666666666671</v>
      </c>
    </row>
    <row r="63" spans="1:31" ht="24" customHeight="1" x14ac:dyDescent="0.25">
      <c r="A63" s="155" t="s">
        <v>786</v>
      </c>
      <c r="B63" s="155" t="s">
        <v>743</v>
      </c>
      <c r="C63" s="155" t="s">
        <v>627</v>
      </c>
      <c r="D63" s="155">
        <v>844359</v>
      </c>
      <c r="E63" s="156" t="s">
        <v>813</v>
      </c>
      <c r="F63" s="252" t="s">
        <v>1277</v>
      </c>
      <c r="G63" s="252" t="s">
        <v>1284</v>
      </c>
      <c r="H63" s="157" t="s">
        <v>814</v>
      </c>
      <c r="I63" s="158" t="s">
        <v>814</v>
      </c>
      <c r="J63" s="155">
        <v>80</v>
      </c>
      <c r="K63" s="155">
        <v>80</v>
      </c>
      <c r="L63" s="155">
        <v>80</v>
      </c>
      <c r="M63" s="155">
        <v>60</v>
      </c>
      <c r="N63" s="155">
        <v>100</v>
      </c>
      <c r="O63" s="159" t="s">
        <v>815</v>
      </c>
      <c r="P63" s="146">
        <v>82</v>
      </c>
      <c r="Q63" s="146" t="s">
        <v>687</v>
      </c>
      <c r="R63" s="146" t="s">
        <v>1265</v>
      </c>
      <c r="S63" s="238" t="s">
        <v>1265</v>
      </c>
      <c r="T63" s="78">
        <f t="shared" si="3"/>
        <v>82</v>
      </c>
      <c r="U63" s="146" t="s">
        <v>687</v>
      </c>
      <c r="V63" s="146">
        <v>68</v>
      </c>
      <c r="W63" s="146" t="s">
        <v>689</v>
      </c>
      <c r="X63" s="146">
        <v>76</v>
      </c>
      <c r="Y63" s="146" t="s">
        <v>687</v>
      </c>
      <c r="Z63" s="146">
        <f t="shared" si="4"/>
        <v>76</v>
      </c>
      <c r="AA63" s="146" t="s">
        <v>687</v>
      </c>
      <c r="AB63" s="146">
        <v>65</v>
      </c>
      <c r="AC63" s="146" t="s">
        <v>689</v>
      </c>
      <c r="AD63" s="146" t="s">
        <v>687</v>
      </c>
      <c r="AE63" s="146">
        <f t="shared" si="5"/>
        <v>74.333333333333329</v>
      </c>
    </row>
    <row r="64" spans="1:31" ht="24" customHeight="1" x14ac:dyDescent="0.25">
      <c r="A64" s="150" t="s">
        <v>786</v>
      </c>
      <c r="B64" s="150" t="s">
        <v>743</v>
      </c>
      <c r="C64" s="150" t="s">
        <v>627</v>
      </c>
      <c r="D64" s="150">
        <v>844360</v>
      </c>
      <c r="E64" s="151" t="s">
        <v>816</v>
      </c>
      <c r="F64" s="252" t="s">
        <v>1277</v>
      </c>
      <c r="G64" s="252" t="s">
        <v>1284</v>
      </c>
      <c r="H64" s="152" t="s">
        <v>817</v>
      </c>
      <c r="I64" s="153" t="s">
        <v>817</v>
      </c>
      <c r="J64" s="150">
        <v>70</v>
      </c>
      <c r="K64" s="150">
        <v>70</v>
      </c>
      <c r="L64" s="150">
        <v>80</v>
      </c>
      <c r="M64" s="150">
        <v>50</v>
      </c>
      <c r="N64" s="150">
        <v>100</v>
      </c>
      <c r="O64" s="154" t="s">
        <v>803</v>
      </c>
      <c r="P64" s="146">
        <v>82</v>
      </c>
      <c r="Q64" s="146" t="s">
        <v>687</v>
      </c>
      <c r="R64" s="146" t="s">
        <v>1265</v>
      </c>
      <c r="S64" s="238" t="s">
        <v>1265</v>
      </c>
      <c r="T64" s="78">
        <f t="shared" si="3"/>
        <v>82</v>
      </c>
      <c r="U64" s="146" t="s">
        <v>687</v>
      </c>
      <c r="V64" s="146">
        <v>68</v>
      </c>
      <c r="W64" s="146" t="s">
        <v>689</v>
      </c>
      <c r="X64" s="146">
        <v>64</v>
      </c>
      <c r="Y64" s="146" t="s">
        <v>689</v>
      </c>
      <c r="Z64" s="146">
        <f t="shared" si="4"/>
        <v>68</v>
      </c>
      <c r="AA64" s="146" t="s">
        <v>689</v>
      </c>
      <c r="AB64" s="146">
        <v>60</v>
      </c>
      <c r="AC64" s="146" t="s">
        <v>689</v>
      </c>
      <c r="AD64" s="146" t="s">
        <v>687</v>
      </c>
      <c r="AE64" s="146">
        <f t="shared" si="5"/>
        <v>70</v>
      </c>
    </row>
    <row r="65" spans="1:31" ht="24" customHeight="1" x14ac:dyDescent="0.25">
      <c r="A65" s="155" t="s">
        <v>786</v>
      </c>
      <c r="B65" s="155" t="s">
        <v>743</v>
      </c>
      <c r="C65" s="155" t="s">
        <v>627</v>
      </c>
      <c r="D65" s="155">
        <v>844357</v>
      </c>
      <c r="E65" s="156" t="s">
        <v>818</v>
      </c>
      <c r="F65" s="252" t="s">
        <v>1277</v>
      </c>
      <c r="G65" s="252" t="s">
        <v>1284</v>
      </c>
      <c r="H65" s="157" t="s">
        <v>819</v>
      </c>
      <c r="I65" s="158" t="s">
        <v>819</v>
      </c>
      <c r="J65" s="155">
        <v>80</v>
      </c>
      <c r="K65" s="155">
        <v>80</v>
      </c>
      <c r="L65" s="155">
        <v>80</v>
      </c>
      <c r="M65" s="155">
        <v>50</v>
      </c>
      <c r="N65" s="155">
        <v>100</v>
      </c>
      <c r="O65" s="159" t="s">
        <v>820</v>
      </c>
      <c r="P65" s="146">
        <v>80</v>
      </c>
      <c r="Q65" s="146" t="s">
        <v>687</v>
      </c>
      <c r="R65" s="146" t="s">
        <v>1265</v>
      </c>
      <c r="S65" s="238" t="s">
        <v>1265</v>
      </c>
      <c r="T65" s="78">
        <f t="shared" si="3"/>
        <v>80</v>
      </c>
      <c r="U65" s="146" t="s">
        <v>687</v>
      </c>
      <c r="V65" s="146">
        <v>60</v>
      </c>
      <c r="W65" s="146" t="s">
        <v>689</v>
      </c>
      <c r="X65" s="146">
        <v>64</v>
      </c>
      <c r="Y65" s="146" t="s">
        <v>689</v>
      </c>
      <c r="Z65" s="146">
        <f t="shared" si="4"/>
        <v>64</v>
      </c>
      <c r="AA65" s="146" t="s">
        <v>689</v>
      </c>
      <c r="AB65" s="146">
        <v>70</v>
      </c>
      <c r="AC65" s="146" t="s">
        <v>687</v>
      </c>
      <c r="AD65" s="146" t="s">
        <v>687</v>
      </c>
      <c r="AE65" s="146">
        <f t="shared" si="5"/>
        <v>71.333333333333329</v>
      </c>
    </row>
    <row r="66" spans="1:31" ht="24" customHeight="1" x14ac:dyDescent="0.25">
      <c r="A66" s="155" t="s">
        <v>786</v>
      </c>
      <c r="B66" s="155" t="s">
        <v>743</v>
      </c>
      <c r="C66" s="155" t="s">
        <v>627</v>
      </c>
      <c r="D66" s="155">
        <v>844350</v>
      </c>
      <c r="E66" s="156" t="s">
        <v>841</v>
      </c>
      <c r="F66" s="252" t="s">
        <v>1277</v>
      </c>
      <c r="G66" s="252" t="s">
        <v>1284</v>
      </c>
      <c r="H66" s="157" t="s">
        <v>842</v>
      </c>
      <c r="I66" s="158" t="s">
        <v>842</v>
      </c>
      <c r="J66" s="155">
        <v>50</v>
      </c>
      <c r="K66" s="155">
        <v>50</v>
      </c>
      <c r="L66" s="155">
        <v>50</v>
      </c>
      <c r="M66" s="155">
        <v>40</v>
      </c>
      <c r="N66" s="155">
        <v>80</v>
      </c>
      <c r="O66" s="159" t="s">
        <v>843</v>
      </c>
      <c r="P66" s="146">
        <v>76</v>
      </c>
      <c r="Q66" s="146" t="s">
        <v>687</v>
      </c>
      <c r="R66" s="146" t="s">
        <v>1265</v>
      </c>
      <c r="S66" s="238" t="s">
        <v>1265</v>
      </c>
      <c r="T66" s="78">
        <f t="shared" si="3"/>
        <v>76</v>
      </c>
      <c r="U66" s="146" t="s">
        <v>687</v>
      </c>
      <c r="V66" s="146">
        <v>60</v>
      </c>
      <c r="W66" s="146" t="s">
        <v>689</v>
      </c>
      <c r="X66" s="146">
        <v>76</v>
      </c>
      <c r="Y66" s="146" t="s">
        <v>687</v>
      </c>
      <c r="Z66" s="146">
        <f t="shared" si="4"/>
        <v>76</v>
      </c>
      <c r="AA66" s="146" t="s">
        <v>687</v>
      </c>
      <c r="AB66" s="146">
        <v>70</v>
      </c>
      <c r="AC66" s="146" t="s">
        <v>687</v>
      </c>
      <c r="AD66" s="146" t="s">
        <v>687</v>
      </c>
      <c r="AE66" s="146">
        <f t="shared" si="5"/>
        <v>74</v>
      </c>
    </row>
    <row r="67" spans="1:31" ht="24" customHeight="1" x14ac:dyDescent="0.25">
      <c r="A67" s="150" t="s">
        <v>786</v>
      </c>
      <c r="B67" s="150" t="s">
        <v>743</v>
      </c>
      <c r="C67" s="150" t="s">
        <v>627</v>
      </c>
      <c r="D67" s="150">
        <v>844347</v>
      </c>
      <c r="E67" s="151" t="s">
        <v>790</v>
      </c>
      <c r="F67" s="252" t="s">
        <v>1277</v>
      </c>
      <c r="G67" s="252" t="s">
        <v>1284</v>
      </c>
      <c r="H67" s="152" t="s">
        <v>791</v>
      </c>
      <c r="I67" s="153" t="s">
        <v>791</v>
      </c>
      <c r="J67" s="150">
        <v>80</v>
      </c>
      <c r="K67" s="150">
        <v>80</v>
      </c>
      <c r="L67" s="150">
        <v>70</v>
      </c>
      <c r="M67" s="150">
        <v>70</v>
      </c>
      <c r="N67" s="150">
        <v>100</v>
      </c>
      <c r="O67" s="154" t="s">
        <v>792</v>
      </c>
      <c r="P67" s="146">
        <v>88</v>
      </c>
      <c r="Q67" s="146" t="s">
        <v>687</v>
      </c>
      <c r="R67" s="146" t="s">
        <v>1265</v>
      </c>
      <c r="S67" s="238" t="s">
        <v>1265</v>
      </c>
      <c r="T67" s="78">
        <f t="shared" si="3"/>
        <v>88</v>
      </c>
      <c r="U67" s="146" t="s">
        <v>687</v>
      </c>
      <c r="V67" s="146">
        <v>68</v>
      </c>
      <c r="W67" s="146" t="s">
        <v>689</v>
      </c>
      <c r="X67" s="146" t="s">
        <v>1265</v>
      </c>
      <c r="Y67" s="146" t="s">
        <v>1265</v>
      </c>
      <c r="Z67" s="146">
        <f t="shared" si="4"/>
        <v>68</v>
      </c>
      <c r="AA67" s="146" t="s">
        <v>689</v>
      </c>
      <c r="AB67" s="146">
        <v>56</v>
      </c>
      <c r="AC67" s="146" t="s">
        <v>689</v>
      </c>
      <c r="AD67" s="146" t="s">
        <v>687</v>
      </c>
      <c r="AE67" s="146">
        <f t="shared" si="5"/>
        <v>70.666666666666671</v>
      </c>
    </row>
    <row r="68" spans="1:31" ht="24" customHeight="1" x14ac:dyDescent="0.25">
      <c r="A68" s="155" t="s">
        <v>786</v>
      </c>
      <c r="B68" s="155" t="s">
        <v>743</v>
      </c>
      <c r="C68" s="155" t="s">
        <v>627</v>
      </c>
      <c r="D68" s="155">
        <v>844372</v>
      </c>
      <c r="E68" s="156" t="s">
        <v>824</v>
      </c>
      <c r="F68" s="252" t="s">
        <v>1277</v>
      </c>
      <c r="G68" s="252" t="s">
        <v>1284</v>
      </c>
      <c r="H68" s="157" t="s">
        <v>825</v>
      </c>
      <c r="I68" s="158" t="s">
        <v>825</v>
      </c>
      <c r="J68" s="155">
        <v>80</v>
      </c>
      <c r="K68" s="155">
        <v>70</v>
      </c>
      <c r="L68" s="155">
        <v>60</v>
      </c>
      <c r="M68" s="155">
        <v>60</v>
      </c>
      <c r="N68" s="155">
        <v>100</v>
      </c>
      <c r="O68" s="159" t="s">
        <v>826</v>
      </c>
      <c r="P68" s="146">
        <v>80</v>
      </c>
      <c r="Q68" s="146" t="s">
        <v>687</v>
      </c>
      <c r="R68" s="146" t="s">
        <v>1265</v>
      </c>
      <c r="S68" s="238" t="s">
        <v>1265</v>
      </c>
      <c r="T68" s="78">
        <f t="shared" si="3"/>
        <v>80</v>
      </c>
      <c r="U68" s="238" t="s">
        <v>687</v>
      </c>
      <c r="V68" s="146">
        <v>56</v>
      </c>
      <c r="W68" s="146" t="s">
        <v>689</v>
      </c>
      <c r="X68" s="146" t="s">
        <v>1265</v>
      </c>
      <c r="Y68" s="146" t="s">
        <v>1265</v>
      </c>
      <c r="Z68" s="146">
        <f t="shared" si="4"/>
        <v>56</v>
      </c>
      <c r="AA68" s="146" t="s">
        <v>689</v>
      </c>
      <c r="AB68" s="146">
        <v>56</v>
      </c>
      <c r="AC68" s="146" t="s">
        <v>689</v>
      </c>
      <c r="AD68" s="146" t="s">
        <v>689</v>
      </c>
      <c r="AE68" s="146">
        <f t="shared" si="5"/>
        <v>64</v>
      </c>
    </row>
    <row r="69" spans="1:31" ht="24" customHeight="1" x14ac:dyDescent="0.25">
      <c r="A69" s="155" t="s">
        <v>786</v>
      </c>
      <c r="B69" s="155" t="s">
        <v>743</v>
      </c>
      <c r="C69" s="155" t="s">
        <v>627</v>
      </c>
      <c r="D69" s="155">
        <v>844314</v>
      </c>
      <c r="E69" s="156" t="s">
        <v>859</v>
      </c>
      <c r="F69" s="252" t="s">
        <v>1277</v>
      </c>
      <c r="G69" s="252" t="s">
        <v>1284</v>
      </c>
      <c r="H69" s="157" t="s">
        <v>860</v>
      </c>
      <c r="I69" s="158" t="s">
        <v>860</v>
      </c>
      <c r="J69" s="155">
        <v>80</v>
      </c>
      <c r="K69" s="155">
        <v>80</v>
      </c>
      <c r="L69" s="155">
        <v>70</v>
      </c>
      <c r="M69" s="155">
        <v>60</v>
      </c>
      <c r="N69" s="155">
        <v>100</v>
      </c>
      <c r="O69" s="159" t="s">
        <v>861</v>
      </c>
      <c r="P69" s="146">
        <v>80</v>
      </c>
      <c r="Q69" s="146" t="s">
        <v>687</v>
      </c>
      <c r="R69" s="146" t="s">
        <v>1265</v>
      </c>
      <c r="S69" s="238" t="s">
        <v>1265</v>
      </c>
      <c r="T69" s="78">
        <f t="shared" si="3"/>
        <v>80</v>
      </c>
      <c r="U69" s="146" t="s">
        <v>687</v>
      </c>
      <c r="V69" s="146">
        <v>48</v>
      </c>
      <c r="W69" s="146" t="s">
        <v>688</v>
      </c>
      <c r="X69" s="146">
        <v>68</v>
      </c>
      <c r="Y69" s="146" t="s">
        <v>689</v>
      </c>
      <c r="Z69" s="146">
        <f t="shared" si="4"/>
        <v>68</v>
      </c>
      <c r="AA69" s="146" t="s">
        <v>689</v>
      </c>
      <c r="AB69" s="146">
        <v>60</v>
      </c>
      <c r="AC69" s="146" t="s">
        <v>689</v>
      </c>
      <c r="AD69" s="146" t="s">
        <v>689</v>
      </c>
      <c r="AE69" s="146">
        <f t="shared" si="5"/>
        <v>69.333333333333329</v>
      </c>
    </row>
    <row r="70" spans="1:31" ht="24" customHeight="1" x14ac:dyDescent="0.25">
      <c r="A70" s="155" t="s">
        <v>786</v>
      </c>
      <c r="B70" s="155" t="s">
        <v>743</v>
      </c>
      <c r="C70" s="155" t="s">
        <v>627</v>
      </c>
      <c r="D70" s="155">
        <v>844342</v>
      </c>
      <c r="E70" s="156" t="s">
        <v>793</v>
      </c>
      <c r="F70" s="252" t="s">
        <v>1277</v>
      </c>
      <c r="G70" s="252" t="s">
        <v>1284</v>
      </c>
      <c r="H70" s="157" t="s">
        <v>794</v>
      </c>
      <c r="I70" s="158" t="s">
        <v>794</v>
      </c>
      <c r="J70" s="155">
        <v>90</v>
      </c>
      <c r="K70" s="155">
        <v>90</v>
      </c>
      <c r="L70" s="155">
        <v>90</v>
      </c>
      <c r="M70" s="155">
        <v>90</v>
      </c>
      <c r="N70" s="155">
        <v>100</v>
      </c>
      <c r="O70" s="159" t="s">
        <v>795</v>
      </c>
      <c r="P70" s="146">
        <v>82</v>
      </c>
      <c r="Q70" s="146" t="s">
        <v>687</v>
      </c>
      <c r="R70" s="146" t="s">
        <v>1265</v>
      </c>
      <c r="S70" s="238" t="s">
        <v>1265</v>
      </c>
      <c r="T70" s="78">
        <f t="shared" si="3"/>
        <v>82</v>
      </c>
      <c r="U70" s="146" t="s">
        <v>687</v>
      </c>
      <c r="V70" s="146">
        <v>52</v>
      </c>
      <c r="W70" s="146" t="s">
        <v>689</v>
      </c>
      <c r="X70" s="146">
        <v>64</v>
      </c>
      <c r="Y70" s="146" t="s">
        <v>689</v>
      </c>
      <c r="Z70" s="146">
        <f t="shared" si="4"/>
        <v>64</v>
      </c>
      <c r="AA70" s="146" t="s">
        <v>689</v>
      </c>
      <c r="AB70" s="146">
        <v>56</v>
      </c>
      <c r="AC70" s="146" t="s">
        <v>689</v>
      </c>
      <c r="AD70" s="146" t="s">
        <v>689</v>
      </c>
      <c r="AE70" s="146">
        <f t="shared" si="5"/>
        <v>67.333333333333329</v>
      </c>
    </row>
    <row r="71" spans="1:31" ht="24" customHeight="1" x14ac:dyDescent="0.25">
      <c r="A71" s="150" t="s">
        <v>786</v>
      </c>
      <c r="B71" s="150" t="s">
        <v>743</v>
      </c>
      <c r="C71" s="150" t="s">
        <v>627</v>
      </c>
      <c r="D71" s="150">
        <v>844371</v>
      </c>
      <c r="E71" s="151" t="s">
        <v>821</v>
      </c>
      <c r="F71" s="252" t="s">
        <v>1277</v>
      </c>
      <c r="G71" s="252" t="s">
        <v>1284</v>
      </c>
      <c r="H71" s="152" t="s">
        <v>822</v>
      </c>
      <c r="I71" s="153" t="s">
        <v>822</v>
      </c>
      <c r="J71" s="150">
        <v>80</v>
      </c>
      <c r="K71" s="150">
        <v>70</v>
      </c>
      <c r="L71" s="150">
        <v>70</v>
      </c>
      <c r="M71" s="150">
        <v>60</v>
      </c>
      <c r="N71" s="150">
        <v>90</v>
      </c>
      <c r="O71" s="154" t="s">
        <v>823</v>
      </c>
      <c r="P71" s="146">
        <v>86</v>
      </c>
      <c r="Q71" s="146" t="s">
        <v>687</v>
      </c>
      <c r="R71" s="146" t="s">
        <v>1265</v>
      </c>
      <c r="S71" s="238" t="s">
        <v>1265</v>
      </c>
      <c r="T71" s="78">
        <f t="shared" si="3"/>
        <v>86</v>
      </c>
      <c r="U71" s="146" t="s">
        <v>687</v>
      </c>
      <c r="V71" s="146">
        <v>64</v>
      </c>
      <c r="W71" s="146" t="s">
        <v>689</v>
      </c>
      <c r="X71" s="146">
        <v>68</v>
      </c>
      <c r="Y71" s="146" t="s">
        <v>689</v>
      </c>
      <c r="Z71" s="146">
        <f t="shared" si="4"/>
        <v>68</v>
      </c>
      <c r="AA71" s="146" t="s">
        <v>689</v>
      </c>
      <c r="AB71" s="146">
        <v>50</v>
      </c>
      <c r="AC71" s="146" t="s">
        <v>689</v>
      </c>
      <c r="AD71" s="146" t="s">
        <v>689</v>
      </c>
      <c r="AE71" s="146">
        <f t="shared" si="5"/>
        <v>68</v>
      </c>
    </row>
    <row r="72" spans="1:31" ht="24" customHeight="1" x14ac:dyDescent="0.25">
      <c r="A72" s="155" t="s">
        <v>786</v>
      </c>
      <c r="B72" s="155" t="s">
        <v>743</v>
      </c>
      <c r="C72" s="155" t="s">
        <v>627</v>
      </c>
      <c r="D72" s="155">
        <v>844387</v>
      </c>
      <c r="E72" s="156" t="s">
        <v>835</v>
      </c>
      <c r="F72" s="252" t="s">
        <v>1277</v>
      </c>
      <c r="G72" s="252" t="s">
        <v>1284</v>
      </c>
      <c r="H72" s="157" t="s">
        <v>836</v>
      </c>
      <c r="I72" s="158" t="s">
        <v>836</v>
      </c>
      <c r="J72" s="155">
        <v>80</v>
      </c>
      <c r="K72" s="155">
        <v>60</v>
      </c>
      <c r="L72" s="155">
        <v>60</v>
      </c>
      <c r="M72" s="155">
        <v>40</v>
      </c>
      <c r="N72" s="155">
        <v>90</v>
      </c>
      <c r="O72" s="159" t="s">
        <v>837</v>
      </c>
      <c r="P72" s="146">
        <v>82</v>
      </c>
      <c r="Q72" s="146" t="s">
        <v>687</v>
      </c>
      <c r="R72" s="146" t="s">
        <v>1265</v>
      </c>
      <c r="S72" s="238" t="s">
        <v>1265</v>
      </c>
      <c r="T72" s="78">
        <f t="shared" si="3"/>
        <v>82</v>
      </c>
      <c r="U72" s="146" t="s">
        <v>687</v>
      </c>
      <c r="V72" s="146">
        <v>56</v>
      </c>
      <c r="W72" s="146" t="s">
        <v>689</v>
      </c>
      <c r="X72" s="146">
        <v>72</v>
      </c>
      <c r="Y72" s="146" t="s">
        <v>687</v>
      </c>
      <c r="Z72" s="146">
        <f t="shared" si="4"/>
        <v>72</v>
      </c>
      <c r="AA72" s="146" t="s">
        <v>687</v>
      </c>
      <c r="AB72" s="146">
        <v>70</v>
      </c>
      <c r="AC72" s="146" t="s">
        <v>687</v>
      </c>
      <c r="AD72" s="146" t="s">
        <v>687</v>
      </c>
      <c r="AE72" s="146">
        <f t="shared" si="5"/>
        <v>74.666666666666671</v>
      </c>
    </row>
    <row r="73" spans="1:31" ht="24" customHeight="1" x14ac:dyDescent="0.25">
      <c r="A73" s="155" t="s">
        <v>786</v>
      </c>
      <c r="B73" s="155" t="s">
        <v>743</v>
      </c>
      <c r="C73" s="155" t="s">
        <v>627</v>
      </c>
      <c r="D73" s="155">
        <v>844346</v>
      </c>
      <c r="E73" s="156" t="s">
        <v>808</v>
      </c>
      <c r="F73" s="252" t="s">
        <v>1277</v>
      </c>
      <c r="G73" s="252" t="s">
        <v>1284</v>
      </c>
      <c r="H73" s="157" t="s">
        <v>809</v>
      </c>
      <c r="I73" s="158" t="s">
        <v>809</v>
      </c>
      <c r="J73" s="155">
        <v>60</v>
      </c>
      <c r="K73" s="155">
        <v>50</v>
      </c>
      <c r="L73" s="155">
        <v>50</v>
      </c>
      <c r="M73" s="155">
        <v>50</v>
      </c>
      <c r="N73" s="155">
        <v>70</v>
      </c>
      <c r="O73" s="159" t="s">
        <v>803</v>
      </c>
      <c r="P73" s="146">
        <v>80</v>
      </c>
      <c r="Q73" s="146" t="s">
        <v>687</v>
      </c>
      <c r="R73" s="146" t="s">
        <v>1265</v>
      </c>
      <c r="S73" s="146" t="s">
        <v>1265</v>
      </c>
      <c r="T73" s="78">
        <f t="shared" si="3"/>
        <v>80</v>
      </c>
      <c r="U73" s="146" t="s">
        <v>687</v>
      </c>
      <c r="V73" s="146">
        <v>72</v>
      </c>
      <c r="W73" s="146" t="s">
        <v>687</v>
      </c>
      <c r="X73" s="146" t="s">
        <v>1265</v>
      </c>
      <c r="Y73" s="146" t="s">
        <v>1265</v>
      </c>
      <c r="Z73" s="146">
        <f t="shared" si="4"/>
        <v>72</v>
      </c>
      <c r="AA73" s="146" t="s">
        <v>687</v>
      </c>
      <c r="AB73" s="146">
        <v>55</v>
      </c>
      <c r="AC73" s="146" t="s">
        <v>688</v>
      </c>
      <c r="AD73" s="146" t="s">
        <v>689</v>
      </c>
      <c r="AE73" s="146">
        <f t="shared" si="5"/>
        <v>69</v>
      </c>
    </row>
    <row r="74" spans="1:31" ht="24" customHeight="1" x14ac:dyDescent="0.25">
      <c r="A74" s="150" t="s">
        <v>786</v>
      </c>
      <c r="B74" s="150" t="s">
        <v>743</v>
      </c>
      <c r="C74" s="150" t="s">
        <v>627</v>
      </c>
      <c r="D74" s="150">
        <v>844436</v>
      </c>
      <c r="E74" s="151" t="s">
        <v>856</v>
      </c>
      <c r="F74" s="252" t="s">
        <v>1277</v>
      </c>
      <c r="G74" s="252" t="s">
        <v>1284</v>
      </c>
      <c r="H74" s="152" t="s">
        <v>857</v>
      </c>
      <c r="I74" s="153" t="s">
        <v>857</v>
      </c>
      <c r="J74" s="150">
        <v>100</v>
      </c>
      <c r="K74" s="150">
        <v>100</v>
      </c>
      <c r="L74" s="150">
        <v>100</v>
      </c>
      <c r="M74" s="150">
        <v>100</v>
      </c>
      <c r="N74" s="150">
        <v>100</v>
      </c>
      <c r="O74" s="154" t="s">
        <v>858</v>
      </c>
      <c r="P74" s="146">
        <v>80</v>
      </c>
      <c r="Q74" s="146" t="s">
        <v>687</v>
      </c>
      <c r="R74" s="146" t="s">
        <v>1265</v>
      </c>
      <c r="S74" s="238" t="s">
        <v>1265</v>
      </c>
      <c r="T74" s="78">
        <f t="shared" si="3"/>
        <v>80</v>
      </c>
      <c r="U74" s="146" t="s">
        <v>687</v>
      </c>
      <c r="V74" s="146">
        <v>48</v>
      </c>
      <c r="W74" s="146" t="s">
        <v>688</v>
      </c>
      <c r="X74" s="146" t="s">
        <v>1265</v>
      </c>
      <c r="Y74" s="146" t="s">
        <v>1265</v>
      </c>
      <c r="Z74" s="146">
        <f t="shared" si="4"/>
        <v>48</v>
      </c>
      <c r="AA74" s="146" t="s">
        <v>688</v>
      </c>
      <c r="AB74" s="146">
        <v>74</v>
      </c>
      <c r="AC74" s="146" t="s">
        <v>687</v>
      </c>
      <c r="AD74" s="146" t="s">
        <v>689</v>
      </c>
      <c r="AE74" s="146">
        <f t="shared" si="5"/>
        <v>67.333333333333329</v>
      </c>
    </row>
    <row r="75" spans="1:31" ht="24" customHeight="1" x14ac:dyDescent="0.25">
      <c r="A75" s="155" t="s">
        <v>786</v>
      </c>
      <c r="B75" s="155" t="s">
        <v>743</v>
      </c>
      <c r="C75" s="155" t="s">
        <v>627</v>
      </c>
      <c r="D75" s="155">
        <v>844348</v>
      </c>
      <c r="E75" s="156" t="s">
        <v>787</v>
      </c>
      <c r="F75" s="252" t="s">
        <v>1277</v>
      </c>
      <c r="G75" s="252" t="s">
        <v>1284</v>
      </c>
      <c r="H75" s="157" t="s">
        <v>788</v>
      </c>
      <c r="I75" s="158" t="s">
        <v>788</v>
      </c>
      <c r="J75" s="155">
        <v>50</v>
      </c>
      <c r="K75" s="155">
        <v>50</v>
      </c>
      <c r="L75" s="155">
        <v>50</v>
      </c>
      <c r="M75" s="155">
        <v>40</v>
      </c>
      <c r="N75" s="155">
        <v>90</v>
      </c>
      <c r="O75" s="159" t="s">
        <v>789</v>
      </c>
      <c r="P75" s="146">
        <v>80</v>
      </c>
      <c r="Q75" s="146" t="s">
        <v>687</v>
      </c>
      <c r="R75" s="146" t="s">
        <v>1265</v>
      </c>
      <c r="S75" s="238" t="s">
        <v>1265</v>
      </c>
      <c r="T75" s="78">
        <f t="shared" si="3"/>
        <v>80</v>
      </c>
      <c r="U75" s="146" t="s">
        <v>687</v>
      </c>
      <c r="V75" s="146">
        <v>68</v>
      </c>
      <c r="W75" s="146" t="s">
        <v>689</v>
      </c>
      <c r="X75" s="146">
        <v>72</v>
      </c>
      <c r="Y75" s="146" t="s">
        <v>687</v>
      </c>
      <c r="Z75" s="146">
        <f t="shared" si="4"/>
        <v>72</v>
      </c>
      <c r="AA75" s="146" t="s">
        <v>687</v>
      </c>
      <c r="AB75" s="146">
        <v>52</v>
      </c>
      <c r="AC75" s="146" t="s">
        <v>689</v>
      </c>
      <c r="AD75" s="146" t="s">
        <v>689</v>
      </c>
      <c r="AE75" s="146">
        <f t="shared" si="5"/>
        <v>68</v>
      </c>
    </row>
    <row r="76" spans="1:31" ht="24" customHeight="1" x14ac:dyDescent="0.25">
      <c r="A76" s="150" t="s">
        <v>786</v>
      </c>
      <c r="B76" s="150" t="s">
        <v>743</v>
      </c>
      <c r="C76" s="150" t="s">
        <v>627</v>
      </c>
      <c r="D76" s="150">
        <v>844388</v>
      </c>
      <c r="E76" s="151" t="s">
        <v>838</v>
      </c>
      <c r="F76" s="252" t="s">
        <v>1277</v>
      </c>
      <c r="G76" s="252" t="s">
        <v>1284</v>
      </c>
      <c r="H76" s="152" t="s">
        <v>839</v>
      </c>
      <c r="I76" s="153" t="s">
        <v>839</v>
      </c>
      <c r="J76" s="150">
        <v>40</v>
      </c>
      <c r="K76" s="150">
        <v>50</v>
      </c>
      <c r="L76" s="150">
        <v>40</v>
      </c>
      <c r="M76" s="150">
        <v>50</v>
      </c>
      <c r="N76" s="150">
        <v>95</v>
      </c>
      <c r="O76" s="154" t="s">
        <v>840</v>
      </c>
      <c r="P76" s="146">
        <v>68</v>
      </c>
      <c r="Q76" s="146" t="s">
        <v>689</v>
      </c>
      <c r="R76" s="146" t="s">
        <v>1265</v>
      </c>
      <c r="S76" s="146" t="s">
        <v>1265</v>
      </c>
      <c r="T76" s="78">
        <f t="shared" si="3"/>
        <v>68</v>
      </c>
      <c r="U76" s="272" t="s">
        <v>689</v>
      </c>
      <c r="V76" s="146">
        <v>72</v>
      </c>
      <c r="W76" s="146" t="s">
        <v>687</v>
      </c>
      <c r="X76" s="146" t="s">
        <v>1265</v>
      </c>
      <c r="Y76" s="146" t="s">
        <v>1265</v>
      </c>
      <c r="Z76" s="146">
        <f t="shared" si="4"/>
        <v>72</v>
      </c>
      <c r="AA76" s="146" t="s">
        <v>687</v>
      </c>
      <c r="AB76" s="146">
        <v>60</v>
      </c>
      <c r="AC76" s="146" t="s">
        <v>689</v>
      </c>
      <c r="AD76" s="146" t="s">
        <v>689</v>
      </c>
      <c r="AE76" s="146">
        <f t="shared" si="5"/>
        <v>66.666666666666671</v>
      </c>
    </row>
    <row r="77" spans="1:31" ht="24" hidden="1" customHeight="1" x14ac:dyDescent="0.25">
      <c r="A77" s="155" t="s">
        <v>865</v>
      </c>
      <c r="B77" s="155" t="s">
        <v>743</v>
      </c>
      <c r="C77" s="155" t="s">
        <v>699</v>
      </c>
      <c r="D77" s="155">
        <v>844412</v>
      </c>
      <c r="E77" s="156" t="s">
        <v>866</v>
      </c>
      <c r="F77" s="252" t="s">
        <v>1277</v>
      </c>
      <c r="G77" s="252" t="s">
        <v>1284</v>
      </c>
      <c r="H77" s="155" t="s">
        <v>867</v>
      </c>
      <c r="I77" s="156" t="s">
        <v>867</v>
      </c>
      <c r="J77" s="155">
        <v>84</v>
      </c>
      <c r="K77" s="155">
        <v>90</v>
      </c>
      <c r="L77" s="155">
        <v>99</v>
      </c>
      <c r="M77" s="155">
        <v>80</v>
      </c>
      <c r="N77" s="155">
        <v>100</v>
      </c>
      <c r="O77" s="159" t="s">
        <v>868</v>
      </c>
      <c r="P77" s="146">
        <v>70</v>
      </c>
      <c r="Q77" s="146" t="s">
        <v>687</v>
      </c>
      <c r="R77" s="146" t="s">
        <v>1265</v>
      </c>
      <c r="S77" s="238" t="s">
        <v>1265</v>
      </c>
      <c r="T77" s="78">
        <f t="shared" ref="T77:T130" si="6">MAX(P77,R77)</f>
        <v>70</v>
      </c>
      <c r="U77" s="146" t="s">
        <v>687</v>
      </c>
      <c r="V77" s="146">
        <v>76</v>
      </c>
      <c r="W77" s="146" t="s">
        <v>687</v>
      </c>
      <c r="X77" s="146" t="s">
        <v>1265</v>
      </c>
      <c r="Y77" s="146" t="s">
        <v>1265</v>
      </c>
      <c r="Z77" s="146">
        <f t="shared" ref="Z77:Z130" si="7">MAX(V77,X77)</f>
        <v>76</v>
      </c>
      <c r="AA77" s="146" t="s">
        <v>687</v>
      </c>
      <c r="AB77" s="146">
        <v>81</v>
      </c>
      <c r="AC77" s="146" t="s">
        <v>687</v>
      </c>
      <c r="AD77" s="146" t="s">
        <v>687</v>
      </c>
      <c r="AE77" s="146">
        <f t="shared" ref="AE77:AE130" si="8">AVERAGE(T77,Z77,AB77)</f>
        <v>75.666666666666671</v>
      </c>
    </row>
    <row r="78" spans="1:31" ht="24" hidden="1" customHeight="1" x14ac:dyDescent="0.25">
      <c r="A78" s="150" t="s">
        <v>865</v>
      </c>
      <c r="B78" s="150" t="s">
        <v>743</v>
      </c>
      <c r="C78" s="150" t="s">
        <v>699</v>
      </c>
      <c r="D78" s="150">
        <v>844413</v>
      </c>
      <c r="E78" s="151" t="s">
        <v>870</v>
      </c>
      <c r="F78" s="252" t="s">
        <v>1277</v>
      </c>
      <c r="G78" s="252" t="s">
        <v>1284</v>
      </c>
      <c r="H78" s="150" t="s">
        <v>871</v>
      </c>
      <c r="I78" s="151" t="s">
        <v>871</v>
      </c>
      <c r="J78" s="150">
        <v>93</v>
      </c>
      <c r="K78" s="150">
        <v>90</v>
      </c>
      <c r="L78" s="150">
        <v>99</v>
      </c>
      <c r="M78" s="150">
        <v>80</v>
      </c>
      <c r="N78" s="150">
        <v>100</v>
      </c>
      <c r="O78" s="154" t="s">
        <v>872</v>
      </c>
      <c r="P78" s="146">
        <v>72</v>
      </c>
      <c r="Q78" s="146" t="s">
        <v>687</v>
      </c>
      <c r="R78" s="146" t="s">
        <v>1265</v>
      </c>
      <c r="S78" s="238" t="s">
        <v>1265</v>
      </c>
      <c r="T78" s="78">
        <f t="shared" si="6"/>
        <v>72</v>
      </c>
      <c r="U78" s="146" t="s">
        <v>687</v>
      </c>
      <c r="V78" s="146">
        <v>76</v>
      </c>
      <c r="W78" s="146" t="s">
        <v>687</v>
      </c>
      <c r="X78" s="146" t="s">
        <v>1265</v>
      </c>
      <c r="Y78" s="146" t="s">
        <v>1265</v>
      </c>
      <c r="Z78" s="146">
        <f t="shared" si="7"/>
        <v>76</v>
      </c>
      <c r="AA78" s="146" t="s">
        <v>687</v>
      </c>
      <c r="AB78" s="146">
        <v>80</v>
      </c>
      <c r="AC78" s="146" t="s">
        <v>687</v>
      </c>
      <c r="AD78" s="146" t="s">
        <v>687</v>
      </c>
      <c r="AE78" s="146">
        <f t="shared" si="8"/>
        <v>76</v>
      </c>
    </row>
    <row r="79" spans="1:31" ht="24" hidden="1" customHeight="1" x14ac:dyDescent="0.25">
      <c r="A79" s="155" t="s">
        <v>865</v>
      </c>
      <c r="B79" s="155" t="s">
        <v>743</v>
      </c>
      <c r="C79" s="155" t="s">
        <v>699</v>
      </c>
      <c r="D79" s="155">
        <v>836276</v>
      </c>
      <c r="E79" s="156" t="s">
        <v>873</v>
      </c>
      <c r="F79" s="252" t="s">
        <v>1278</v>
      </c>
      <c r="G79" s="252" t="s">
        <v>1285</v>
      </c>
      <c r="H79" s="155" t="s">
        <v>874</v>
      </c>
      <c r="I79" s="156" t="s">
        <v>874</v>
      </c>
      <c r="J79" s="155">
        <v>90</v>
      </c>
      <c r="K79" s="155">
        <v>95</v>
      </c>
      <c r="L79" s="155">
        <v>99</v>
      </c>
      <c r="M79" s="155">
        <v>82</v>
      </c>
      <c r="N79" s="155">
        <v>100</v>
      </c>
      <c r="O79" s="159" t="s">
        <v>875</v>
      </c>
      <c r="P79" s="146">
        <v>68</v>
      </c>
      <c r="Q79" s="146" t="s">
        <v>689</v>
      </c>
      <c r="R79" s="146">
        <v>86</v>
      </c>
      <c r="S79" s="146" t="s">
        <v>687</v>
      </c>
      <c r="T79" s="78">
        <f t="shared" si="6"/>
        <v>86</v>
      </c>
      <c r="U79" s="146" t="s">
        <v>687</v>
      </c>
      <c r="V79" s="146">
        <v>72</v>
      </c>
      <c r="W79" s="146" t="s">
        <v>687</v>
      </c>
      <c r="X79" s="146" t="s">
        <v>1265</v>
      </c>
      <c r="Y79" s="146" t="s">
        <v>1265</v>
      </c>
      <c r="Z79" s="146">
        <f t="shared" si="7"/>
        <v>72</v>
      </c>
      <c r="AA79" s="146" t="s">
        <v>687</v>
      </c>
      <c r="AB79" s="146" t="s">
        <v>705</v>
      </c>
      <c r="AC79" s="146" t="s">
        <v>685</v>
      </c>
      <c r="AD79" s="146" t="s">
        <v>687</v>
      </c>
      <c r="AE79" s="146">
        <f t="shared" si="8"/>
        <v>79</v>
      </c>
    </row>
    <row r="80" spans="1:31" ht="24" hidden="1" customHeight="1" x14ac:dyDescent="0.25">
      <c r="A80" s="150" t="s">
        <v>865</v>
      </c>
      <c r="B80" s="150" t="s">
        <v>743</v>
      </c>
      <c r="C80" s="150" t="s">
        <v>699</v>
      </c>
      <c r="D80" s="150">
        <v>836280</v>
      </c>
      <c r="E80" s="151" t="s">
        <v>876</v>
      </c>
      <c r="F80" s="252" t="s">
        <v>1278</v>
      </c>
      <c r="G80" s="252" t="s">
        <v>1285</v>
      </c>
      <c r="H80" s="150" t="s">
        <v>877</v>
      </c>
      <c r="I80" s="151" t="s">
        <v>877</v>
      </c>
      <c r="J80" s="150">
        <v>88</v>
      </c>
      <c r="K80" s="150">
        <v>94</v>
      </c>
      <c r="L80" s="150">
        <v>99</v>
      </c>
      <c r="M80" s="150">
        <v>84</v>
      </c>
      <c r="N80" s="150">
        <v>100</v>
      </c>
      <c r="O80" s="154" t="s">
        <v>878</v>
      </c>
      <c r="P80" s="146">
        <v>72</v>
      </c>
      <c r="Q80" s="146" t="s">
        <v>687</v>
      </c>
      <c r="R80" s="146" t="s">
        <v>1265</v>
      </c>
      <c r="S80" s="238" t="s">
        <v>1265</v>
      </c>
      <c r="T80" s="78">
        <f t="shared" si="6"/>
        <v>72</v>
      </c>
      <c r="U80" s="146" t="s">
        <v>687</v>
      </c>
      <c r="V80" s="146">
        <v>80</v>
      </c>
      <c r="W80" s="146" t="s">
        <v>687</v>
      </c>
      <c r="X80" s="146" t="s">
        <v>1265</v>
      </c>
      <c r="Y80" s="146" t="s">
        <v>1265</v>
      </c>
      <c r="Z80" s="146">
        <f t="shared" si="7"/>
        <v>80</v>
      </c>
      <c r="AA80" s="146" t="s">
        <v>687</v>
      </c>
      <c r="AB80" s="146">
        <v>84</v>
      </c>
      <c r="AC80" s="146" t="s">
        <v>687</v>
      </c>
      <c r="AD80" s="146" t="s">
        <v>687</v>
      </c>
      <c r="AE80" s="146">
        <f t="shared" si="8"/>
        <v>78.666666666666671</v>
      </c>
    </row>
    <row r="81" spans="1:31" ht="24" hidden="1" customHeight="1" x14ac:dyDescent="0.25">
      <c r="A81" s="155" t="s">
        <v>865</v>
      </c>
      <c r="B81" s="155" t="s">
        <v>743</v>
      </c>
      <c r="C81" s="155" t="s">
        <v>699</v>
      </c>
      <c r="D81" s="155">
        <v>836281</v>
      </c>
      <c r="E81" s="156" t="s">
        <v>879</v>
      </c>
      <c r="F81" s="252" t="s">
        <v>1278</v>
      </c>
      <c r="G81" s="252" t="s">
        <v>1285</v>
      </c>
      <c r="H81" s="155" t="s">
        <v>880</v>
      </c>
      <c r="I81" s="156" t="s">
        <v>880</v>
      </c>
      <c r="J81" s="155">
        <v>88</v>
      </c>
      <c r="K81" s="155">
        <v>96</v>
      </c>
      <c r="L81" s="155">
        <v>99</v>
      </c>
      <c r="M81" s="155">
        <v>80</v>
      </c>
      <c r="N81" s="155">
        <v>100</v>
      </c>
      <c r="O81" s="159" t="s">
        <v>881</v>
      </c>
      <c r="P81" s="146">
        <v>74</v>
      </c>
      <c r="Q81" s="146" t="s">
        <v>687</v>
      </c>
      <c r="R81" s="146" t="s">
        <v>1265</v>
      </c>
      <c r="S81" s="146" t="s">
        <v>1265</v>
      </c>
      <c r="T81" s="78">
        <f t="shared" si="6"/>
        <v>74</v>
      </c>
      <c r="U81" s="146" t="s">
        <v>687</v>
      </c>
      <c r="V81" s="146">
        <v>72</v>
      </c>
      <c r="W81" s="146" t="s">
        <v>687</v>
      </c>
      <c r="X81" s="146" t="s">
        <v>1265</v>
      </c>
      <c r="Y81" s="146" t="s">
        <v>1265</v>
      </c>
      <c r="Z81" s="146">
        <f t="shared" si="7"/>
        <v>72</v>
      </c>
      <c r="AA81" s="146" t="s">
        <v>687</v>
      </c>
      <c r="AB81" s="146">
        <v>82</v>
      </c>
      <c r="AC81" s="146" t="s">
        <v>687</v>
      </c>
      <c r="AD81" s="146" t="s">
        <v>687</v>
      </c>
      <c r="AE81" s="146">
        <f t="shared" si="8"/>
        <v>76</v>
      </c>
    </row>
    <row r="82" spans="1:31" ht="24" hidden="1" customHeight="1" x14ac:dyDescent="0.25">
      <c r="A82" s="150" t="s">
        <v>865</v>
      </c>
      <c r="B82" s="150" t="s">
        <v>743</v>
      </c>
      <c r="C82" s="150" t="s">
        <v>699</v>
      </c>
      <c r="D82" s="150">
        <v>836282</v>
      </c>
      <c r="E82" s="151" t="s">
        <v>882</v>
      </c>
      <c r="F82" s="252" t="s">
        <v>1278</v>
      </c>
      <c r="G82" s="252" t="s">
        <v>1285</v>
      </c>
      <c r="H82" s="150" t="s">
        <v>883</v>
      </c>
      <c r="I82" s="151" t="s">
        <v>883</v>
      </c>
      <c r="J82" s="150">
        <v>89</v>
      </c>
      <c r="K82" s="150">
        <v>95</v>
      </c>
      <c r="L82" s="150">
        <v>99</v>
      </c>
      <c r="M82" s="150">
        <v>85</v>
      </c>
      <c r="N82" s="150">
        <v>100</v>
      </c>
      <c r="O82" s="154" t="s">
        <v>881</v>
      </c>
      <c r="P82" s="146">
        <v>72</v>
      </c>
      <c r="Q82" s="146" t="s">
        <v>687</v>
      </c>
      <c r="R82" s="146" t="s">
        <v>1265</v>
      </c>
      <c r="S82" s="146" t="s">
        <v>1265</v>
      </c>
      <c r="T82" s="78">
        <f t="shared" si="6"/>
        <v>72</v>
      </c>
      <c r="U82" s="146" t="s">
        <v>687</v>
      </c>
      <c r="V82" s="146">
        <v>78</v>
      </c>
      <c r="W82" s="146" t="s">
        <v>687</v>
      </c>
      <c r="X82" s="146" t="s">
        <v>1265</v>
      </c>
      <c r="Y82" s="146" t="s">
        <v>1265</v>
      </c>
      <c r="Z82" s="146">
        <f t="shared" si="7"/>
        <v>78</v>
      </c>
      <c r="AA82" s="146" t="s">
        <v>687</v>
      </c>
      <c r="AB82" s="146">
        <v>81</v>
      </c>
      <c r="AC82" s="146" t="s">
        <v>687</v>
      </c>
      <c r="AD82" s="146" t="s">
        <v>687</v>
      </c>
      <c r="AE82" s="146">
        <f t="shared" si="8"/>
        <v>77</v>
      </c>
    </row>
    <row r="83" spans="1:31" ht="24" hidden="1" customHeight="1" x14ac:dyDescent="0.25">
      <c r="A83" s="155" t="s">
        <v>865</v>
      </c>
      <c r="B83" s="155" t="s">
        <v>743</v>
      </c>
      <c r="C83" s="155" t="s">
        <v>699</v>
      </c>
      <c r="D83" s="155">
        <v>836288</v>
      </c>
      <c r="E83" s="156" t="s">
        <v>884</v>
      </c>
      <c r="F83" s="252" t="s">
        <v>1278</v>
      </c>
      <c r="G83" s="252" t="s">
        <v>1285</v>
      </c>
      <c r="H83" s="155" t="s">
        <v>885</v>
      </c>
      <c r="I83" s="156" t="s">
        <v>885</v>
      </c>
      <c r="J83" s="155">
        <v>90</v>
      </c>
      <c r="K83" s="155">
        <v>94</v>
      </c>
      <c r="L83" s="155">
        <v>99</v>
      </c>
      <c r="M83" s="155">
        <v>80</v>
      </c>
      <c r="N83" s="155">
        <v>100</v>
      </c>
      <c r="O83" s="159" t="s">
        <v>875</v>
      </c>
      <c r="P83" s="146">
        <v>74</v>
      </c>
      <c r="Q83" s="146" t="s">
        <v>687</v>
      </c>
      <c r="R83" s="146" t="s">
        <v>1265</v>
      </c>
      <c r="S83" s="146" t="s">
        <v>1265</v>
      </c>
      <c r="T83" s="78">
        <f t="shared" si="6"/>
        <v>74</v>
      </c>
      <c r="U83" s="146" t="s">
        <v>687</v>
      </c>
      <c r="V83" s="146">
        <v>82</v>
      </c>
      <c r="W83" s="146" t="s">
        <v>687</v>
      </c>
      <c r="X83" s="146" t="s">
        <v>1265</v>
      </c>
      <c r="Y83" s="146" t="s">
        <v>1265</v>
      </c>
      <c r="Z83" s="146">
        <f t="shared" si="7"/>
        <v>82</v>
      </c>
      <c r="AA83" s="146" t="s">
        <v>687</v>
      </c>
      <c r="AB83" s="146" t="s">
        <v>705</v>
      </c>
      <c r="AC83" s="146" t="s">
        <v>685</v>
      </c>
      <c r="AD83" s="146" t="s">
        <v>687</v>
      </c>
      <c r="AE83" s="146">
        <f t="shared" si="8"/>
        <v>78</v>
      </c>
    </row>
    <row r="84" spans="1:31" ht="24" hidden="1" customHeight="1" x14ac:dyDescent="0.25">
      <c r="A84" s="150" t="s">
        <v>865</v>
      </c>
      <c r="B84" s="150" t="s">
        <v>743</v>
      </c>
      <c r="C84" s="150" t="s">
        <v>699</v>
      </c>
      <c r="D84" s="150">
        <v>836289</v>
      </c>
      <c r="E84" s="151" t="s">
        <v>886</v>
      </c>
      <c r="F84" s="252" t="s">
        <v>1278</v>
      </c>
      <c r="G84" s="252" t="s">
        <v>1285</v>
      </c>
      <c r="H84" s="150" t="s">
        <v>887</v>
      </c>
      <c r="I84" s="151" t="s">
        <v>887</v>
      </c>
      <c r="J84" s="150">
        <v>91</v>
      </c>
      <c r="K84" s="150">
        <v>93</v>
      </c>
      <c r="L84" s="150">
        <v>99</v>
      </c>
      <c r="M84" s="150">
        <v>83</v>
      </c>
      <c r="N84" s="150">
        <v>100</v>
      </c>
      <c r="O84" s="154" t="s">
        <v>888</v>
      </c>
      <c r="P84" s="146">
        <v>70</v>
      </c>
      <c r="Q84" s="146" t="s">
        <v>687</v>
      </c>
      <c r="R84" s="146" t="s">
        <v>1265</v>
      </c>
      <c r="S84" s="238" t="s">
        <v>1265</v>
      </c>
      <c r="T84" s="78">
        <f t="shared" si="6"/>
        <v>70</v>
      </c>
      <c r="U84" s="146" t="s">
        <v>687</v>
      </c>
      <c r="V84" s="146">
        <v>84</v>
      </c>
      <c r="W84" s="146" t="s">
        <v>687</v>
      </c>
      <c r="X84" s="146" t="s">
        <v>1265</v>
      </c>
      <c r="Y84" s="146" t="s">
        <v>1265</v>
      </c>
      <c r="Z84" s="146">
        <f t="shared" si="7"/>
        <v>84</v>
      </c>
      <c r="AA84" s="146" t="s">
        <v>687</v>
      </c>
      <c r="AB84" s="146">
        <v>84</v>
      </c>
      <c r="AC84" s="146" t="s">
        <v>687</v>
      </c>
      <c r="AD84" s="146" t="s">
        <v>687</v>
      </c>
      <c r="AE84" s="146">
        <f t="shared" si="8"/>
        <v>79.333333333333329</v>
      </c>
    </row>
    <row r="85" spans="1:31" ht="24" hidden="1" customHeight="1" x14ac:dyDescent="0.25">
      <c r="A85" s="155" t="s">
        <v>865</v>
      </c>
      <c r="B85" s="155" t="s">
        <v>743</v>
      </c>
      <c r="C85" s="155" t="s">
        <v>699</v>
      </c>
      <c r="D85" s="155">
        <v>836290</v>
      </c>
      <c r="E85" s="156" t="s">
        <v>889</v>
      </c>
      <c r="F85" s="252" t="s">
        <v>1279</v>
      </c>
      <c r="G85" s="252" t="s">
        <v>1284</v>
      </c>
      <c r="H85" s="155" t="s">
        <v>890</v>
      </c>
      <c r="I85" s="156" t="s">
        <v>890</v>
      </c>
      <c r="J85" s="155">
        <v>95</v>
      </c>
      <c r="K85" s="155">
        <v>94</v>
      </c>
      <c r="L85" s="155">
        <v>99</v>
      </c>
      <c r="M85" s="155">
        <v>82</v>
      </c>
      <c r="N85" s="155">
        <v>100</v>
      </c>
      <c r="O85" s="159" t="s">
        <v>881</v>
      </c>
      <c r="P85" s="146">
        <v>80</v>
      </c>
      <c r="Q85" s="146" t="s">
        <v>687</v>
      </c>
      <c r="R85" s="146" t="s">
        <v>1265</v>
      </c>
      <c r="S85" s="238" t="s">
        <v>1265</v>
      </c>
      <c r="T85" s="78">
        <f t="shared" si="6"/>
        <v>80</v>
      </c>
      <c r="U85" s="146" t="s">
        <v>687</v>
      </c>
      <c r="V85" s="146">
        <v>80</v>
      </c>
      <c r="W85" s="146" t="s">
        <v>687</v>
      </c>
      <c r="X85" s="146" t="s">
        <v>1265</v>
      </c>
      <c r="Y85" s="146" t="s">
        <v>1265</v>
      </c>
      <c r="Z85" s="146">
        <f t="shared" si="7"/>
        <v>80</v>
      </c>
      <c r="AA85" s="146" t="s">
        <v>687</v>
      </c>
      <c r="AB85" s="146">
        <v>88</v>
      </c>
      <c r="AC85" s="146" t="s">
        <v>687</v>
      </c>
      <c r="AD85" s="146" t="s">
        <v>687</v>
      </c>
      <c r="AE85" s="146">
        <f t="shared" si="8"/>
        <v>82.666666666666671</v>
      </c>
    </row>
    <row r="86" spans="1:31" ht="24" hidden="1" customHeight="1" x14ac:dyDescent="0.25">
      <c r="A86" s="150" t="s">
        <v>865</v>
      </c>
      <c r="B86" s="150" t="s">
        <v>743</v>
      </c>
      <c r="C86" s="150" t="s">
        <v>699</v>
      </c>
      <c r="D86" s="150">
        <v>836291</v>
      </c>
      <c r="E86" s="151" t="s">
        <v>891</v>
      </c>
      <c r="F86" s="252" t="s">
        <v>1279</v>
      </c>
      <c r="G86" s="252" t="s">
        <v>1284</v>
      </c>
      <c r="H86" s="150" t="s">
        <v>892</v>
      </c>
      <c r="I86" s="151" t="s">
        <v>892</v>
      </c>
      <c r="J86" s="150">
        <v>90</v>
      </c>
      <c r="K86" s="150">
        <v>97</v>
      </c>
      <c r="L86" s="150">
        <v>99</v>
      </c>
      <c r="M86" s="150">
        <v>81</v>
      </c>
      <c r="N86" s="150">
        <v>80</v>
      </c>
      <c r="O86" s="154" t="s">
        <v>881</v>
      </c>
      <c r="P86" s="146">
        <v>72</v>
      </c>
      <c r="Q86" s="146" t="s">
        <v>687</v>
      </c>
      <c r="R86" s="146" t="s">
        <v>1265</v>
      </c>
      <c r="S86" s="146" t="s">
        <v>1265</v>
      </c>
      <c r="T86" s="78">
        <f t="shared" si="6"/>
        <v>72</v>
      </c>
      <c r="U86" s="146" t="s">
        <v>687</v>
      </c>
      <c r="V86" s="146">
        <v>74</v>
      </c>
      <c r="W86" s="146" t="s">
        <v>687</v>
      </c>
      <c r="X86" s="146" t="s">
        <v>1265</v>
      </c>
      <c r="Y86" s="146" t="s">
        <v>1265</v>
      </c>
      <c r="Z86" s="146">
        <f t="shared" si="7"/>
        <v>74</v>
      </c>
      <c r="AA86" s="146" t="s">
        <v>687</v>
      </c>
      <c r="AB86" s="146">
        <v>82</v>
      </c>
      <c r="AC86" s="146" t="s">
        <v>687</v>
      </c>
      <c r="AD86" s="146" t="s">
        <v>687</v>
      </c>
      <c r="AE86" s="146">
        <f t="shared" si="8"/>
        <v>76</v>
      </c>
    </row>
    <row r="87" spans="1:31" ht="24" hidden="1" customHeight="1" x14ac:dyDescent="0.25">
      <c r="A87" s="155" t="s">
        <v>865</v>
      </c>
      <c r="B87" s="155" t="s">
        <v>743</v>
      </c>
      <c r="C87" s="155" t="s">
        <v>699</v>
      </c>
      <c r="D87" s="155">
        <v>836303</v>
      </c>
      <c r="E87" s="156" t="s">
        <v>893</v>
      </c>
      <c r="F87" s="252" t="s">
        <v>1277</v>
      </c>
      <c r="G87" s="252" t="s">
        <v>1284</v>
      </c>
      <c r="H87" s="155" t="s">
        <v>894</v>
      </c>
      <c r="I87" s="156" t="s">
        <v>894</v>
      </c>
      <c r="J87" s="155">
        <v>90</v>
      </c>
      <c r="K87" s="155">
        <v>94</v>
      </c>
      <c r="L87" s="155">
        <v>99</v>
      </c>
      <c r="M87" s="155">
        <v>84</v>
      </c>
      <c r="N87" s="155">
        <v>100</v>
      </c>
      <c r="O87" s="159" t="s">
        <v>875</v>
      </c>
      <c r="P87" s="146">
        <v>72</v>
      </c>
      <c r="Q87" s="146" t="s">
        <v>687</v>
      </c>
      <c r="R87" s="146" t="s">
        <v>1265</v>
      </c>
      <c r="S87" s="146" t="s">
        <v>1265</v>
      </c>
      <c r="T87" s="78">
        <f t="shared" si="6"/>
        <v>72</v>
      </c>
      <c r="U87" s="146" t="s">
        <v>687</v>
      </c>
      <c r="V87" s="146">
        <v>76</v>
      </c>
      <c r="W87" s="146" t="s">
        <v>687</v>
      </c>
      <c r="X87" s="146" t="s">
        <v>1265</v>
      </c>
      <c r="Y87" s="146" t="s">
        <v>1265</v>
      </c>
      <c r="Z87" s="146">
        <f t="shared" si="7"/>
        <v>76</v>
      </c>
      <c r="AA87" s="146" t="s">
        <v>687</v>
      </c>
      <c r="AB87" s="146" t="s">
        <v>705</v>
      </c>
      <c r="AC87" s="146" t="s">
        <v>685</v>
      </c>
      <c r="AD87" s="146" t="s">
        <v>687</v>
      </c>
      <c r="AE87" s="146">
        <f t="shared" si="8"/>
        <v>74</v>
      </c>
    </row>
    <row r="88" spans="1:31" ht="24" hidden="1" customHeight="1" x14ac:dyDescent="0.25">
      <c r="A88" s="150" t="s">
        <v>865</v>
      </c>
      <c r="B88" s="150" t="s">
        <v>743</v>
      </c>
      <c r="C88" s="150" t="s">
        <v>699</v>
      </c>
      <c r="D88" s="150">
        <v>836304</v>
      </c>
      <c r="E88" s="151" t="s">
        <v>895</v>
      </c>
      <c r="F88" s="252" t="s">
        <v>1278</v>
      </c>
      <c r="G88" s="252" t="s">
        <v>1285</v>
      </c>
      <c r="H88" s="150" t="s">
        <v>896</v>
      </c>
      <c r="I88" s="151" t="s">
        <v>896</v>
      </c>
      <c r="J88" s="150">
        <v>93</v>
      </c>
      <c r="K88" s="150">
        <v>92</v>
      </c>
      <c r="L88" s="150">
        <v>99</v>
      </c>
      <c r="M88" s="150">
        <v>82</v>
      </c>
      <c r="N88" s="150">
        <v>100</v>
      </c>
      <c r="O88" s="154" t="s">
        <v>897</v>
      </c>
      <c r="P88" s="146">
        <v>74</v>
      </c>
      <c r="Q88" s="146" t="s">
        <v>687</v>
      </c>
      <c r="R88" s="146" t="s">
        <v>1265</v>
      </c>
      <c r="S88" s="146" t="s">
        <v>1265</v>
      </c>
      <c r="T88" s="78">
        <f t="shared" si="6"/>
        <v>74</v>
      </c>
      <c r="U88" s="146" t="s">
        <v>687</v>
      </c>
      <c r="V88" s="146">
        <v>74</v>
      </c>
      <c r="W88" s="146" t="s">
        <v>687</v>
      </c>
      <c r="X88" s="146" t="s">
        <v>1265</v>
      </c>
      <c r="Y88" s="146" t="s">
        <v>1265</v>
      </c>
      <c r="Z88" s="146">
        <f t="shared" si="7"/>
        <v>74</v>
      </c>
      <c r="AA88" s="146" t="s">
        <v>687</v>
      </c>
      <c r="AB88" s="146">
        <v>83</v>
      </c>
      <c r="AC88" s="146" t="s">
        <v>687</v>
      </c>
      <c r="AD88" s="146" t="s">
        <v>687</v>
      </c>
      <c r="AE88" s="146">
        <f t="shared" si="8"/>
        <v>77</v>
      </c>
    </row>
    <row r="89" spans="1:31" ht="24" hidden="1" customHeight="1" x14ac:dyDescent="0.25">
      <c r="A89" s="155" t="s">
        <v>865</v>
      </c>
      <c r="B89" s="155" t="s">
        <v>743</v>
      </c>
      <c r="C89" s="155" t="s">
        <v>699</v>
      </c>
      <c r="D89" s="155">
        <v>836305</v>
      </c>
      <c r="E89" s="156" t="s">
        <v>898</v>
      </c>
      <c r="F89" s="252" t="s">
        <v>1280</v>
      </c>
      <c r="G89" s="252" t="s">
        <v>1285</v>
      </c>
      <c r="H89" s="155" t="s">
        <v>899</v>
      </c>
      <c r="I89" s="156" t="s">
        <v>899</v>
      </c>
      <c r="J89" s="155">
        <v>95</v>
      </c>
      <c r="K89" s="155">
        <v>93</v>
      </c>
      <c r="L89" s="155">
        <v>99</v>
      </c>
      <c r="M89" s="155">
        <v>84</v>
      </c>
      <c r="N89" s="155">
        <v>100</v>
      </c>
      <c r="O89" s="159" t="s">
        <v>881</v>
      </c>
      <c r="P89" s="146">
        <v>70</v>
      </c>
      <c r="Q89" s="146" t="s">
        <v>687</v>
      </c>
      <c r="R89" s="146" t="s">
        <v>1265</v>
      </c>
      <c r="S89" s="238" t="s">
        <v>1265</v>
      </c>
      <c r="T89" s="78">
        <f t="shared" si="6"/>
        <v>70</v>
      </c>
      <c r="U89" s="146" t="s">
        <v>687</v>
      </c>
      <c r="V89" s="146">
        <v>70</v>
      </c>
      <c r="W89" s="146" t="s">
        <v>687</v>
      </c>
      <c r="X89" s="146" t="s">
        <v>1265</v>
      </c>
      <c r="Y89" s="146" t="s">
        <v>1265</v>
      </c>
      <c r="Z89" s="146">
        <f t="shared" si="7"/>
        <v>70</v>
      </c>
      <c r="AA89" s="146" t="s">
        <v>687</v>
      </c>
      <c r="AB89" s="146">
        <v>83</v>
      </c>
      <c r="AC89" s="146" t="s">
        <v>687</v>
      </c>
      <c r="AD89" s="146" t="s">
        <v>687</v>
      </c>
      <c r="AE89" s="146">
        <f t="shared" si="8"/>
        <v>74.333333333333329</v>
      </c>
    </row>
    <row r="90" spans="1:31" ht="24" hidden="1" customHeight="1" x14ac:dyDescent="0.25">
      <c r="A90" s="150" t="s">
        <v>865</v>
      </c>
      <c r="B90" s="150" t="s">
        <v>743</v>
      </c>
      <c r="C90" s="150" t="s">
        <v>699</v>
      </c>
      <c r="D90" s="150">
        <v>836743</v>
      </c>
      <c r="E90" s="151" t="s">
        <v>900</v>
      </c>
      <c r="F90" s="252" t="s">
        <v>1277</v>
      </c>
      <c r="G90" s="252" t="s">
        <v>1284</v>
      </c>
      <c r="H90" s="150" t="s">
        <v>901</v>
      </c>
      <c r="I90" s="151" t="s">
        <v>901</v>
      </c>
      <c r="J90" s="150">
        <v>96</v>
      </c>
      <c r="K90" s="150">
        <v>91</v>
      </c>
      <c r="L90" s="150">
        <v>99</v>
      </c>
      <c r="M90" s="150">
        <v>86</v>
      </c>
      <c r="N90" s="150">
        <v>100</v>
      </c>
      <c r="O90" s="154" t="s">
        <v>902</v>
      </c>
      <c r="P90" s="146">
        <v>72</v>
      </c>
      <c r="Q90" s="146" t="s">
        <v>687</v>
      </c>
      <c r="R90" s="146" t="s">
        <v>1265</v>
      </c>
      <c r="S90" s="238" t="s">
        <v>1265</v>
      </c>
      <c r="T90" s="78">
        <f t="shared" si="6"/>
        <v>72</v>
      </c>
      <c r="U90" s="146" t="s">
        <v>687</v>
      </c>
      <c r="V90" s="146">
        <v>74</v>
      </c>
      <c r="W90" s="146" t="s">
        <v>687</v>
      </c>
      <c r="X90" s="146" t="s">
        <v>1265</v>
      </c>
      <c r="Y90" s="146" t="s">
        <v>1265</v>
      </c>
      <c r="Z90" s="146">
        <f t="shared" si="7"/>
        <v>74</v>
      </c>
      <c r="AA90" s="146" t="s">
        <v>687</v>
      </c>
      <c r="AB90" s="146">
        <v>88</v>
      </c>
      <c r="AC90" s="146" t="s">
        <v>687</v>
      </c>
      <c r="AD90" s="146" t="s">
        <v>687</v>
      </c>
      <c r="AE90" s="146">
        <f t="shared" si="8"/>
        <v>78</v>
      </c>
    </row>
    <row r="91" spans="1:31" ht="24" hidden="1" customHeight="1" x14ac:dyDescent="0.25">
      <c r="A91" s="155" t="s">
        <v>865</v>
      </c>
      <c r="B91" s="155" t="s">
        <v>743</v>
      </c>
      <c r="C91" s="155" t="s">
        <v>699</v>
      </c>
      <c r="D91" s="155">
        <v>836747</v>
      </c>
      <c r="E91" s="156" t="s">
        <v>903</v>
      </c>
      <c r="F91" s="252" t="s">
        <v>1278</v>
      </c>
      <c r="G91" s="252" t="s">
        <v>1285</v>
      </c>
      <c r="H91" s="155" t="s">
        <v>904</v>
      </c>
      <c r="I91" s="156" t="s">
        <v>904</v>
      </c>
      <c r="J91" s="155">
        <v>89</v>
      </c>
      <c r="K91" s="155">
        <v>89</v>
      </c>
      <c r="L91" s="155">
        <v>99</v>
      </c>
      <c r="M91" s="155">
        <v>84</v>
      </c>
      <c r="N91" s="155">
        <v>100</v>
      </c>
      <c r="O91" s="159" t="s">
        <v>905</v>
      </c>
      <c r="P91" s="146">
        <v>72</v>
      </c>
      <c r="Q91" s="146" t="s">
        <v>687</v>
      </c>
      <c r="R91" s="146" t="s">
        <v>1265</v>
      </c>
      <c r="S91" s="238" t="s">
        <v>1265</v>
      </c>
      <c r="T91" s="78">
        <f t="shared" si="6"/>
        <v>72</v>
      </c>
      <c r="U91" s="146" t="s">
        <v>687</v>
      </c>
      <c r="V91" s="146">
        <v>76</v>
      </c>
      <c r="W91" s="146" t="s">
        <v>687</v>
      </c>
      <c r="X91" s="146" t="s">
        <v>1265</v>
      </c>
      <c r="Y91" s="146" t="s">
        <v>1265</v>
      </c>
      <c r="Z91" s="146">
        <f t="shared" si="7"/>
        <v>76</v>
      </c>
      <c r="AA91" s="146" t="s">
        <v>687</v>
      </c>
      <c r="AB91" s="146">
        <v>80</v>
      </c>
      <c r="AC91" s="146" t="s">
        <v>687</v>
      </c>
      <c r="AD91" s="146" t="s">
        <v>687</v>
      </c>
      <c r="AE91" s="146">
        <f t="shared" si="8"/>
        <v>76</v>
      </c>
    </row>
    <row r="92" spans="1:31" ht="24" hidden="1" customHeight="1" x14ac:dyDescent="0.25">
      <c r="A92" s="150" t="s">
        <v>865</v>
      </c>
      <c r="B92" s="150" t="s">
        <v>743</v>
      </c>
      <c r="C92" s="150" t="s">
        <v>699</v>
      </c>
      <c r="D92" s="150">
        <v>836755</v>
      </c>
      <c r="E92" s="151" t="s">
        <v>906</v>
      </c>
      <c r="F92" s="252" t="s">
        <v>1279</v>
      </c>
      <c r="G92" s="252" t="s">
        <v>1284</v>
      </c>
      <c r="H92" s="150" t="s">
        <v>907</v>
      </c>
      <c r="I92" s="151" t="s">
        <v>907</v>
      </c>
      <c r="J92" s="150">
        <v>90</v>
      </c>
      <c r="K92" s="150">
        <v>94</v>
      </c>
      <c r="L92" s="150">
        <v>99</v>
      </c>
      <c r="M92" s="150">
        <v>82</v>
      </c>
      <c r="N92" s="150">
        <v>100</v>
      </c>
      <c r="O92" s="154" t="s">
        <v>897</v>
      </c>
      <c r="P92" s="146">
        <v>78</v>
      </c>
      <c r="Q92" s="146" t="s">
        <v>687</v>
      </c>
      <c r="R92" s="146" t="s">
        <v>1265</v>
      </c>
      <c r="S92" s="238" t="s">
        <v>1265</v>
      </c>
      <c r="T92" s="78">
        <f t="shared" si="6"/>
        <v>78</v>
      </c>
      <c r="U92" s="146" t="s">
        <v>687</v>
      </c>
      <c r="V92" s="146">
        <v>84</v>
      </c>
      <c r="W92" s="146" t="s">
        <v>687</v>
      </c>
      <c r="X92" s="146" t="s">
        <v>1265</v>
      </c>
      <c r="Y92" s="146" t="s">
        <v>1265</v>
      </c>
      <c r="Z92" s="146">
        <f t="shared" si="7"/>
        <v>84</v>
      </c>
      <c r="AA92" s="146" t="s">
        <v>687</v>
      </c>
      <c r="AB92" s="146">
        <v>84</v>
      </c>
      <c r="AC92" s="146" t="s">
        <v>687</v>
      </c>
      <c r="AD92" s="146" t="s">
        <v>687</v>
      </c>
      <c r="AE92" s="146">
        <f t="shared" si="8"/>
        <v>82</v>
      </c>
    </row>
    <row r="93" spans="1:31" ht="24" hidden="1" customHeight="1" x14ac:dyDescent="0.25">
      <c r="A93" s="155" t="s">
        <v>865</v>
      </c>
      <c r="B93" s="155" t="s">
        <v>743</v>
      </c>
      <c r="C93" s="155" t="s">
        <v>699</v>
      </c>
      <c r="D93" s="155">
        <v>836759</v>
      </c>
      <c r="E93" s="156" t="s">
        <v>908</v>
      </c>
      <c r="F93" s="252" t="s">
        <v>1279</v>
      </c>
      <c r="G93" s="252" t="s">
        <v>1284</v>
      </c>
      <c r="H93" s="155" t="s">
        <v>909</v>
      </c>
      <c r="I93" s="156" t="s">
        <v>909</v>
      </c>
      <c r="J93" s="155">
        <v>91</v>
      </c>
      <c r="K93" s="155">
        <v>94</v>
      </c>
      <c r="L93" s="155">
        <v>99</v>
      </c>
      <c r="M93" s="155">
        <v>80</v>
      </c>
      <c r="N93" s="155">
        <v>100</v>
      </c>
      <c r="O93" s="159" t="s">
        <v>905</v>
      </c>
      <c r="P93" s="146">
        <v>76</v>
      </c>
      <c r="Q93" s="146" t="s">
        <v>687</v>
      </c>
      <c r="R93" s="146" t="s">
        <v>1265</v>
      </c>
      <c r="S93" s="238" t="s">
        <v>1265</v>
      </c>
      <c r="T93" s="78">
        <f t="shared" si="6"/>
        <v>76</v>
      </c>
      <c r="U93" s="146" t="s">
        <v>687</v>
      </c>
      <c r="V93" s="146">
        <v>80</v>
      </c>
      <c r="W93" s="146" t="s">
        <v>687</v>
      </c>
      <c r="X93" s="146" t="s">
        <v>1265</v>
      </c>
      <c r="Y93" s="146" t="s">
        <v>1265</v>
      </c>
      <c r="Z93" s="146">
        <f t="shared" si="7"/>
        <v>80</v>
      </c>
      <c r="AA93" s="146" t="s">
        <v>687</v>
      </c>
      <c r="AB93" s="146">
        <v>86</v>
      </c>
      <c r="AC93" s="146" t="s">
        <v>687</v>
      </c>
      <c r="AD93" s="146" t="s">
        <v>687</v>
      </c>
      <c r="AE93" s="146">
        <f t="shared" si="8"/>
        <v>80.666666666666671</v>
      </c>
    </row>
    <row r="94" spans="1:31" ht="24" hidden="1" customHeight="1" x14ac:dyDescent="0.25">
      <c r="A94" s="150" t="s">
        <v>865</v>
      </c>
      <c r="B94" s="150" t="s">
        <v>743</v>
      </c>
      <c r="C94" s="150" t="s">
        <v>699</v>
      </c>
      <c r="D94" s="150">
        <v>836760</v>
      </c>
      <c r="E94" s="151" t="s">
        <v>910</v>
      </c>
      <c r="F94" s="252" t="s">
        <v>1277</v>
      </c>
      <c r="G94" s="252" t="s">
        <v>1284</v>
      </c>
      <c r="H94" s="150" t="s">
        <v>911</v>
      </c>
      <c r="I94" s="151" t="s">
        <v>911</v>
      </c>
      <c r="J94" s="150">
        <v>87</v>
      </c>
      <c r="K94" s="150">
        <v>96</v>
      </c>
      <c r="L94" s="150">
        <v>99</v>
      </c>
      <c r="M94" s="150">
        <v>81</v>
      </c>
      <c r="N94" s="150">
        <v>100</v>
      </c>
      <c r="O94" s="154" t="s">
        <v>897</v>
      </c>
      <c r="P94" s="146">
        <v>76</v>
      </c>
      <c r="Q94" s="146" t="s">
        <v>687</v>
      </c>
      <c r="R94" s="146" t="s">
        <v>1265</v>
      </c>
      <c r="S94" s="238" t="s">
        <v>1265</v>
      </c>
      <c r="T94" s="78">
        <f t="shared" si="6"/>
        <v>76</v>
      </c>
      <c r="U94" s="146" t="s">
        <v>687</v>
      </c>
      <c r="V94" s="146">
        <v>84</v>
      </c>
      <c r="W94" s="146" t="s">
        <v>687</v>
      </c>
      <c r="X94" s="146" t="s">
        <v>1265</v>
      </c>
      <c r="Y94" s="146" t="s">
        <v>1265</v>
      </c>
      <c r="Z94" s="146">
        <f t="shared" si="7"/>
        <v>84</v>
      </c>
      <c r="AA94" s="146" t="s">
        <v>687</v>
      </c>
      <c r="AB94" s="146">
        <v>80</v>
      </c>
      <c r="AC94" s="146" t="s">
        <v>687</v>
      </c>
      <c r="AD94" s="146" t="s">
        <v>687</v>
      </c>
      <c r="AE94" s="146">
        <f t="shared" si="8"/>
        <v>80</v>
      </c>
    </row>
    <row r="95" spans="1:31" ht="24" hidden="1" customHeight="1" x14ac:dyDescent="0.25">
      <c r="A95" s="155" t="s">
        <v>865</v>
      </c>
      <c r="B95" s="155" t="s">
        <v>743</v>
      </c>
      <c r="C95" s="155" t="s">
        <v>699</v>
      </c>
      <c r="D95" s="155">
        <v>836764</v>
      </c>
      <c r="E95" s="156" t="s">
        <v>912</v>
      </c>
      <c r="F95" s="252" t="s">
        <v>1278</v>
      </c>
      <c r="G95" s="252" t="s">
        <v>1285</v>
      </c>
      <c r="H95" s="155" t="s">
        <v>913</v>
      </c>
      <c r="I95" s="156" t="s">
        <v>913</v>
      </c>
      <c r="J95" s="155">
        <v>86</v>
      </c>
      <c r="K95" s="155">
        <v>94</v>
      </c>
      <c r="L95" s="155">
        <v>99</v>
      </c>
      <c r="M95" s="155">
        <v>81</v>
      </c>
      <c r="N95" s="155">
        <v>100</v>
      </c>
      <c r="O95" s="159" t="s">
        <v>905</v>
      </c>
      <c r="P95" s="146">
        <v>76</v>
      </c>
      <c r="Q95" s="146" t="s">
        <v>687</v>
      </c>
      <c r="R95" s="146" t="s">
        <v>1265</v>
      </c>
      <c r="S95" s="238" t="s">
        <v>1265</v>
      </c>
      <c r="T95" s="78">
        <f t="shared" si="6"/>
        <v>76</v>
      </c>
      <c r="U95" s="146" t="s">
        <v>687</v>
      </c>
      <c r="V95" s="146">
        <v>80</v>
      </c>
      <c r="W95" s="146" t="s">
        <v>687</v>
      </c>
      <c r="X95" s="146" t="s">
        <v>1265</v>
      </c>
      <c r="Y95" s="146" t="s">
        <v>1265</v>
      </c>
      <c r="Z95" s="146">
        <f t="shared" si="7"/>
        <v>80</v>
      </c>
      <c r="AA95" s="146" t="s">
        <v>687</v>
      </c>
      <c r="AB95" s="146">
        <v>85</v>
      </c>
      <c r="AC95" s="146" t="s">
        <v>687</v>
      </c>
      <c r="AD95" s="146" t="s">
        <v>687</v>
      </c>
      <c r="AE95" s="146">
        <f t="shared" si="8"/>
        <v>80.333333333333329</v>
      </c>
    </row>
    <row r="96" spans="1:31" ht="24" hidden="1" customHeight="1" x14ac:dyDescent="0.25">
      <c r="A96" s="150" t="s">
        <v>865</v>
      </c>
      <c r="B96" s="150" t="s">
        <v>743</v>
      </c>
      <c r="C96" s="150" t="s">
        <v>699</v>
      </c>
      <c r="D96" s="150">
        <v>836765</v>
      </c>
      <c r="E96" s="151" t="s">
        <v>914</v>
      </c>
      <c r="F96" s="252" t="s">
        <v>1279</v>
      </c>
      <c r="G96" s="252" t="s">
        <v>1284</v>
      </c>
      <c r="H96" s="150" t="s">
        <v>915</v>
      </c>
      <c r="I96" s="151" t="s">
        <v>915</v>
      </c>
      <c r="J96" s="150">
        <v>96</v>
      </c>
      <c r="K96" s="150">
        <v>98</v>
      </c>
      <c r="L96" s="150">
        <v>99</v>
      </c>
      <c r="M96" s="150">
        <v>90</v>
      </c>
      <c r="N96" s="150">
        <v>100</v>
      </c>
      <c r="O96" s="154" t="s">
        <v>888</v>
      </c>
      <c r="P96" s="146">
        <v>72</v>
      </c>
      <c r="Q96" s="146" t="s">
        <v>687</v>
      </c>
      <c r="R96" s="146" t="s">
        <v>1265</v>
      </c>
      <c r="S96" s="238" t="s">
        <v>1265</v>
      </c>
      <c r="T96" s="78">
        <f t="shared" si="6"/>
        <v>72</v>
      </c>
      <c r="U96" s="146" t="s">
        <v>687</v>
      </c>
      <c r="V96" s="146">
        <v>80</v>
      </c>
      <c r="W96" s="146" t="s">
        <v>687</v>
      </c>
      <c r="X96" s="146" t="s">
        <v>1265</v>
      </c>
      <c r="Y96" s="146" t="s">
        <v>1265</v>
      </c>
      <c r="Z96" s="146">
        <f t="shared" si="7"/>
        <v>80</v>
      </c>
      <c r="AA96" s="146" t="s">
        <v>687</v>
      </c>
      <c r="AB96" s="146">
        <v>92</v>
      </c>
      <c r="AC96" s="146" t="s">
        <v>687</v>
      </c>
      <c r="AD96" s="146" t="s">
        <v>687</v>
      </c>
      <c r="AE96" s="146">
        <f t="shared" si="8"/>
        <v>81.333333333333329</v>
      </c>
    </row>
    <row r="97" spans="1:31" ht="24" hidden="1" customHeight="1" x14ac:dyDescent="0.25">
      <c r="A97" s="155" t="s">
        <v>865</v>
      </c>
      <c r="B97" s="155" t="s">
        <v>743</v>
      </c>
      <c r="C97" s="155" t="s">
        <v>699</v>
      </c>
      <c r="D97" s="155">
        <v>836766</v>
      </c>
      <c r="E97" s="156" t="s">
        <v>916</v>
      </c>
      <c r="F97" s="252" t="s">
        <v>1278</v>
      </c>
      <c r="G97" s="252" t="s">
        <v>1285</v>
      </c>
      <c r="H97" s="155" t="s">
        <v>917</v>
      </c>
      <c r="I97" s="156" t="s">
        <v>917</v>
      </c>
      <c r="J97" s="155">
        <v>88</v>
      </c>
      <c r="K97" s="155">
        <v>90</v>
      </c>
      <c r="L97" s="155">
        <v>99</v>
      </c>
      <c r="M97" s="155">
        <v>82</v>
      </c>
      <c r="N97" s="155">
        <v>100</v>
      </c>
      <c r="O97" s="159" t="s">
        <v>897</v>
      </c>
      <c r="P97" s="146">
        <v>70</v>
      </c>
      <c r="Q97" s="146" t="s">
        <v>687</v>
      </c>
      <c r="R97" s="146" t="s">
        <v>1265</v>
      </c>
      <c r="S97" s="238" t="s">
        <v>1265</v>
      </c>
      <c r="T97" s="78">
        <f t="shared" si="6"/>
        <v>70</v>
      </c>
      <c r="U97" s="146" t="s">
        <v>687</v>
      </c>
      <c r="V97" s="146">
        <v>76</v>
      </c>
      <c r="W97" s="146" t="s">
        <v>687</v>
      </c>
      <c r="X97" s="146" t="s">
        <v>1265</v>
      </c>
      <c r="Y97" s="146" t="s">
        <v>1265</v>
      </c>
      <c r="Z97" s="146">
        <f t="shared" si="7"/>
        <v>76</v>
      </c>
      <c r="AA97" s="146" t="s">
        <v>687</v>
      </c>
      <c r="AB97" s="146">
        <v>82</v>
      </c>
      <c r="AC97" s="146" t="s">
        <v>687</v>
      </c>
      <c r="AD97" s="146" t="s">
        <v>687</v>
      </c>
      <c r="AE97" s="146">
        <f t="shared" si="8"/>
        <v>76</v>
      </c>
    </row>
    <row r="98" spans="1:31" ht="24" hidden="1" customHeight="1" x14ac:dyDescent="0.25">
      <c r="A98" s="150" t="s">
        <v>865</v>
      </c>
      <c r="B98" s="150" t="s">
        <v>743</v>
      </c>
      <c r="C98" s="150" t="s">
        <v>699</v>
      </c>
      <c r="D98" s="150">
        <v>836767</v>
      </c>
      <c r="E98" s="151" t="s">
        <v>918</v>
      </c>
      <c r="F98" s="252" t="s">
        <v>1279</v>
      </c>
      <c r="G98" s="252" t="s">
        <v>1284</v>
      </c>
      <c r="H98" s="150" t="s">
        <v>919</v>
      </c>
      <c r="I98" s="151" t="s">
        <v>919</v>
      </c>
      <c r="J98" s="150">
        <v>85</v>
      </c>
      <c r="K98" s="150">
        <v>89</v>
      </c>
      <c r="L98" s="150">
        <v>99</v>
      </c>
      <c r="M98" s="150">
        <v>84</v>
      </c>
      <c r="N98" s="150">
        <v>100</v>
      </c>
      <c r="O98" s="154" t="s">
        <v>905</v>
      </c>
      <c r="P98" s="146">
        <v>78</v>
      </c>
      <c r="Q98" s="146" t="s">
        <v>687</v>
      </c>
      <c r="R98" s="146" t="s">
        <v>1265</v>
      </c>
      <c r="S98" s="238" t="s">
        <v>1265</v>
      </c>
      <c r="T98" s="78">
        <f t="shared" si="6"/>
        <v>78</v>
      </c>
      <c r="U98" s="146" t="s">
        <v>687</v>
      </c>
      <c r="V98" s="146">
        <v>76</v>
      </c>
      <c r="W98" s="146" t="s">
        <v>687</v>
      </c>
      <c r="X98" s="146" t="s">
        <v>1265</v>
      </c>
      <c r="Y98" s="146" t="s">
        <v>1265</v>
      </c>
      <c r="Z98" s="146">
        <f t="shared" si="7"/>
        <v>76</v>
      </c>
      <c r="AA98" s="146" t="s">
        <v>687</v>
      </c>
      <c r="AB98" s="146">
        <v>83</v>
      </c>
      <c r="AC98" s="146" t="s">
        <v>687</v>
      </c>
      <c r="AD98" s="146" t="s">
        <v>687</v>
      </c>
      <c r="AE98" s="146">
        <f t="shared" si="8"/>
        <v>79</v>
      </c>
    </row>
    <row r="99" spans="1:31" ht="24" hidden="1" customHeight="1" x14ac:dyDescent="0.25">
      <c r="A99" s="155" t="s">
        <v>865</v>
      </c>
      <c r="B99" s="155" t="s">
        <v>743</v>
      </c>
      <c r="C99" s="155" t="s">
        <v>699</v>
      </c>
      <c r="D99" s="155">
        <v>836768</v>
      </c>
      <c r="E99" s="156" t="s">
        <v>920</v>
      </c>
      <c r="F99" s="252" t="s">
        <v>1278</v>
      </c>
      <c r="G99" s="252" t="s">
        <v>1285</v>
      </c>
      <c r="H99" s="155" t="s">
        <v>921</v>
      </c>
      <c r="I99" s="156" t="s">
        <v>921</v>
      </c>
      <c r="J99" s="155">
        <v>88</v>
      </c>
      <c r="K99" s="155">
        <v>90</v>
      </c>
      <c r="L99" s="155">
        <v>99</v>
      </c>
      <c r="M99" s="155">
        <v>80</v>
      </c>
      <c r="N99" s="155">
        <v>100</v>
      </c>
      <c r="O99" s="159" t="s">
        <v>897</v>
      </c>
      <c r="P99" s="146">
        <v>72</v>
      </c>
      <c r="Q99" s="146" t="s">
        <v>687</v>
      </c>
      <c r="R99" s="146" t="s">
        <v>1265</v>
      </c>
      <c r="S99" s="238" t="s">
        <v>1265</v>
      </c>
      <c r="T99" s="78">
        <f t="shared" si="6"/>
        <v>72</v>
      </c>
      <c r="U99" s="146" t="s">
        <v>687</v>
      </c>
      <c r="V99" s="146">
        <v>78</v>
      </c>
      <c r="W99" s="146" t="s">
        <v>687</v>
      </c>
      <c r="X99" s="146" t="s">
        <v>1265</v>
      </c>
      <c r="Y99" s="146" t="s">
        <v>1265</v>
      </c>
      <c r="Z99" s="146">
        <f t="shared" si="7"/>
        <v>78</v>
      </c>
      <c r="AA99" s="146" t="s">
        <v>687</v>
      </c>
      <c r="AB99" s="146">
        <v>83</v>
      </c>
      <c r="AC99" s="146" t="s">
        <v>687</v>
      </c>
      <c r="AD99" s="146" t="s">
        <v>687</v>
      </c>
      <c r="AE99" s="146">
        <f t="shared" si="8"/>
        <v>77.666666666666671</v>
      </c>
    </row>
    <row r="100" spans="1:31" ht="24" hidden="1" customHeight="1" x14ac:dyDescent="0.25">
      <c r="A100" s="150" t="s">
        <v>865</v>
      </c>
      <c r="B100" s="150" t="s">
        <v>743</v>
      </c>
      <c r="C100" s="150" t="s">
        <v>699</v>
      </c>
      <c r="D100" s="150">
        <v>836769</v>
      </c>
      <c r="E100" s="151" t="s">
        <v>922</v>
      </c>
      <c r="F100" s="252" t="s">
        <v>1277</v>
      </c>
      <c r="G100" s="252" t="s">
        <v>1284</v>
      </c>
      <c r="H100" s="150" t="s">
        <v>923</v>
      </c>
      <c r="I100" s="151" t="s">
        <v>923</v>
      </c>
      <c r="J100" s="150">
        <v>89</v>
      </c>
      <c r="K100" s="150">
        <v>93</v>
      </c>
      <c r="L100" s="150">
        <v>99</v>
      </c>
      <c r="M100" s="150">
        <v>81</v>
      </c>
      <c r="N100" s="150">
        <v>100</v>
      </c>
      <c r="O100" s="154" t="s">
        <v>897</v>
      </c>
      <c r="P100" s="146">
        <v>72</v>
      </c>
      <c r="Q100" s="146" t="s">
        <v>687</v>
      </c>
      <c r="R100" s="146" t="s">
        <v>1265</v>
      </c>
      <c r="S100" s="238" t="s">
        <v>1265</v>
      </c>
      <c r="T100" s="78">
        <f t="shared" si="6"/>
        <v>72</v>
      </c>
      <c r="U100" s="146" t="s">
        <v>687</v>
      </c>
      <c r="V100" s="146">
        <v>78</v>
      </c>
      <c r="W100" s="146" t="s">
        <v>687</v>
      </c>
      <c r="X100" s="146" t="s">
        <v>1265</v>
      </c>
      <c r="Y100" s="146" t="s">
        <v>1265</v>
      </c>
      <c r="Z100" s="146">
        <f t="shared" si="7"/>
        <v>78</v>
      </c>
      <c r="AA100" s="146" t="s">
        <v>687</v>
      </c>
      <c r="AB100" s="146">
        <v>80</v>
      </c>
      <c r="AC100" s="146" t="s">
        <v>687</v>
      </c>
      <c r="AD100" s="146" t="s">
        <v>687</v>
      </c>
      <c r="AE100" s="146">
        <f t="shared" si="8"/>
        <v>76.666666666666671</v>
      </c>
    </row>
    <row r="101" spans="1:31" ht="24" hidden="1" customHeight="1" x14ac:dyDescent="0.25">
      <c r="A101" s="155" t="s">
        <v>865</v>
      </c>
      <c r="B101" s="155" t="s">
        <v>743</v>
      </c>
      <c r="C101" s="155" t="s">
        <v>699</v>
      </c>
      <c r="D101" s="155">
        <v>836770</v>
      </c>
      <c r="E101" s="156" t="s">
        <v>924</v>
      </c>
      <c r="F101" s="252" t="s">
        <v>1278</v>
      </c>
      <c r="G101" s="252" t="s">
        <v>1285</v>
      </c>
      <c r="H101" s="155" t="s">
        <v>925</v>
      </c>
      <c r="I101" s="156" t="s">
        <v>925</v>
      </c>
      <c r="J101" s="155">
        <v>95</v>
      </c>
      <c r="K101" s="155">
        <v>90</v>
      </c>
      <c r="L101" s="155">
        <v>99</v>
      </c>
      <c r="M101" s="155">
        <v>83</v>
      </c>
      <c r="N101" s="155">
        <v>100</v>
      </c>
      <c r="O101" s="159" t="s">
        <v>905</v>
      </c>
      <c r="P101" s="146">
        <v>72</v>
      </c>
      <c r="Q101" s="146" t="s">
        <v>687</v>
      </c>
      <c r="R101" s="146" t="s">
        <v>1265</v>
      </c>
      <c r="S101" s="238" t="s">
        <v>1265</v>
      </c>
      <c r="T101" s="78">
        <f t="shared" si="6"/>
        <v>72</v>
      </c>
      <c r="U101" s="146" t="s">
        <v>687</v>
      </c>
      <c r="V101" s="146">
        <v>80</v>
      </c>
      <c r="W101" s="146" t="s">
        <v>687</v>
      </c>
      <c r="X101" s="146" t="s">
        <v>1265</v>
      </c>
      <c r="Y101" s="146" t="s">
        <v>1265</v>
      </c>
      <c r="Z101" s="146">
        <f t="shared" si="7"/>
        <v>80</v>
      </c>
      <c r="AA101" s="146" t="s">
        <v>687</v>
      </c>
      <c r="AB101" s="146">
        <v>80</v>
      </c>
      <c r="AC101" s="146" t="s">
        <v>687</v>
      </c>
      <c r="AD101" s="146" t="s">
        <v>687</v>
      </c>
      <c r="AE101" s="146">
        <f t="shared" si="8"/>
        <v>77.333333333333329</v>
      </c>
    </row>
    <row r="102" spans="1:31" ht="24" hidden="1" customHeight="1" x14ac:dyDescent="0.25">
      <c r="A102" s="150" t="s">
        <v>978</v>
      </c>
      <c r="B102" s="150" t="s">
        <v>926</v>
      </c>
      <c r="C102" s="150" t="s">
        <v>744</v>
      </c>
      <c r="D102" s="150">
        <v>12625818</v>
      </c>
      <c r="E102" s="151" t="s">
        <v>927</v>
      </c>
      <c r="F102" s="252" t="s">
        <v>1279</v>
      </c>
      <c r="G102" s="252" t="s">
        <v>1284</v>
      </c>
      <c r="H102" s="152" t="s">
        <v>928</v>
      </c>
      <c r="I102" s="153" t="s">
        <v>928</v>
      </c>
      <c r="J102" s="150">
        <v>97</v>
      </c>
      <c r="K102" s="150">
        <v>97</v>
      </c>
      <c r="L102" s="150">
        <v>97</v>
      </c>
      <c r="M102" s="150">
        <v>97</v>
      </c>
      <c r="N102" s="150">
        <v>100</v>
      </c>
      <c r="O102" s="154" t="s">
        <v>774</v>
      </c>
      <c r="P102" s="146">
        <v>88</v>
      </c>
      <c r="Q102" s="146" t="s">
        <v>687</v>
      </c>
      <c r="R102" s="146" t="s">
        <v>1265</v>
      </c>
      <c r="S102" s="238" t="s">
        <v>1265</v>
      </c>
      <c r="T102" s="78">
        <f t="shared" si="6"/>
        <v>88</v>
      </c>
      <c r="U102" s="146" t="s">
        <v>687</v>
      </c>
      <c r="V102" s="146">
        <v>84</v>
      </c>
      <c r="W102" s="146" t="s">
        <v>687</v>
      </c>
      <c r="X102" s="146" t="s">
        <v>1265</v>
      </c>
      <c r="Y102" s="146" t="s">
        <v>1265</v>
      </c>
      <c r="Z102" s="146">
        <f t="shared" si="7"/>
        <v>84</v>
      </c>
      <c r="AA102" s="146" t="s">
        <v>687</v>
      </c>
      <c r="AB102" s="146">
        <v>90</v>
      </c>
      <c r="AC102" s="146" t="s">
        <v>687</v>
      </c>
      <c r="AD102" s="146" t="s">
        <v>687</v>
      </c>
      <c r="AE102" s="146">
        <f t="shared" si="8"/>
        <v>87.333333333333329</v>
      </c>
    </row>
    <row r="103" spans="1:31" ht="24" hidden="1" customHeight="1" x14ac:dyDescent="0.25">
      <c r="A103" s="155" t="s">
        <v>978</v>
      </c>
      <c r="B103" s="155" t="s">
        <v>926</v>
      </c>
      <c r="C103" s="155" t="s">
        <v>744</v>
      </c>
      <c r="D103" s="155">
        <v>13055081</v>
      </c>
      <c r="E103" s="156" t="s">
        <v>929</v>
      </c>
      <c r="F103" s="252" t="s">
        <v>1277</v>
      </c>
      <c r="G103" s="252" t="s">
        <v>1284</v>
      </c>
      <c r="H103" s="157" t="s">
        <v>930</v>
      </c>
      <c r="I103" s="158" t="s">
        <v>930</v>
      </c>
      <c r="J103" s="155">
        <v>90</v>
      </c>
      <c r="K103" s="155">
        <v>95</v>
      </c>
      <c r="L103" s="155">
        <v>95</v>
      </c>
      <c r="M103" s="155">
        <v>95</v>
      </c>
      <c r="N103" s="155">
        <v>100</v>
      </c>
      <c r="O103" s="159" t="s">
        <v>760</v>
      </c>
      <c r="P103" s="146">
        <v>76</v>
      </c>
      <c r="Q103" s="146" t="s">
        <v>687</v>
      </c>
      <c r="R103" s="146" t="s">
        <v>1265</v>
      </c>
      <c r="S103" s="238" t="s">
        <v>1265</v>
      </c>
      <c r="T103" s="78">
        <f t="shared" si="6"/>
        <v>76</v>
      </c>
      <c r="U103" s="146" t="s">
        <v>687</v>
      </c>
      <c r="V103" s="146">
        <v>68</v>
      </c>
      <c r="W103" s="146" t="s">
        <v>689</v>
      </c>
      <c r="X103" s="146">
        <v>80</v>
      </c>
      <c r="Y103" s="146" t="s">
        <v>687</v>
      </c>
      <c r="Z103" s="146">
        <f t="shared" si="7"/>
        <v>80</v>
      </c>
      <c r="AA103" s="146" t="s">
        <v>687</v>
      </c>
      <c r="AB103" s="146">
        <v>85</v>
      </c>
      <c r="AC103" s="146" t="s">
        <v>687</v>
      </c>
      <c r="AD103" s="146" t="s">
        <v>687</v>
      </c>
      <c r="AE103" s="146">
        <f t="shared" si="8"/>
        <v>80.333333333333329</v>
      </c>
    </row>
    <row r="104" spans="1:31" ht="24" hidden="1" customHeight="1" x14ac:dyDescent="0.25">
      <c r="A104" s="150" t="s">
        <v>978</v>
      </c>
      <c r="B104" s="150" t="s">
        <v>926</v>
      </c>
      <c r="C104" s="150" t="s">
        <v>744</v>
      </c>
      <c r="D104" s="150">
        <v>12916069</v>
      </c>
      <c r="E104" s="151" t="s">
        <v>931</v>
      </c>
      <c r="F104" s="252" t="s">
        <v>1277</v>
      </c>
      <c r="G104" s="252" t="s">
        <v>1284</v>
      </c>
      <c r="H104" s="152" t="s">
        <v>932</v>
      </c>
      <c r="I104" s="153" t="s">
        <v>932</v>
      </c>
      <c r="J104" s="150">
        <v>90</v>
      </c>
      <c r="K104" s="150">
        <v>97</v>
      </c>
      <c r="L104" s="150">
        <v>93</v>
      </c>
      <c r="M104" s="150">
        <v>90</v>
      </c>
      <c r="N104" s="150">
        <v>100</v>
      </c>
      <c r="O104" s="154" t="s">
        <v>764</v>
      </c>
      <c r="P104" s="146">
        <v>76</v>
      </c>
      <c r="Q104" s="146" t="s">
        <v>687</v>
      </c>
      <c r="R104" s="146" t="s">
        <v>1265</v>
      </c>
      <c r="S104" s="238" t="s">
        <v>1265</v>
      </c>
      <c r="T104" s="78">
        <f t="shared" si="6"/>
        <v>76</v>
      </c>
      <c r="U104" s="146" t="s">
        <v>687</v>
      </c>
      <c r="V104" s="146">
        <v>88</v>
      </c>
      <c r="W104" s="146" t="s">
        <v>687</v>
      </c>
      <c r="X104" s="146" t="s">
        <v>1265</v>
      </c>
      <c r="Y104" s="146" t="s">
        <v>1265</v>
      </c>
      <c r="Z104" s="146">
        <f t="shared" si="7"/>
        <v>88</v>
      </c>
      <c r="AA104" s="146" t="s">
        <v>687</v>
      </c>
      <c r="AB104" s="146">
        <v>85</v>
      </c>
      <c r="AC104" s="146" t="s">
        <v>687</v>
      </c>
      <c r="AD104" s="146" t="s">
        <v>687</v>
      </c>
      <c r="AE104" s="146">
        <f t="shared" si="8"/>
        <v>83</v>
      </c>
    </row>
    <row r="105" spans="1:31" ht="24" hidden="1" customHeight="1" x14ac:dyDescent="0.25">
      <c r="A105" s="155" t="s">
        <v>978</v>
      </c>
      <c r="B105" s="155" t="s">
        <v>926</v>
      </c>
      <c r="C105" s="155" t="s">
        <v>744</v>
      </c>
      <c r="D105" s="155">
        <v>13467225</v>
      </c>
      <c r="E105" s="156" t="s">
        <v>933</v>
      </c>
      <c r="F105" s="252" t="s">
        <v>1281</v>
      </c>
      <c r="G105" s="252" t="s">
        <v>1284</v>
      </c>
      <c r="H105" s="157" t="s">
        <v>934</v>
      </c>
      <c r="I105" s="158" t="s">
        <v>934</v>
      </c>
      <c r="J105" s="155">
        <v>95</v>
      </c>
      <c r="K105" s="155">
        <v>95</v>
      </c>
      <c r="L105" s="155">
        <v>95</v>
      </c>
      <c r="M105" s="155">
        <v>95</v>
      </c>
      <c r="N105" s="155">
        <v>100</v>
      </c>
      <c r="O105" s="159" t="s">
        <v>764</v>
      </c>
      <c r="P105" s="146">
        <v>88</v>
      </c>
      <c r="Q105" s="146" t="s">
        <v>687</v>
      </c>
      <c r="R105" s="146" t="s">
        <v>1265</v>
      </c>
      <c r="S105" s="238" t="s">
        <v>1265</v>
      </c>
      <c r="T105" s="78">
        <f t="shared" si="6"/>
        <v>88</v>
      </c>
      <c r="U105" s="146" t="s">
        <v>687</v>
      </c>
      <c r="V105" s="146">
        <v>84</v>
      </c>
      <c r="W105" s="146" t="s">
        <v>687</v>
      </c>
      <c r="X105" s="146" t="s">
        <v>1265</v>
      </c>
      <c r="Y105" s="146" t="s">
        <v>1265</v>
      </c>
      <c r="Z105" s="146">
        <f t="shared" si="7"/>
        <v>84</v>
      </c>
      <c r="AA105" s="146" t="s">
        <v>687</v>
      </c>
      <c r="AB105" s="146">
        <v>80</v>
      </c>
      <c r="AC105" s="146" t="s">
        <v>687</v>
      </c>
      <c r="AD105" s="146" t="s">
        <v>687</v>
      </c>
      <c r="AE105" s="146">
        <f t="shared" si="8"/>
        <v>84</v>
      </c>
    </row>
    <row r="106" spans="1:31" ht="24" hidden="1" customHeight="1" x14ac:dyDescent="0.25">
      <c r="A106" s="150" t="s">
        <v>978</v>
      </c>
      <c r="B106" s="150" t="s">
        <v>926</v>
      </c>
      <c r="C106" s="150" t="s">
        <v>744</v>
      </c>
      <c r="D106" s="150">
        <v>12916077</v>
      </c>
      <c r="E106" s="151" t="s">
        <v>935</v>
      </c>
      <c r="F106" s="252" t="s">
        <v>1279</v>
      </c>
      <c r="G106" s="252" t="s">
        <v>1284</v>
      </c>
      <c r="H106" s="152" t="s">
        <v>936</v>
      </c>
      <c r="I106" s="153" t="s">
        <v>936</v>
      </c>
      <c r="J106" s="150">
        <v>95</v>
      </c>
      <c r="K106" s="150">
        <v>90</v>
      </c>
      <c r="L106" s="150">
        <v>90</v>
      </c>
      <c r="M106" s="150">
        <v>90</v>
      </c>
      <c r="N106" s="150">
        <v>100</v>
      </c>
      <c r="O106" s="154" t="s">
        <v>764</v>
      </c>
      <c r="P106" s="146">
        <v>76</v>
      </c>
      <c r="Q106" s="146" t="s">
        <v>687</v>
      </c>
      <c r="R106" s="146" t="s">
        <v>1265</v>
      </c>
      <c r="S106" s="238" t="s">
        <v>1265</v>
      </c>
      <c r="T106" s="78">
        <f t="shared" si="6"/>
        <v>76</v>
      </c>
      <c r="U106" s="146" t="s">
        <v>687</v>
      </c>
      <c r="V106" s="146">
        <v>80</v>
      </c>
      <c r="W106" s="146" t="s">
        <v>687</v>
      </c>
      <c r="X106" s="146" t="s">
        <v>1265</v>
      </c>
      <c r="Y106" s="146" t="s">
        <v>1265</v>
      </c>
      <c r="Z106" s="146">
        <f t="shared" si="7"/>
        <v>80</v>
      </c>
      <c r="AA106" s="146" t="s">
        <v>687</v>
      </c>
      <c r="AB106" s="146">
        <v>90</v>
      </c>
      <c r="AC106" s="146" t="s">
        <v>687</v>
      </c>
      <c r="AD106" s="146" t="s">
        <v>687</v>
      </c>
      <c r="AE106" s="146">
        <f t="shared" si="8"/>
        <v>82</v>
      </c>
    </row>
    <row r="107" spans="1:31" ht="24" hidden="1" customHeight="1" x14ac:dyDescent="0.25">
      <c r="A107" s="155" t="s">
        <v>978</v>
      </c>
      <c r="B107" s="155" t="s">
        <v>926</v>
      </c>
      <c r="C107" s="155" t="s">
        <v>744</v>
      </c>
      <c r="D107" s="155">
        <v>12875013</v>
      </c>
      <c r="E107" s="156" t="s">
        <v>937</v>
      </c>
      <c r="F107" s="252" t="s">
        <v>1277</v>
      </c>
      <c r="G107" s="252" t="s">
        <v>1284</v>
      </c>
      <c r="H107" s="157" t="s">
        <v>938</v>
      </c>
      <c r="I107" s="158" t="s">
        <v>938</v>
      </c>
      <c r="J107" s="155">
        <v>90</v>
      </c>
      <c r="K107" s="155">
        <v>95</v>
      </c>
      <c r="L107" s="155">
        <v>92</v>
      </c>
      <c r="M107" s="155">
        <v>97</v>
      </c>
      <c r="N107" s="155">
        <v>100</v>
      </c>
      <c r="O107" s="159" t="s">
        <v>769</v>
      </c>
      <c r="P107" s="146">
        <v>82</v>
      </c>
      <c r="Q107" s="146" t="s">
        <v>687</v>
      </c>
      <c r="R107" s="146" t="s">
        <v>1265</v>
      </c>
      <c r="S107" s="238" t="s">
        <v>1265</v>
      </c>
      <c r="T107" s="78">
        <f t="shared" si="6"/>
        <v>82</v>
      </c>
      <c r="U107" s="146" t="s">
        <v>687</v>
      </c>
      <c r="V107" s="146">
        <v>88</v>
      </c>
      <c r="W107" s="146" t="s">
        <v>687</v>
      </c>
      <c r="X107" s="146" t="s">
        <v>1265</v>
      </c>
      <c r="Y107" s="146" t="s">
        <v>1265</v>
      </c>
      <c r="Z107" s="146">
        <f t="shared" si="7"/>
        <v>88</v>
      </c>
      <c r="AA107" s="146" t="s">
        <v>687</v>
      </c>
      <c r="AB107" s="146">
        <v>80</v>
      </c>
      <c r="AC107" s="146" t="s">
        <v>687</v>
      </c>
      <c r="AD107" s="146" t="s">
        <v>687</v>
      </c>
      <c r="AE107" s="146">
        <f t="shared" si="8"/>
        <v>83.333333333333329</v>
      </c>
    </row>
    <row r="108" spans="1:31" ht="24" hidden="1" customHeight="1" x14ac:dyDescent="0.25">
      <c r="A108" s="150" t="s">
        <v>978</v>
      </c>
      <c r="B108" s="150" t="s">
        <v>926</v>
      </c>
      <c r="C108" s="150" t="s">
        <v>744</v>
      </c>
      <c r="D108" s="150">
        <v>12916078</v>
      </c>
      <c r="E108" s="151" t="s">
        <v>939</v>
      </c>
      <c r="F108" s="252" t="s">
        <v>1279</v>
      </c>
      <c r="G108" s="252" t="s">
        <v>1284</v>
      </c>
      <c r="H108" s="152" t="s">
        <v>940</v>
      </c>
      <c r="I108" s="153" t="s">
        <v>940</v>
      </c>
      <c r="J108" s="150">
        <v>95</v>
      </c>
      <c r="K108" s="150">
        <v>95</v>
      </c>
      <c r="L108" s="150">
        <v>90</v>
      </c>
      <c r="M108" s="150">
        <v>88</v>
      </c>
      <c r="N108" s="150">
        <v>100</v>
      </c>
      <c r="O108" s="154" t="s">
        <v>748</v>
      </c>
      <c r="P108" s="146">
        <v>84</v>
      </c>
      <c r="Q108" s="146" t="s">
        <v>687</v>
      </c>
      <c r="R108" s="146" t="s">
        <v>1265</v>
      </c>
      <c r="S108" s="238" t="s">
        <v>1265</v>
      </c>
      <c r="T108" s="78">
        <f t="shared" si="6"/>
        <v>84</v>
      </c>
      <c r="U108" s="146" t="s">
        <v>687</v>
      </c>
      <c r="V108" s="146">
        <v>88</v>
      </c>
      <c r="W108" s="146" t="s">
        <v>687</v>
      </c>
      <c r="X108" s="146" t="s">
        <v>1265</v>
      </c>
      <c r="Y108" s="146" t="s">
        <v>1265</v>
      </c>
      <c r="Z108" s="146">
        <f t="shared" si="7"/>
        <v>88</v>
      </c>
      <c r="AA108" s="146" t="s">
        <v>687</v>
      </c>
      <c r="AB108" s="146">
        <v>85</v>
      </c>
      <c r="AC108" s="146" t="s">
        <v>687</v>
      </c>
      <c r="AD108" s="146" t="s">
        <v>687</v>
      </c>
      <c r="AE108" s="146">
        <f t="shared" si="8"/>
        <v>85.666666666666671</v>
      </c>
    </row>
    <row r="109" spans="1:31" ht="24" hidden="1" customHeight="1" x14ac:dyDescent="0.25">
      <c r="A109" s="155" t="s">
        <v>978</v>
      </c>
      <c r="B109" s="155" t="s">
        <v>926</v>
      </c>
      <c r="C109" s="155" t="s">
        <v>744</v>
      </c>
      <c r="D109" s="155">
        <v>13433654</v>
      </c>
      <c r="E109" s="156" t="s">
        <v>941</v>
      </c>
      <c r="F109" s="252" t="s">
        <v>1277</v>
      </c>
      <c r="G109" s="252" t="s">
        <v>1284</v>
      </c>
      <c r="H109" s="157" t="s">
        <v>942</v>
      </c>
      <c r="I109" s="158" t="s">
        <v>942</v>
      </c>
      <c r="J109" s="155">
        <v>97</v>
      </c>
      <c r="K109" s="155">
        <v>95</v>
      </c>
      <c r="L109" s="155">
        <v>88</v>
      </c>
      <c r="M109" s="155">
        <v>90</v>
      </c>
      <c r="N109" s="155">
        <v>100</v>
      </c>
      <c r="O109" s="159" t="s">
        <v>748</v>
      </c>
      <c r="P109" s="146">
        <v>88</v>
      </c>
      <c r="Q109" s="146" t="s">
        <v>687</v>
      </c>
      <c r="R109" s="146" t="s">
        <v>1265</v>
      </c>
      <c r="S109" s="238" t="s">
        <v>1265</v>
      </c>
      <c r="T109" s="78">
        <f t="shared" si="6"/>
        <v>88</v>
      </c>
      <c r="U109" s="146" t="s">
        <v>687</v>
      </c>
      <c r="V109" s="146">
        <v>80</v>
      </c>
      <c r="W109" s="146" t="s">
        <v>687</v>
      </c>
      <c r="X109" s="146" t="s">
        <v>1265</v>
      </c>
      <c r="Y109" s="146" t="s">
        <v>1265</v>
      </c>
      <c r="Z109" s="146">
        <f t="shared" si="7"/>
        <v>80</v>
      </c>
      <c r="AA109" s="146" t="s">
        <v>687</v>
      </c>
      <c r="AB109" s="146">
        <v>90</v>
      </c>
      <c r="AC109" s="146" t="s">
        <v>687</v>
      </c>
      <c r="AD109" s="146" t="s">
        <v>687</v>
      </c>
      <c r="AE109" s="146">
        <f t="shared" si="8"/>
        <v>86</v>
      </c>
    </row>
    <row r="110" spans="1:31" ht="24" hidden="1" customHeight="1" x14ac:dyDescent="0.25">
      <c r="A110" s="150" t="s">
        <v>978</v>
      </c>
      <c r="B110" s="150" t="s">
        <v>926</v>
      </c>
      <c r="C110" s="150" t="s">
        <v>744</v>
      </c>
      <c r="D110" s="150">
        <v>13406960</v>
      </c>
      <c r="E110" s="151" t="s">
        <v>943</v>
      </c>
      <c r="F110" s="252" t="s">
        <v>1277</v>
      </c>
      <c r="G110" s="252" t="s">
        <v>1284</v>
      </c>
      <c r="H110" s="152" t="s">
        <v>944</v>
      </c>
      <c r="I110" s="153" t="s">
        <v>944</v>
      </c>
      <c r="J110" s="150">
        <v>97</v>
      </c>
      <c r="K110" s="150">
        <v>95</v>
      </c>
      <c r="L110" s="150">
        <v>97</v>
      </c>
      <c r="M110" s="150">
        <v>99</v>
      </c>
      <c r="N110" s="150">
        <v>100</v>
      </c>
      <c r="O110" s="154" t="s">
        <v>755</v>
      </c>
      <c r="P110" s="146">
        <v>88</v>
      </c>
      <c r="Q110" s="146" t="s">
        <v>687</v>
      </c>
      <c r="R110" s="146" t="s">
        <v>1265</v>
      </c>
      <c r="S110" s="238" t="s">
        <v>1265</v>
      </c>
      <c r="T110" s="78">
        <f t="shared" si="6"/>
        <v>88</v>
      </c>
      <c r="U110" s="146" t="s">
        <v>687</v>
      </c>
      <c r="V110" s="146">
        <v>88</v>
      </c>
      <c r="W110" s="146" t="s">
        <v>687</v>
      </c>
      <c r="X110" s="146" t="s">
        <v>1265</v>
      </c>
      <c r="Y110" s="146" t="s">
        <v>1265</v>
      </c>
      <c r="Z110" s="146">
        <f t="shared" si="7"/>
        <v>88</v>
      </c>
      <c r="AA110" s="146" t="s">
        <v>687</v>
      </c>
      <c r="AB110" s="146">
        <v>90</v>
      </c>
      <c r="AC110" s="146" t="s">
        <v>687</v>
      </c>
      <c r="AD110" s="146" t="s">
        <v>687</v>
      </c>
      <c r="AE110" s="146">
        <f t="shared" si="8"/>
        <v>88.666666666666671</v>
      </c>
    </row>
    <row r="111" spans="1:31" ht="24" hidden="1" customHeight="1" x14ac:dyDescent="0.25">
      <c r="A111" s="155" t="s">
        <v>978</v>
      </c>
      <c r="B111" s="155" t="s">
        <v>926</v>
      </c>
      <c r="C111" s="155" t="s">
        <v>744</v>
      </c>
      <c r="D111" s="155">
        <v>13009243</v>
      </c>
      <c r="E111" s="156" t="s">
        <v>945</v>
      </c>
      <c r="F111" s="252" t="s">
        <v>1277</v>
      </c>
      <c r="G111" s="252" t="s">
        <v>1284</v>
      </c>
      <c r="H111" s="157" t="s">
        <v>946</v>
      </c>
      <c r="I111" s="158" t="s">
        <v>946</v>
      </c>
      <c r="J111" s="155">
        <v>95</v>
      </c>
      <c r="K111" s="155">
        <v>90</v>
      </c>
      <c r="L111" s="155">
        <v>90</v>
      </c>
      <c r="M111" s="155">
        <v>88</v>
      </c>
      <c r="N111" s="155">
        <v>100</v>
      </c>
      <c r="O111" s="159" t="s">
        <v>755</v>
      </c>
      <c r="P111" s="146">
        <v>88</v>
      </c>
      <c r="Q111" s="146" t="s">
        <v>687</v>
      </c>
      <c r="R111" s="146" t="s">
        <v>1265</v>
      </c>
      <c r="S111" s="238" t="s">
        <v>1265</v>
      </c>
      <c r="T111" s="78">
        <f t="shared" si="6"/>
        <v>88</v>
      </c>
      <c r="U111" s="146" t="s">
        <v>687</v>
      </c>
      <c r="V111" s="146">
        <v>76</v>
      </c>
      <c r="W111" s="146" t="s">
        <v>687</v>
      </c>
      <c r="X111" s="146" t="s">
        <v>1265</v>
      </c>
      <c r="Y111" s="146" t="s">
        <v>1265</v>
      </c>
      <c r="Z111" s="146">
        <f t="shared" si="7"/>
        <v>76</v>
      </c>
      <c r="AA111" s="146" t="s">
        <v>687</v>
      </c>
      <c r="AB111" s="146">
        <v>85</v>
      </c>
      <c r="AC111" s="146" t="s">
        <v>687</v>
      </c>
      <c r="AD111" s="146" t="s">
        <v>687</v>
      </c>
      <c r="AE111" s="146">
        <f t="shared" si="8"/>
        <v>83</v>
      </c>
    </row>
    <row r="112" spans="1:31" ht="24" hidden="1" customHeight="1" x14ac:dyDescent="0.25">
      <c r="A112" s="150" t="s">
        <v>978</v>
      </c>
      <c r="B112" s="150" t="s">
        <v>926</v>
      </c>
      <c r="C112" s="150" t="s">
        <v>744</v>
      </c>
      <c r="D112" s="150">
        <v>13532801</v>
      </c>
      <c r="E112" s="151" t="s">
        <v>947</v>
      </c>
      <c r="F112" s="252" t="s">
        <v>1277</v>
      </c>
      <c r="G112" s="252" t="s">
        <v>1284</v>
      </c>
      <c r="H112" s="152" t="s">
        <v>948</v>
      </c>
      <c r="I112" s="153" t="s">
        <v>948</v>
      </c>
      <c r="J112" s="150">
        <v>95</v>
      </c>
      <c r="K112" s="150">
        <v>92</v>
      </c>
      <c r="L112" s="150">
        <v>88</v>
      </c>
      <c r="M112" s="150">
        <v>85</v>
      </c>
      <c r="N112" s="150">
        <v>100</v>
      </c>
      <c r="O112" s="154" t="s">
        <v>758</v>
      </c>
      <c r="P112" s="146">
        <v>84</v>
      </c>
      <c r="Q112" s="146" t="s">
        <v>687</v>
      </c>
      <c r="R112" s="146" t="s">
        <v>1265</v>
      </c>
      <c r="S112" s="238" t="s">
        <v>1265</v>
      </c>
      <c r="T112" s="78">
        <f t="shared" si="6"/>
        <v>84</v>
      </c>
      <c r="U112" s="146" t="s">
        <v>687</v>
      </c>
      <c r="V112" s="146">
        <v>76</v>
      </c>
      <c r="W112" s="146" t="s">
        <v>687</v>
      </c>
      <c r="X112" s="146" t="s">
        <v>1265</v>
      </c>
      <c r="Y112" s="146" t="s">
        <v>1265</v>
      </c>
      <c r="Z112" s="146">
        <f t="shared" si="7"/>
        <v>76</v>
      </c>
      <c r="AA112" s="146" t="s">
        <v>687</v>
      </c>
      <c r="AB112" s="146">
        <v>80</v>
      </c>
      <c r="AC112" s="146" t="s">
        <v>687</v>
      </c>
      <c r="AD112" s="146" t="s">
        <v>687</v>
      </c>
      <c r="AE112" s="146">
        <f t="shared" si="8"/>
        <v>80</v>
      </c>
    </row>
    <row r="113" spans="1:31" ht="24" hidden="1" customHeight="1" x14ac:dyDescent="0.25">
      <c r="A113" s="155" t="s">
        <v>978</v>
      </c>
      <c r="B113" s="155" t="s">
        <v>926</v>
      </c>
      <c r="C113" s="155" t="s">
        <v>744</v>
      </c>
      <c r="D113" s="155">
        <v>12990687</v>
      </c>
      <c r="E113" s="156" t="s">
        <v>949</v>
      </c>
      <c r="F113" s="252" t="s">
        <v>1277</v>
      </c>
      <c r="G113" s="252" t="s">
        <v>1284</v>
      </c>
      <c r="H113" s="157" t="s">
        <v>950</v>
      </c>
      <c r="I113" s="158" t="s">
        <v>950</v>
      </c>
      <c r="J113" s="155">
        <v>95</v>
      </c>
      <c r="K113" s="155">
        <v>90</v>
      </c>
      <c r="L113" s="155">
        <v>95</v>
      </c>
      <c r="M113" s="155">
        <v>98</v>
      </c>
      <c r="N113" s="155">
        <v>100</v>
      </c>
      <c r="O113" s="159" t="s">
        <v>750</v>
      </c>
      <c r="P113" s="146">
        <v>76</v>
      </c>
      <c r="Q113" s="146" t="s">
        <v>687</v>
      </c>
      <c r="R113" s="146" t="s">
        <v>1265</v>
      </c>
      <c r="S113" s="238" t="s">
        <v>1265</v>
      </c>
      <c r="T113" s="78">
        <f t="shared" si="6"/>
        <v>76</v>
      </c>
      <c r="U113" s="146" t="s">
        <v>687</v>
      </c>
      <c r="V113" s="146">
        <v>80</v>
      </c>
      <c r="W113" s="146" t="s">
        <v>687</v>
      </c>
      <c r="X113" s="146" t="s">
        <v>1265</v>
      </c>
      <c r="Y113" s="146" t="s">
        <v>1265</v>
      </c>
      <c r="Z113" s="146">
        <f t="shared" si="7"/>
        <v>80</v>
      </c>
      <c r="AA113" s="146" t="s">
        <v>687</v>
      </c>
      <c r="AB113" s="146">
        <v>80</v>
      </c>
      <c r="AC113" s="146" t="s">
        <v>687</v>
      </c>
      <c r="AD113" s="146" t="s">
        <v>687</v>
      </c>
      <c r="AE113" s="146">
        <f t="shared" si="8"/>
        <v>78.666666666666671</v>
      </c>
    </row>
    <row r="114" spans="1:31" ht="24" hidden="1" customHeight="1" x14ac:dyDescent="0.25">
      <c r="A114" s="150" t="s">
        <v>978</v>
      </c>
      <c r="B114" s="150" t="s">
        <v>926</v>
      </c>
      <c r="C114" s="150" t="s">
        <v>744</v>
      </c>
      <c r="D114" s="150">
        <v>13397648</v>
      </c>
      <c r="E114" s="151" t="s">
        <v>951</v>
      </c>
      <c r="F114" s="252" t="s">
        <v>1277</v>
      </c>
      <c r="G114" s="252" t="s">
        <v>1284</v>
      </c>
      <c r="H114" s="152" t="s">
        <v>952</v>
      </c>
      <c r="I114" s="153" t="s">
        <v>952</v>
      </c>
      <c r="J114" s="150">
        <v>90</v>
      </c>
      <c r="K114" s="150">
        <v>92</v>
      </c>
      <c r="L114" s="150">
        <v>90</v>
      </c>
      <c r="M114" s="150">
        <v>89</v>
      </c>
      <c r="N114" s="150">
        <v>100</v>
      </c>
      <c r="O114" s="154" t="s">
        <v>764</v>
      </c>
      <c r="P114" s="146">
        <v>80</v>
      </c>
      <c r="Q114" s="146" t="s">
        <v>687</v>
      </c>
      <c r="R114" s="146" t="s">
        <v>1265</v>
      </c>
      <c r="S114" s="238" t="s">
        <v>1265</v>
      </c>
      <c r="T114" s="78">
        <f t="shared" si="6"/>
        <v>80</v>
      </c>
      <c r="U114" s="146" t="s">
        <v>687</v>
      </c>
      <c r="V114" s="146">
        <v>88</v>
      </c>
      <c r="W114" s="146" t="s">
        <v>687</v>
      </c>
      <c r="X114" s="146" t="s">
        <v>1265</v>
      </c>
      <c r="Y114" s="146" t="s">
        <v>1265</v>
      </c>
      <c r="Z114" s="146">
        <f t="shared" si="7"/>
        <v>88</v>
      </c>
      <c r="AA114" s="146" t="s">
        <v>687</v>
      </c>
      <c r="AB114" s="146">
        <v>85</v>
      </c>
      <c r="AC114" s="146" t="s">
        <v>687</v>
      </c>
      <c r="AD114" s="146" t="s">
        <v>687</v>
      </c>
      <c r="AE114" s="146">
        <f t="shared" si="8"/>
        <v>84.333333333333329</v>
      </c>
    </row>
    <row r="115" spans="1:31" ht="24" hidden="1" customHeight="1" x14ac:dyDescent="0.25">
      <c r="A115" s="155" t="s">
        <v>978</v>
      </c>
      <c r="B115" s="155" t="s">
        <v>926</v>
      </c>
      <c r="C115" s="155" t="s">
        <v>744</v>
      </c>
      <c r="D115" s="155">
        <v>12916093</v>
      </c>
      <c r="E115" s="156" t="s">
        <v>953</v>
      </c>
      <c r="F115" s="252" t="s">
        <v>1265</v>
      </c>
      <c r="G115" s="252" t="s">
        <v>1285</v>
      </c>
      <c r="H115" s="157" t="s">
        <v>928</v>
      </c>
      <c r="I115" s="161" t="s">
        <v>928</v>
      </c>
      <c r="J115" s="155" t="s">
        <v>954</v>
      </c>
      <c r="K115" s="155"/>
      <c r="L115" s="155"/>
      <c r="M115" s="155"/>
      <c r="N115" s="155"/>
      <c r="O115" s="159" t="s">
        <v>764</v>
      </c>
      <c r="P115" s="146">
        <v>0</v>
      </c>
      <c r="Q115" s="146" t="s">
        <v>685</v>
      </c>
      <c r="R115" s="146" t="s">
        <v>1265</v>
      </c>
      <c r="S115" s="238" t="s">
        <v>1265</v>
      </c>
      <c r="T115" s="78">
        <f t="shared" si="6"/>
        <v>0</v>
      </c>
      <c r="U115" s="78" t="s">
        <v>685</v>
      </c>
      <c r="V115" s="146">
        <v>0</v>
      </c>
      <c r="W115" s="146" t="s">
        <v>685</v>
      </c>
      <c r="X115" s="146" t="s">
        <v>1265</v>
      </c>
      <c r="Y115" s="146" t="s">
        <v>1265</v>
      </c>
      <c r="Z115" s="146">
        <f t="shared" si="7"/>
        <v>0</v>
      </c>
      <c r="AA115" s="146" t="s">
        <v>685</v>
      </c>
      <c r="AB115" s="146">
        <v>90</v>
      </c>
      <c r="AC115" s="146" t="s">
        <v>687</v>
      </c>
      <c r="AD115" s="146" t="s">
        <v>688</v>
      </c>
      <c r="AE115" s="146">
        <f t="shared" si="8"/>
        <v>30</v>
      </c>
    </row>
    <row r="116" spans="1:31" ht="24" hidden="1" customHeight="1" x14ac:dyDescent="0.25">
      <c r="A116" s="150" t="s">
        <v>978</v>
      </c>
      <c r="B116" s="150" t="s">
        <v>926</v>
      </c>
      <c r="C116" s="150" t="s">
        <v>744</v>
      </c>
      <c r="D116" s="150">
        <v>12915951</v>
      </c>
      <c r="E116" s="151" t="s">
        <v>955</v>
      </c>
      <c r="F116" s="252" t="s">
        <v>1277</v>
      </c>
      <c r="G116" s="252" t="s">
        <v>1284</v>
      </c>
      <c r="H116" s="152" t="s">
        <v>956</v>
      </c>
      <c r="I116" s="153" t="s">
        <v>956</v>
      </c>
      <c r="J116" s="150">
        <v>85</v>
      </c>
      <c r="K116" s="150">
        <v>85</v>
      </c>
      <c r="L116" s="150">
        <v>89</v>
      </c>
      <c r="M116" s="150">
        <v>88</v>
      </c>
      <c r="N116" s="150">
        <v>100</v>
      </c>
      <c r="O116" s="154" t="s">
        <v>755</v>
      </c>
      <c r="P116" s="146">
        <v>76</v>
      </c>
      <c r="Q116" s="146" t="s">
        <v>687</v>
      </c>
      <c r="R116" s="146" t="s">
        <v>1265</v>
      </c>
      <c r="S116" s="238" t="s">
        <v>1265</v>
      </c>
      <c r="T116" s="78">
        <f t="shared" si="6"/>
        <v>76</v>
      </c>
      <c r="U116" s="146" t="s">
        <v>687</v>
      </c>
      <c r="V116" s="146">
        <v>76</v>
      </c>
      <c r="W116" s="146" t="s">
        <v>687</v>
      </c>
      <c r="X116" s="146" t="s">
        <v>1265</v>
      </c>
      <c r="Y116" s="146" t="s">
        <v>1265</v>
      </c>
      <c r="Z116" s="146">
        <f t="shared" si="7"/>
        <v>76</v>
      </c>
      <c r="AA116" s="146" t="s">
        <v>687</v>
      </c>
      <c r="AB116" s="146">
        <v>80</v>
      </c>
      <c r="AC116" s="146" t="s">
        <v>687</v>
      </c>
      <c r="AD116" s="146" t="s">
        <v>687</v>
      </c>
      <c r="AE116" s="146">
        <f t="shared" si="8"/>
        <v>77.333333333333329</v>
      </c>
    </row>
    <row r="117" spans="1:31" ht="24" hidden="1" customHeight="1" x14ac:dyDescent="0.25">
      <c r="A117" s="155" t="s">
        <v>978</v>
      </c>
      <c r="B117" s="155" t="s">
        <v>926</v>
      </c>
      <c r="C117" s="155" t="s">
        <v>744</v>
      </c>
      <c r="D117" s="155">
        <v>13046786</v>
      </c>
      <c r="E117" s="156" t="s">
        <v>957</v>
      </c>
      <c r="F117" s="252" t="s">
        <v>1279</v>
      </c>
      <c r="G117" s="252" t="s">
        <v>1284</v>
      </c>
      <c r="H117" s="157" t="s">
        <v>958</v>
      </c>
      <c r="I117" s="158" t="s">
        <v>958</v>
      </c>
      <c r="J117" s="155">
        <v>90</v>
      </c>
      <c r="K117" s="155">
        <v>88</v>
      </c>
      <c r="L117" s="155">
        <v>95</v>
      </c>
      <c r="M117" s="155">
        <v>90</v>
      </c>
      <c r="N117" s="155">
        <v>100</v>
      </c>
      <c r="O117" s="159" t="s">
        <v>755</v>
      </c>
      <c r="P117" s="146">
        <v>72</v>
      </c>
      <c r="Q117" s="146" t="s">
        <v>687</v>
      </c>
      <c r="R117" s="146" t="s">
        <v>1265</v>
      </c>
      <c r="S117" s="238" t="s">
        <v>1265</v>
      </c>
      <c r="T117" s="78">
        <f t="shared" si="6"/>
        <v>72</v>
      </c>
      <c r="U117" s="146" t="s">
        <v>687</v>
      </c>
      <c r="V117" s="146">
        <v>84</v>
      </c>
      <c r="W117" s="146" t="s">
        <v>687</v>
      </c>
      <c r="X117" s="146" t="s">
        <v>1265</v>
      </c>
      <c r="Y117" s="146" t="s">
        <v>1265</v>
      </c>
      <c r="Z117" s="146">
        <f t="shared" si="7"/>
        <v>84</v>
      </c>
      <c r="AA117" s="146" t="s">
        <v>687</v>
      </c>
      <c r="AB117" s="146">
        <v>80</v>
      </c>
      <c r="AC117" s="146" t="s">
        <v>687</v>
      </c>
      <c r="AD117" s="146" t="s">
        <v>687</v>
      </c>
      <c r="AE117" s="146">
        <f t="shared" si="8"/>
        <v>78.666666666666671</v>
      </c>
    </row>
    <row r="118" spans="1:31" ht="24" hidden="1" customHeight="1" x14ac:dyDescent="0.25">
      <c r="A118" s="150" t="s">
        <v>978</v>
      </c>
      <c r="B118" s="150" t="s">
        <v>926</v>
      </c>
      <c r="C118" s="150" t="s">
        <v>744</v>
      </c>
      <c r="D118" s="150">
        <v>13508049</v>
      </c>
      <c r="E118" s="151" t="s">
        <v>959</v>
      </c>
      <c r="F118" s="252" t="s">
        <v>1277</v>
      </c>
      <c r="G118" s="252" t="s">
        <v>1284</v>
      </c>
      <c r="H118" s="152" t="s">
        <v>960</v>
      </c>
      <c r="I118" s="153" t="s">
        <v>960</v>
      </c>
      <c r="J118" s="150">
        <v>90</v>
      </c>
      <c r="K118" s="150">
        <v>88</v>
      </c>
      <c r="L118" s="150">
        <v>85</v>
      </c>
      <c r="M118" s="150">
        <v>88</v>
      </c>
      <c r="N118" s="150">
        <v>100</v>
      </c>
      <c r="O118" s="154" t="s">
        <v>755</v>
      </c>
      <c r="P118" s="146">
        <v>68</v>
      </c>
      <c r="Q118" s="146" t="s">
        <v>689</v>
      </c>
      <c r="R118" s="146">
        <v>88</v>
      </c>
      <c r="S118" s="146" t="s">
        <v>687</v>
      </c>
      <c r="T118" s="78">
        <f t="shared" si="6"/>
        <v>88</v>
      </c>
      <c r="U118" s="146" t="s">
        <v>687</v>
      </c>
      <c r="V118" s="146">
        <v>80</v>
      </c>
      <c r="W118" s="146" t="s">
        <v>687</v>
      </c>
      <c r="X118" s="146" t="s">
        <v>1265</v>
      </c>
      <c r="Y118" s="146" t="s">
        <v>1265</v>
      </c>
      <c r="Z118" s="146">
        <f t="shared" si="7"/>
        <v>80</v>
      </c>
      <c r="AA118" s="146" t="s">
        <v>687</v>
      </c>
      <c r="AB118" s="146">
        <v>85</v>
      </c>
      <c r="AC118" s="146" t="s">
        <v>687</v>
      </c>
      <c r="AD118" s="146" t="s">
        <v>687</v>
      </c>
      <c r="AE118" s="146">
        <f t="shared" si="8"/>
        <v>84.333333333333329</v>
      </c>
    </row>
    <row r="119" spans="1:31" ht="24" hidden="1" customHeight="1" x14ac:dyDescent="0.25">
      <c r="A119" s="155" t="s">
        <v>978</v>
      </c>
      <c r="B119" s="155" t="s">
        <v>926</v>
      </c>
      <c r="C119" s="155" t="s">
        <v>744</v>
      </c>
      <c r="D119" s="155">
        <v>13508218</v>
      </c>
      <c r="E119" s="156" t="s">
        <v>961</v>
      </c>
      <c r="F119" s="252" t="s">
        <v>1278</v>
      </c>
      <c r="G119" s="252" t="s">
        <v>1285</v>
      </c>
      <c r="H119" s="157" t="s">
        <v>962</v>
      </c>
      <c r="I119" s="158" t="s">
        <v>962</v>
      </c>
      <c r="J119" s="155">
        <v>90</v>
      </c>
      <c r="K119" s="155">
        <v>90</v>
      </c>
      <c r="L119" s="155">
        <v>92</v>
      </c>
      <c r="M119" s="155">
        <v>92</v>
      </c>
      <c r="N119" s="155">
        <v>100</v>
      </c>
      <c r="O119" s="159" t="s">
        <v>758</v>
      </c>
      <c r="P119" s="146">
        <v>84</v>
      </c>
      <c r="Q119" s="146" t="s">
        <v>687</v>
      </c>
      <c r="R119" s="146" t="s">
        <v>1265</v>
      </c>
      <c r="S119" s="238" t="s">
        <v>1265</v>
      </c>
      <c r="T119" s="78">
        <f t="shared" si="6"/>
        <v>84</v>
      </c>
      <c r="U119" s="146" t="s">
        <v>687</v>
      </c>
      <c r="V119" s="146">
        <v>88</v>
      </c>
      <c r="W119" s="146" t="s">
        <v>687</v>
      </c>
      <c r="X119" s="146" t="s">
        <v>1265</v>
      </c>
      <c r="Y119" s="146" t="s">
        <v>1265</v>
      </c>
      <c r="Z119" s="146">
        <f t="shared" si="7"/>
        <v>88</v>
      </c>
      <c r="AA119" s="146" t="s">
        <v>687</v>
      </c>
      <c r="AB119" s="146">
        <v>70</v>
      </c>
      <c r="AC119" s="146" t="s">
        <v>687</v>
      </c>
      <c r="AD119" s="146" t="s">
        <v>687</v>
      </c>
      <c r="AE119" s="146">
        <f t="shared" si="8"/>
        <v>80.666666666666671</v>
      </c>
    </row>
    <row r="120" spans="1:31" ht="24" hidden="1" customHeight="1" x14ac:dyDescent="0.25">
      <c r="A120" s="150" t="s">
        <v>978</v>
      </c>
      <c r="B120" s="150" t="s">
        <v>926</v>
      </c>
      <c r="C120" s="150" t="s">
        <v>744</v>
      </c>
      <c r="D120" s="150">
        <v>13046773</v>
      </c>
      <c r="E120" s="151" t="s">
        <v>963</v>
      </c>
      <c r="F120" s="252" t="s">
        <v>1279</v>
      </c>
      <c r="G120" s="252" t="s">
        <v>1284</v>
      </c>
      <c r="H120" s="152" t="s">
        <v>964</v>
      </c>
      <c r="I120" s="153" t="s">
        <v>964</v>
      </c>
      <c r="J120" s="150">
        <v>95</v>
      </c>
      <c r="K120" s="150">
        <v>96</v>
      </c>
      <c r="L120" s="150">
        <v>97</v>
      </c>
      <c r="M120" s="150">
        <v>95</v>
      </c>
      <c r="N120" s="150">
        <v>100</v>
      </c>
      <c r="O120" s="154" t="s">
        <v>750</v>
      </c>
      <c r="P120" s="146">
        <v>80</v>
      </c>
      <c r="Q120" s="146" t="s">
        <v>687</v>
      </c>
      <c r="R120" s="146" t="s">
        <v>1265</v>
      </c>
      <c r="S120" s="238" t="s">
        <v>1265</v>
      </c>
      <c r="T120" s="78">
        <f t="shared" si="6"/>
        <v>80</v>
      </c>
      <c r="U120" s="146" t="s">
        <v>687</v>
      </c>
      <c r="V120" s="146">
        <v>76</v>
      </c>
      <c r="W120" s="146" t="s">
        <v>687</v>
      </c>
      <c r="X120" s="146" t="s">
        <v>1265</v>
      </c>
      <c r="Y120" s="146" t="s">
        <v>1265</v>
      </c>
      <c r="Z120" s="146">
        <f t="shared" si="7"/>
        <v>76</v>
      </c>
      <c r="AA120" s="146" t="s">
        <v>687</v>
      </c>
      <c r="AB120" s="146">
        <v>80</v>
      </c>
      <c r="AC120" s="146" t="s">
        <v>687</v>
      </c>
      <c r="AD120" s="146" t="s">
        <v>687</v>
      </c>
      <c r="AE120" s="146">
        <f t="shared" si="8"/>
        <v>78.666666666666671</v>
      </c>
    </row>
    <row r="121" spans="1:31" ht="24" hidden="1" customHeight="1" x14ac:dyDescent="0.25">
      <c r="A121" s="155" t="s">
        <v>978</v>
      </c>
      <c r="B121" s="155" t="s">
        <v>926</v>
      </c>
      <c r="C121" s="155" t="s">
        <v>744</v>
      </c>
      <c r="D121" s="155">
        <v>12915952</v>
      </c>
      <c r="E121" s="156" t="s">
        <v>965</v>
      </c>
      <c r="F121" s="252" t="s">
        <v>1277</v>
      </c>
      <c r="G121" s="252" t="s">
        <v>1284</v>
      </c>
      <c r="H121" s="157" t="s">
        <v>966</v>
      </c>
      <c r="I121" s="158" t="s">
        <v>966</v>
      </c>
      <c r="J121" s="155">
        <v>90</v>
      </c>
      <c r="K121" s="155">
        <v>95</v>
      </c>
      <c r="L121" s="155">
        <v>97</v>
      </c>
      <c r="M121" s="155">
        <v>90</v>
      </c>
      <c r="N121" s="155">
        <v>100</v>
      </c>
      <c r="O121" s="159" t="s">
        <v>752</v>
      </c>
      <c r="P121" s="146">
        <v>88</v>
      </c>
      <c r="Q121" s="146" t="s">
        <v>687</v>
      </c>
      <c r="R121" s="146" t="s">
        <v>1265</v>
      </c>
      <c r="S121" s="238" t="s">
        <v>1265</v>
      </c>
      <c r="T121" s="78">
        <f t="shared" si="6"/>
        <v>88</v>
      </c>
      <c r="U121" s="146" t="s">
        <v>687</v>
      </c>
      <c r="V121" s="146">
        <v>88</v>
      </c>
      <c r="W121" s="146" t="s">
        <v>687</v>
      </c>
      <c r="X121" s="146" t="s">
        <v>1265</v>
      </c>
      <c r="Y121" s="146" t="s">
        <v>1265</v>
      </c>
      <c r="Z121" s="146">
        <f t="shared" si="7"/>
        <v>88</v>
      </c>
      <c r="AA121" s="146" t="s">
        <v>687</v>
      </c>
      <c r="AB121" s="146">
        <v>90</v>
      </c>
      <c r="AC121" s="146" t="s">
        <v>687</v>
      </c>
      <c r="AD121" s="146" t="s">
        <v>687</v>
      </c>
      <c r="AE121" s="146">
        <f t="shared" si="8"/>
        <v>88.666666666666671</v>
      </c>
    </row>
    <row r="122" spans="1:31" ht="24" hidden="1" customHeight="1" x14ac:dyDescent="0.25">
      <c r="A122" s="150" t="s">
        <v>978</v>
      </c>
      <c r="B122" s="150" t="s">
        <v>926</v>
      </c>
      <c r="C122" s="150" t="s">
        <v>744</v>
      </c>
      <c r="D122" s="150">
        <v>12915953</v>
      </c>
      <c r="E122" s="151" t="s">
        <v>967</v>
      </c>
      <c r="F122" s="252" t="s">
        <v>1277</v>
      </c>
      <c r="G122" s="252" t="s">
        <v>1284</v>
      </c>
      <c r="H122" s="152" t="s">
        <v>968</v>
      </c>
      <c r="I122" s="153" t="s">
        <v>968</v>
      </c>
      <c r="J122" s="150">
        <v>95</v>
      </c>
      <c r="K122" s="150">
        <v>97</v>
      </c>
      <c r="L122" s="150">
        <v>92</v>
      </c>
      <c r="M122" s="150">
        <v>92</v>
      </c>
      <c r="N122" s="150">
        <v>100</v>
      </c>
      <c r="O122" s="154" t="s">
        <v>752</v>
      </c>
      <c r="P122" s="146">
        <v>84</v>
      </c>
      <c r="Q122" s="146" t="s">
        <v>687</v>
      </c>
      <c r="R122" s="146" t="s">
        <v>1265</v>
      </c>
      <c r="S122" s="238" t="s">
        <v>1265</v>
      </c>
      <c r="T122" s="78">
        <f t="shared" si="6"/>
        <v>84</v>
      </c>
      <c r="U122" s="146" t="s">
        <v>687</v>
      </c>
      <c r="V122" s="146">
        <v>88</v>
      </c>
      <c r="W122" s="146" t="s">
        <v>687</v>
      </c>
      <c r="X122" s="146" t="s">
        <v>1265</v>
      </c>
      <c r="Y122" s="146" t="s">
        <v>1265</v>
      </c>
      <c r="Z122" s="146">
        <f t="shared" si="7"/>
        <v>88</v>
      </c>
      <c r="AA122" s="146" t="s">
        <v>687</v>
      </c>
      <c r="AB122" s="146">
        <v>85</v>
      </c>
      <c r="AC122" s="146" t="s">
        <v>687</v>
      </c>
      <c r="AD122" s="146" t="s">
        <v>687</v>
      </c>
      <c r="AE122" s="146">
        <f t="shared" si="8"/>
        <v>85.666666666666671</v>
      </c>
    </row>
    <row r="123" spans="1:31" ht="24" hidden="1" customHeight="1" x14ac:dyDescent="0.25">
      <c r="A123" s="155" t="s">
        <v>978</v>
      </c>
      <c r="B123" s="155" t="s">
        <v>926</v>
      </c>
      <c r="C123" s="155" t="s">
        <v>744</v>
      </c>
      <c r="D123" s="155">
        <v>13397631</v>
      </c>
      <c r="E123" s="156" t="s">
        <v>969</v>
      </c>
      <c r="F123" s="252" t="s">
        <v>1277</v>
      </c>
      <c r="G123" s="252" t="s">
        <v>1284</v>
      </c>
      <c r="H123" s="157" t="s">
        <v>970</v>
      </c>
      <c r="I123" s="158" t="s">
        <v>970</v>
      </c>
      <c r="J123" s="155">
        <v>97</v>
      </c>
      <c r="K123" s="155">
        <v>98</v>
      </c>
      <c r="L123" s="155">
        <v>98</v>
      </c>
      <c r="M123" s="155">
        <v>95</v>
      </c>
      <c r="N123" s="155">
        <v>100</v>
      </c>
      <c r="O123" s="159" t="s">
        <v>760</v>
      </c>
      <c r="P123" s="146">
        <v>90</v>
      </c>
      <c r="Q123" s="146" t="s">
        <v>687</v>
      </c>
      <c r="R123" s="146" t="s">
        <v>1265</v>
      </c>
      <c r="S123" s="238" t="s">
        <v>1265</v>
      </c>
      <c r="T123" s="78">
        <f t="shared" si="6"/>
        <v>90</v>
      </c>
      <c r="U123" s="146" t="s">
        <v>687</v>
      </c>
      <c r="V123" s="146">
        <v>88</v>
      </c>
      <c r="W123" s="146" t="s">
        <v>687</v>
      </c>
      <c r="X123" s="146" t="s">
        <v>1265</v>
      </c>
      <c r="Y123" s="146" t="s">
        <v>1265</v>
      </c>
      <c r="Z123" s="146">
        <f t="shared" si="7"/>
        <v>88</v>
      </c>
      <c r="AA123" s="146" t="s">
        <v>687</v>
      </c>
      <c r="AB123" s="146">
        <v>90</v>
      </c>
      <c r="AC123" s="146" t="s">
        <v>687</v>
      </c>
      <c r="AD123" s="146" t="s">
        <v>687</v>
      </c>
      <c r="AE123" s="146">
        <f t="shared" si="8"/>
        <v>89.333333333333329</v>
      </c>
    </row>
    <row r="124" spans="1:31" ht="24" hidden="1" customHeight="1" x14ac:dyDescent="0.25">
      <c r="A124" s="150" t="s">
        <v>978</v>
      </c>
      <c r="B124" s="150" t="s">
        <v>926</v>
      </c>
      <c r="C124" s="150" t="s">
        <v>744</v>
      </c>
      <c r="D124" s="150">
        <v>12915959</v>
      </c>
      <c r="E124" s="151" t="s">
        <v>971</v>
      </c>
      <c r="F124" s="252" t="s">
        <v>1277</v>
      </c>
      <c r="G124" s="252" t="s">
        <v>1284</v>
      </c>
      <c r="H124" s="152" t="s">
        <v>972</v>
      </c>
      <c r="I124" s="153" t="s">
        <v>972</v>
      </c>
      <c r="J124" s="150">
        <v>89</v>
      </c>
      <c r="K124" s="150">
        <v>88</v>
      </c>
      <c r="L124" s="150">
        <v>83</v>
      </c>
      <c r="M124" s="150">
        <v>90</v>
      </c>
      <c r="N124" s="150">
        <v>100</v>
      </c>
      <c r="O124" s="154" t="s">
        <v>762</v>
      </c>
      <c r="P124" s="146">
        <v>72</v>
      </c>
      <c r="Q124" s="146" t="s">
        <v>687</v>
      </c>
      <c r="R124" s="146" t="s">
        <v>1265</v>
      </c>
      <c r="S124" s="238" t="s">
        <v>1265</v>
      </c>
      <c r="T124" s="78">
        <f t="shared" si="6"/>
        <v>72</v>
      </c>
      <c r="U124" s="146" t="s">
        <v>687</v>
      </c>
      <c r="V124" s="146">
        <v>80</v>
      </c>
      <c r="W124" s="146" t="s">
        <v>687</v>
      </c>
      <c r="X124" s="146" t="s">
        <v>1265</v>
      </c>
      <c r="Y124" s="146" t="s">
        <v>1265</v>
      </c>
      <c r="Z124" s="146">
        <f t="shared" si="7"/>
        <v>80</v>
      </c>
      <c r="AA124" s="146" t="s">
        <v>687</v>
      </c>
      <c r="AB124" s="146">
        <v>70</v>
      </c>
      <c r="AC124" s="146" t="s">
        <v>687</v>
      </c>
      <c r="AD124" s="146" t="s">
        <v>687</v>
      </c>
      <c r="AE124" s="146">
        <f t="shared" si="8"/>
        <v>74</v>
      </c>
    </row>
    <row r="125" spans="1:31" ht="24" hidden="1" customHeight="1" x14ac:dyDescent="0.25">
      <c r="A125" s="155" t="s">
        <v>978</v>
      </c>
      <c r="B125" s="155" t="s">
        <v>926</v>
      </c>
      <c r="C125" s="155" t="s">
        <v>744</v>
      </c>
      <c r="D125" s="155">
        <v>13063077</v>
      </c>
      <c r="E125" s="156" t="s">
        <v>973</v>
      </c>
      <c r="F125" s="252" t="s">
        <v>1277</v>
      </c>
      <c r="G125" s="252" t="s">
        <v>1284</v>
      </c>
      <c r="H125" s="157" t="s">
        <v>974</v>
      </c>
      <c r="I125" s="158" t="s">
        <v>974</v>
      </c>
      <c r="J125" s="155">
        <v>95</v>
      </c>
      <c r="K125" s="155">
        <v>88</v>
      </c>
      <c r="L125" s="155">
        <v>90</v>
      </c>
      <c r="M125" s="155">
        <v>97</v>
      </c>
      <c r="N125" s="155">
        <v>100</v>
      </c>
      <c r="O125" s="159" t="s">
        <v>764</v>
      </c>
      <c r="P125" s="146">
        <v>84</v>
      </c>
      <c r="Q125" s="146" t="s">
        <v>687</v>
      </c>
      <c r="R125" s="146" t="s">
        <v>1265</v>
      </c>
      <c r="S125" s="238" t="s">
        <v>1265</v>
      </c>
      <c r="T125" s="78">
        <f t="shared" si="6"/>
        <v>84</v>
      </c>
      <c r="U125" s="146" t="s">
        <v>687</v>
      </c>
      <c r="V125" s="146">
        <v>88</v>
      </c>
      <c r="W125" s="146" t="s">
        <v>687</v>
      </c>
      <c r="X125" s="146" t="s">
        <v>1265</v>
      </c>
      <c r="Y125" s="146" t="s">
        <v>1265</v>
      </c>
      <c r="Z125" s="146">
        <f t="shared" si="7"/>
        <v>88</v>
      </c>
      <c r="AA125" s="146" t="s">
        <v>687</v>
      </c>
      <c r="AB125" s="146">
        <v>70</v>
      </c>
      <c r="AC125" s="146" t="s">
        <v>687</v>
      </c>
      <c r="AD125" s="146" t="s">
        <v>687</v>
      </c>
      <c r="AE125" s="146">
        <f t="shared" si="8"/>
        <v>80.666666666666671</v>
      </c>
    </row>
    <row r="126" spans="1:31" ht="24" hidden="1" customHeight="1" x14ac:dyDescent="0.25">
      <c r="A126" s="150" t="s">
        <v>978</v>
      </c>
      <c r="B126" s="150" t="s">
        <v>926</v>
      </c>
      <c r="C126" s="150" t="s">
        <v>744</v>
      </c>
      <c r="D126" s="150">
        <v>12995392</v>
      </c>
      <c r="E126" s="151" t="s">
        <v>975</v>
      </c>
      <c r="F126" s="252" t="s">
        <v>1277</v>
      </c>
      <c r="G126" s="252" t="s">
        <v>1284</v>
      </c>
      <c r="H126" s="152" t="s">
        <v>950</v>
      </c>
      <c r="I126" s="153" t="s">
        <v>950</v>
      </c>
      <c r="J126" s="150">
        <v>88</v>
      </c>
      <c r="K126" s="150">
        <v>89</v>
      </c>
      <c r="L126" s="150">
        <v>88</v>
      </c>
      <c r="M126" s="150">
        <v>87</v>
      </c>
      <c r="N126" s="150">
        <v>100</v>
      </c>
      <c r="O126" s="154" t="s">
        <v>764</v>
      </c>
      <c r="P126" s="146">
        <v>76</v>
      </c>
      <c r="Q126" s="146" t="s">
        <v>687</v>
      </c>
      <c r="R126" s="146" t="s">
        <v>1265</v>
      </c>
      <c r="S126" s="238" t="s">
        <v>1265</v>
      </c>
      <c r="T126" s="78">
        <f t="shared" si="6"/>
        <v>76</v>
      </c>
      <c r="U126" s="146" t="s">
        <v>687</v>
      </c>
      <c r="V126" s="146">
        <v>0</v>
      </c>
      <c r="W126" s="146" t="s">
        <v>688</v>
      </c>
      <c r="X126" s="146">
        <v>88</v>
      </c>
      <c r="Y126" s="146" t="s">
        <v>687</v>
      </c>
      <c r="Z126" s="146">
        <f t="shared" si="7"/>
        <v>88</v>
      </c>
      <c r="AA126" s="146" t="s">
        <v>687</v>
      </c>
      <c r="AB126" s="146">
        <v>85</v>
      </c>
      <c r="AC126" s="146" t="s">
        <v>687</v>
      </c>
      <c r="AD126" s="146" t="s">
        <v>687</v>
      </c>
      <c r="AE126" s="146">
        <f t="shared" si="8"/>
        <v>83</v>
      </c>
    </row>
    <row r="127" spans="1:31" ht="24" hidden="1" customHeight="1" x14ac:dyDescent="0.25">
      <c r="A127" s="155" t="s">
        <v>978</v>
      </c>
      <c r="B127" s="155" t="s">
        <v>926</v>
      </c>
      <c r="C127" s="155" t="s">
        <v>744</v>
      </c>
      <c r="D127" s="155">
        <v>12915962</v>
      </c>
      <c r="E127" s="156" t="s">
        <v>976</v>
      </c>
      <c r="F127" s="252" t="s">
        <v>1279</v>
      </c>
      <c r="G127" s="252" t="s">
        <v>1284</v>
      </c>
      <c r="H127" s="157" t="s">
        <v>977</v>
      </c>
      <c r="I127" s="158" t="s">
        <v>977</v>
      </c>
      <c r="J127" s="155">
        <v>97</v>
      </c>
      <c r="K127" s="155">
        <v>95</v>
      </c>
      <c r="L127" s="155">
        <v>100</v>
      </c>
      <c r="M127" s="155">
        <v>99</v>
      </c>
      <c r="N127" s="155">
        <v>100</v>
      </c>
      <c r="O127" s="159" t="s">
        <v>760</v>
      </c>
      <c r="P127" s="146">
        <v>88</v>
      </c>
      <c r="Q127" s="146" t="s">
        <v>687</v>
      </c>
      <c r="R127" s="146" t="s">
        <v>1265</v>
      </c>
      <c r="S127" s="238" t="s">
        <v>1265</v>
      </c>
      <c r="T127" s="78">
        <f t="shared" si="6"/>
        <v>88</v>
      </c>
      <c r="U127" s="146" t="s">
        <v>687</v>
      </c>
      <c r="V127" s="146">
        <v>76</v>
      </c>
      <c r="W127" s="146" t="s">
        <v>687</v>
      </c>
      <c r="X127" s="146" t="s">
        <v>1265</v>
      </c>
      <c r="Y127" s="146" t="s">
        <v>1265</v>
      </c>
      <c r="Z127" s="146">
        <f t="shared" si="7"/>
        <v>76</v>
      </c>
      <c r="AA127" s="146" t="s">
        <v>687</v>
      </c>
      <c r="AB127" s="146">
        <v>85</v>
      </c>
      <c r="AC127" s="146" t="s">
        <v>687</v>
      </c>
      <c r="AD127" s="146" t="s">
        <v>687</v>
      </c>
      <c r="AE127" s="146">
        <f t="shared" si="8"/>
        <v>83</v>
      </c>
    </row>
    <row r="128" spans="1:31" ht="24" hidden="1" customHeight="1" x14ac:dyDescent="0.25">
      <c r="A128" s="150" t="s">
        <v>979</v>
      </c>
      <c r="B128" s="150" t="s">
        <v>926</v>
      </c>
      <c r="C128" s="150" t="s">
        <v>627</v>
      </c>
      <c r="D128" s="150">
        <v>13055085</v>
      </c>
      <c r="E128" s="151" t="s">
        <v>980</v>
      </c>
      <c r="F128" s="252" t="s">
        <v>1279</v>
      </c>
      <c r="G128" s="252" t="s">
        <v>1284</v>
      </c>
      <c r="H128" s="152" t="s">
        <v>1145</v>
      </c>
      <c r="I128" s="153" t="s">
        <v>1145</v>
      </c>
      <c r="J128" s="150">
        <v>90</v>
      </c>
      <c r="K128" s="150">
        <v>91</v>
      </c>
      <c r="L128" s="150">
        <v>95</v>
      </c>
      <c r="M128" s="150">
        <v>90</v>
      </c>
      <c r="N128" s="150">
        <v>100</v>
      </c>
      <c r="O128" s="154" t="s">
        <v>981</v>
      </c>
      <c r="P128" s="146">
        <v>84</v>
      </c>
      <c r="Q128" s="146" t="s">
        <v>687</v>
      </c>
      <c r="R128" s="146" t="s">
        <v>1265</v>
      </c>
      <c r="S128" s="238" t="s">
        <v>1265</v>
      </c>
      <c r="T128" s="78">
        <f t="shared" si="6"/>
        <v>84</v>
      </c>
      <c r="U128" s="146" t="s">
        <v>687</v>
      </c>
      <c r="V128" s="146">
        <v>72</v>
      </c>
      <c r="W128" s="146" t="s">
        <v>687</v>
      </c>
      <c r="X128" s="146" t="s">
        <v>1265</v>
      </c>
      <c r="Y128" s="146" t="s">
        <v>1265</v>
      </c>
      <c r="Z128" s="146">
        <f t="shared" si="7"/>
        <v>72</v>
      </c>
      <c r="AA128" s="146" t="s">
        <v>687</v>
      </c>
      <c r="AB128" s="146">
        <v>93</v>
      </c>
      <c r="AC128" s="146" t="s">
        <v>687</v>
      </c>
      <c r="AD128" s="146" t="s">
        <v>687</v>
      </c>
      <c r="AE128" s="146">
        <f t="shared" si="8"/>
        <v>83</v>
      </c>
    </row>
    <row r="129" spans="1:31" ht="24" hidden="1" customHeight="1" x14ac:dyDescent="0.25">
      <c r="A129" s="155" t="s">
        <v>979</v>
      </c>
      <c r="B129" s="155" t="s">
        <v>926</v>
      </c>
      <c r="C129" s="155" t="s">
        <v>627</v>
      </c>
      <c r="D129" s="155">
        <v>12990688</v>
      </c>
      <c r="E129" s="156" t="s">
        <v>982</v>
      </c>
      <c r="F129" s="252" t="s">
        <v>1277</v>
      </c>
      <c r="G129" s="252" t="s">
        <v>1284</v>
      </c>
      <c r="H129" s="157" t="s">
        <v>1146</v>
      </c>
      <c r="I129" s="158" t="s">
        <v>1146</v>
      </c>
      <c r="J129" s="155"/>
      <c r="K129" s="155"/>
      <c r="L129" s="155"/>
      <c r="M129" s="155"/>
      <c r="N129" s="155"/>
      <c r="O129" s="159"/>
      <c r="P129" s="146">
        <v>0</v>
      </c>
      <c r="Q129" s="146" t="s">
        <v>685</v>
      </c>
      <c r="R129" s="146" t="s">
        <v>1265</v>
      </c>
      <c r="S129" s="238" t="s">
        <v>1265</v>
      </c>
      <c r="T129" s="78">
        <f t="shared" si="6"/>
        <v>0</v>
      </c>
      <c r="U129" s="78" t="s">
        <v>685</v>
      </c>
      <c r="V129" s="146">
        <v>0</v>
      </c>
      <c r="W129" s="146" t="s">
        <v>685</v>
      </c>
      <c r="X129" s="146" t="s">
        <v>1265</v>
      </c>
      <c r="Y129" s="146" t="s">
        <v>1265</v>
      </c>
      <c r="Z129" s="146">
        <f t="shared" si="7"/>
        <v>0</v>
      </c>
      <c r="AA129" s="146" t="s">
        <v>685</v>
      </c>
      <c r="AB129" s="146">
        <v>85</v>
      </c>
      <c r="AC129" s="146" t="s">
        <v>687</v>
      </c>
      <c r="AD129" s="146" t="s">
        <v>688</v>
      </c>
      <c r="AE129" s="146">
        <f t="shared" si="8"/>
        <v>28.333333333333332</v>
      </c>
    </row>
    <row r="130" spans="1:31" ht="24" hidden="1" customHeight="1" x14ac:dyDescent="0.25">
      <c r="A130" s="150" t="s">
        <v>979</v>
      </c>
      <c r="B130" s="150" t="s">
        <v>926</v>
      </c>
      <c r="C130" s="150" t="s">
        <v>627</v>
      </c>
      <c r="D130" s="150">
        <v>12915995</v>
      </c>
      <c r="E130" s="151" t="s">
        <v>983</v>
      </c>
      <c r="F130" s="252" t="s">
        <v>1279</v>
      </c>
      <c r="G130" s="252" t="s">
        <v>1284</v>
      </c>
      <c r="H130" s="152" t="s">
        <v>1147</v>
      </c>
      <c r="I130" s="153" t="s">
        <v>1147</v>
      </c>
      <c r="J130" s="150">
        <v>90</v>
      </c>
      <c r="K130" s="150">
        <v>88</v>
      </c>
      <c r="L130" s="150">
        <v>90</v>
      </c>
      <c r="M130" s="150">
        <v>87</v>
      </c>
      <c r="N130" s="150">
        <v>100</v>
      </c>
      <c r="O130" s="154" t="s">
        <v>981</v>
      </c>
      <c r="P130" s="146">
        <v>82</v>
      </c>
      <c r="Q130" s="146" t="s">
        <v>687</v>
      </c>
      <c r="R130" s="146" t="s">
        <v>1265</v>
      </c>
      <c r="S130" s="238" t="s">
        <v>1265</v>
      </c>
      <c r="T130" s="78">
        <f t="shared" si="6"/>
        <v>82</v>
      </c>
      <c r="U130" s="146" t="s">
        <v>687</v>
      </c>
      <c r="V130" s="146">
        <v>68</v>
      </c>
      <c r="W130" s="146" t="s">
        <v>689</v>
      </c>
      <c r="X130" s="146" t="s">
        <v>1265</v>
      </c>
      <c r="Y130" s="146" t="s">
        <v>1265</v>
      </c>
      <c r="Z130" s="146">
        <f t="shared" si="7"/>
        <v>68</v>
      </c>
      <c r="AA130" s="146" t="s">
        <v>689</v>
      </c>
      <c r="AB130" s="146">
        <v>85</v>
      </c>
      <c r="AC130" s="146" t="s">
        <v>687</v>
      </c>
      <c r="AD130" s="146" t="s">
        <v>687</v>
      </c>
      <c r="AE130" s="146">
        <f t="shared" si="8"/>
        <v>78.333333333333329</v>
      </c>
    </row>
    <row r="131" spans="1:31" ht="24" hidden="1" customHeight="1" x14ac:dyDescent="0.25">
      <c r="A131" s="155" t="s">
        <v>979</v>
      </c>
      <c r="B131" s="155" t="s">
        <v>926</v>
      </c>
      <c r="C131" s="155" t="s">
        <v>627</v>
      </c>
      <c r="D131" s="155">
        <v>13238976</v>
      </c>
      <c r="E131" s="156" t="s">
        <v>984</v>
      </c>
      <c r="F131" s="252" t="s">
        <v>1279</v>
      </c>
      <c r="G131" s="252" t="s">
        <v>1284</v>
      </c>
      <c r="H131" s="157" t="s">
        <v>1148</v>
      </c>
      <c r="I131" s="158" t="s">
        <v>1148</v>
      </c>
      <c r="J131" s="155">
        <v>85</v>
      </c>
      <c r="K131" s="155">
        <v>88</v>
      </c>
      <c r="L131" s="155">
        <v>85</v>
      </c>
      <c r="M131" s="155">
        <v>83</v>
      </c>
      <c r="N131" s="155">
        <v>100</v>
      </c>
      <c r="O131" s="159" t="s">
        <v>985</v>
      </c>
      <c r="P131" s="146">
        <v>86</v>
      </c>
      <c r="Q131" s="146" t="s">
        <v>687</v>
      </c>
      <c r="R131" s="146" t="s">
        <v>1265</v>
      </c>
      <c r="S131" s="238" t="s">
        <v>1265</v>
      </c>
      <c r="T131" s="78">
        <f t="shared" ref="T131:T193" si="9">MAX(P131,R131)</f>
        <v>86</v>
      </c>
      <c r="U131" s="146" t="s">
        <v>687</v>
      </c>
      <c r="V131" s="146">
        <v>80</v>
      </c>
      <c r="W131" s="146" t="s">
        <v>687</v>
      </c>
      <c r="X131" s="146" t="s">
        <v>1265</v>
      </c>
      <c r="Y131" s="146" t="s">
        <v>1265</v>
      </c>
      <c r="Z131" s="146">
        <f t="shared" ref="Z131:Z193" si="10">MAX(V131,X131)</f>
        <v>80</v>
      </c>
      <c r="AA131" s="146" t="s">
        <v>687</v>
      </c>
      <c r="AB131" s="146">
        <v>90</v>
      </c>
      <c r="AC131" s="146" t="s">
        <v>687</v>
      </c>
      <c r="AD131" s="146" t="s">
        <v>687</v>
      </c>
      <c r="AE131" s="146">
        <f t="shared" ref="AE131:AE193" si="11">AVERAGE(T131,Z131,AB131)</f>
        <v>85.333333333333329</v>
      </c>
    </row>
    <row r="132" spans="1:31" ht="24" hidden="1" customHeight="1" x14ac:dyDescent="0.25">
      <c r="A132" s="150" t="s">
        <v>979</v>
      </c>
      <c r="B132" s="150" t="s">
        <v>926</v>
      </c>
      <c r="C132" s="150" t="s">
        <v>627</v>
      </c>
      <c r="D132" s="150">
        <v>12916007</v>
      </c>
      <c r="E132" s="151" t="s">
        <v>986</v>
      </c>
      <c r="F132" s="252" t="s">
        <v>1265</v>
      </c>
      <c r="G132" s="252" t="s">
        <v>1285</v>
      </c>
      <c r="H132" s="152" t="s">
        <v>1149</v>
      </c>
      <c r="I132" s="153" t="s">
        <v>1149</v>
      </c>
      <c r="J132" s="150">
        <v>87</v>
      </c>
      <c r="K132" s="150">
        <v>85</v>
      </c>
      <c r="L132" s="150">
        <v>80</v>
      </c>
      <c r="M132" s="150">
        <v>80</v>
      </c>
      <c r="N132" s="150">
        <v>100</v>
      </c>
      <c r="O132" s="154" t="s">
        <v>987</v>
      </c>
      <c r="P132" s="146">
        <v>0</v>
      </c>
      <c r="Q132" s="146" t="s">
        <v>685</v>
      </c>
      <c r="R132" s="146" t="s">
        <v>1265</v>
      </c>
      <c r="S132" s="238" t="s">
        <v>1265</v>
      </c>
      <c r="T132" s="78">
        <f t="shared" si="9"/>
        <v>0</v>
      </c>
      <c r="U132" s="78" t="s">
        <v>685</v>
      </c>
      <c r="V132" s="146">
        <v>0</v>
      </c>
      <c r="W132" s="146" t="s">
        <v>685</v>
      </c>
      <c r="X132" s="146" t="s">
        <v>1265</v>
      </c>
      <c r="Y132" s="146" t="s">
        <v>1265</v>
      </c>
      <c r="Z132" s="146">
        <f t="shared" si="10"/>
        <v>0</v>
      </c>
      <c r="AA132" s="146" t="s">
        <v>685</v>
      </c>
      <c r="AB132" s="146">
        <v>75</v>
      </c>
      <c r="AC132" s="146" t="s">
        <v>687</v>
      </c>
      <c r="AD132" s="146" t="s">
        <v>688</v>
      </c>
      <c r="AE132" s="146">
        <f t="shared" si="11"/>
        <v>25</v>
      </c>
    </row>
    <row r="133" spans="1:31" ht="24" hidden="1" customHeight="1" x14ac:dyDescent="0.25">
      <c r="A133" s="155" t="s">
        <v>979</v>
      </c>
      <c r="B133" s="155" t="s">
        <v>926</v>
      </c>
      <c r="C133" s="155" t="s">
        <v>627</v>
      </c>
      <c r="D133" s="155">
        <v>12916011</v>
      </c>
      <c r="E133" s="156" t="s">
        <v>988</v>
      </c>
      <c r="F133" s="252" t="s">
        <v>1277</v>
      </c>
      <c r="G133" s="252" t="s">
        <v>1284</v>
      </c>
      <c r="H133" s="157" t="s">
        <v>1150</v>
      </c>
      <c r="I133" s="158" t="s">
        <v>1150</v>
      </c>
      <c r="J133" s="155">
        <v>89</v>
      </c>
      <c r="K133" s="155">
        <v>90</v>
      </c>
      <c r="L133" s="155">
        <v>95</v>
      </c>
      <c r="M133" s="155">
        <v>92</v>
      </c>
      <c r="N133" s="155">
        <v>100</v>
      </c>
      <c r="O133" s="159" t="s">
        <v>981</v>
      </c>
      <c r="P133" s="146">
        <v>84</v>
      </c>
      <c r="Q133" s="146" t="s">
        <v>687</v>
      </c>
      <c r="R133" s="146" t="s">
        <v>1265</v>
      </c>
      <c r="S133" s="238" t="s">
        <v>1265</v>
      </c>
      <c r="T133" s="78">
        <f t="shared" si="9"/>
        <v>84</v>
      </c>
      <c r="U133" s="146" t="s">
        <v>687</v>
      </c>
      <c r="V133" s="146">
        <v>72</v>
      </c>
      <c r="W133" s="146" t="s">
        <v>687</v>
      </c>
      <c r="X133" s="146" t="s">
        <v>1265</v>
      </c>
      <c r="Y133" s="146" t="s">
        <v>1265</v>
      </c>
      <c r="Z133" s="146">
        <f t="shared" si="10"/>
        <v>72</v>
      </c>
      <c r="AA133" s="146" t="s">
        <v>687</v>
      </c>
      <c r="AB133" s="146">
        <v>90</v>
      </c>
      <c r="AC133" s="146" t="s">
        <v>687</v>
      </c>
      <c r="AD133" s="146" t="s">
        <v>687</v>
      </c>
      <c r="AE133" s="146">
        <f t="shared" si="11"/>
        <v>82</v>
      </c>
    </row>
    <row r="134" spans="1:31" ht="24" hidden="1" customHeight="1" x14ac:dyDescent="0.25">
      <c r="A134" s="150" t="s">
        <v>979</v>
      </c>
      <c r="B134" s="150" t="s">
        <v>926</v>
      </c>
      <c r="C134" s="150" t="s">
        <v>627</v>
      </c>
      <c r="D134" s="150">
        <v>13467241</v>
      </c>
      <c r="E134" s="151" t="s">
        <v>989</v>
      </c>
      <c r="F134" s="252" t="s">
        <v>1277</v>
      </c>
      <c r="G134" s="252" t="s">
        <v>1284</v>
      </c>
      <c r="H134" s="152" t="s">
        <v>1151</v>
      </c>
      <c r="I134" s="153" t="s">
        <v>1151</v>
      </c>
      <c r="J134" s="150">
        <v>80</v>
      </c>
      <c r="K134" s="150">
        <v>78</v>
      </c>
      <c r="L134" s="150">
        <v>80</v>
      </c>
      <c r="M134" s="150">
        <v>80</v>
      </c>
      <c r="N134" s="150">
        <v>100</v>
      </c>
      <c r="O134" s="154" t="s">
        <v>990</v>
      </c>
      <c r="P134" s="146">
        <v>86</v>
      </c>
      <c r="Q134" s="146" t="s">
        <v>687</v>
      </c>
      <c r="R134" s="146" t="s">
        <v>1265</v>
      </c>
      <c r="S134" s="238" t="s">
        <v>1265</v>
      </c>
      <c r="T134" s="78">
        <f t="shared" si="9"/>
        <v>86</v>
      </c>
      <c r="U134" s="146" t="s">
        <v>687</v>
      </c>
      <c r="V134" s="146">
        <v>72</v>
      </c>
      <c r="W134" s="146" t="s">
        <v>687</v>
      </c>
      <c r="X134" s="146" t="s">
        <v>1265</v>
      </c>
      <c r="Y134" s="146" t="s">
        <v>1265</v>
      </c>
      <c r="Z134" s="146">
        <f t="shared" si="10"/>
        <v>72</v>
      </c>
      <c r="AA134" s="146" t="s">
        <v>687</v>
      </c>
      <c r="AB134" s="146">
        <v>93</v>
      </c>
      <c r="AC134" s="146" t="s">
        <v>687</v>
      </c>
      <c r="AD134" s="146" t="s">
        <v>687</v>
      </c>
      <c r="AE134" s="146">
        <f t="shared" si="11"/>
        <v>83.666666666666671</v>
      </c>
    </row>
    <row r="135" spans="1:31" ht="24" hidden="1" customHeight="1" x14ac:dyDescent="0.25">
      <c r="A135" s="155" t="s">
        <v>979</v>
      </c>
      <c r="B135" s="155" t="s">
        <v>926</v>
      </c>
      <c r="C135" s="155" t="s">
        <v>627</v>
      </c>
      <c r="D135" s="155">
        <v>12916014</v>
      </c>
      <c r="E135" s="156" t="s">
        <v>991</v>
      </c>
      <c r="F135" s="252" t="s">
        <v>1277</v>
      </c>
      <c r="G135" s="252" t="s">
        <v>1284</v>
      </c>
      <c r="H135" s="157" t="s">
        <v>1152</v>
      </c>
      <c r="I135" s="158" t="s">
        <v>1152</v>
      </c>
      <c r="J135" s="155">
        <v>90</v>
      </c>
      <c r="K135" s="155">
        <v>91</v>
      </c>
      <c r="L135" s="155">
        <v>90</v>
      </c>
      <c r="M135" s="155">
        <v>93</v>
      </c>
      <c r="N135" s="155">
        <v>100</v>
      </c>
      <c r="O135" s="159" t="s">
        <v>981</v>
      </c>
      <c r="P135" s="146">
        <v>88</v>
      </c>
      <c r="Q135" s="146" t="s">
        <v>687</v>
      </c>
      <c r="R135" s="146" t="s">
        <v>1265</v>
      </c>
      <c r="S135" s="238" t="s">
        <v>1265</v>
      </c>
      <c r="T135" s="78">
        <f t="shared" si="9"/>
        <v>88</v>
      </c>
      <c r="U135" s="146" t="s">
        <v>687</v>
      </c>
      <c r="V135" s="146">
        <v>80</v>
      </c>
      <c r="W135" s="146" t="s">
        <v>687</v>
      </c>
      <c r="X135" s="146" t="s">
        <v>1265</v>
      </c>
      <c r="Y135" s="146" t="s">
        <v>1265</v>
      </c>
      <c r="Z135" s="146">
        <f t="shared" si="10"/>
        <v>80</v>
      </c>
      <c r="AA135" s="146" t="s">
        <v>687</v>
      </c>
      <c r="AB135" s="146">
        <v>90</v>
      </c>
      <c r="AC135" s="146" t="s">
        <v>687</v>
      </c>
      <c r="AD135" s="146" t="s">
        <v>687</v>
      </c>
      <c r="AE135" s="146">
        <f t="shared" si="11"/>
        <v>86</v>
      </c>
    </row>
    <row r="136" spans="1:31" ht="24" hidden="1" customHeight="1" x14ac:dyDescent="0.25">
      <c r="A136" s="150" t="s">
        <v>979</v>
      </c>
      <c r="B136" s="150" t="s">
        <v>926</v>
      </c>
      <c r="C136" s="150" t="s">
        <v>627</v>
      </c>
      <c r="D136" s="150">
        <v>13479318</v>
      </c>
      <c r="E136" s="151" t="s">
        <v>992</v>
      </c>
      <c r="F136" s="252" t="s">
        <v>1277</v>
      </c>
      <c r="G136" s="252" t="s">
        <v>1284</v>
      </c>
      <c r="H136" s="152" t="s">
        <v>1153</v>
      </c>
      <c r="I136" s="153" t="s">
        <v>1153</v>
      </c>
      <c r="J136" s="150">
        <v>89</v>
      </c>
      <c r="K136" s="150">
        <v>88</v>
      </c>
      <c r="L136" s="150">
        <v>86</v>
      </c>
      <c r="M136" s="150">
        <v>90</v>
      </c>
      <c r="N136" s="150">
        <v>100</v>
      </c>
      <c r="O136" s="154" t="s">
        <v>981</v>
      </c>
      <c r="P136" s="146">
        <v>82</v>
      </c>
      <c r="Q136" s="146" t="s">
        <v>687</v>
      </c>
      <c r="R136" s="146" t="s">
        <v>1265</v>
      </c>
      <c r="S136" s="238" t="s">
        <v>1265</v>
      </c>
      <c r="T136" s="78">
        <f t="shared" si="9"/>
        <v>82</v>
      </c>
      <c r="U136" s="146" t="s">
        <v>687</v>
      </c>
      <c r="V136" s="146">
        <v>68</v>
      </c>
      <c r="W136" s="146" t="s">
        <v>689</v>
      </c>
      <c r="X136" s="146" t="s">
        <v>1265</v>
      </c>
      <c r="Y136" s="146" t="s">
        <v>1265</v>
      </c>
      <c r="Z136" s="146">
        <f t="shared" si="10"/>
        <v>68</v>
      </c>
      <c r="AA136" s="146" t="s">
        <v>689</v>
      </c>
      <c r="AB136" s="146">
        <v>93</v>
      </c>
      <c r="AC136" s="146" t="s">
        <v>687</v>
      </c>
      <c r="AD136" s="146" t="s">
        <v>687</v>
      </c>
      <c r="AE136" s="146">
        <f t="shared" si="11"/>
        <v>81</v>
      </c>
    </row>
    <row r="137" spans="1:31" ht="24" hidden="1" customHeight="1" x14ac:dyDescent="0.25">
      <c r="A137" s="155" t="s">
        <v>979</v>
      </c>
      <c r="B137" s="155" t="s">
        <v>926</v>
      </c>
      <c r="C137" s="155" t="s">
        <v>627</v>
      </c>
      <c r="D137" s="155">
        <v>12916017</v>
      </c>
      <c r="E137" s="156" t="s">
        <v>993</v>
      </c>
      <c r="F137" s="252" t="s">
        <v>1277</v>
      </c>
      <c r="G137" s="252" t="s">
        <v>1284</v>
      </c>
      <c r="H137" s="155" t="s">
        <v>1154</v>
      </c>
      <c r="I137" s="156" t="s">
        <v>1154</v>
      </c>
      <c r="J137" s="155">
        <v>89</v>
      </c>
      <c r="K137" s="155">
        <v>87</v>
      </c>
      <c r="L137" s="155">
        <v>88</v>
      </c>
      <c r="M137" s="155">
        <v>86</v>
      </c>
      <c r="N137" s="155">
        <v>100</v>
      </c>
      <c r="O137" s="159" t="s">
        <v>985</v>
      </c>
      <c r="P137" s="146">
        <v>84</v>
      </c>
      <c r="Q137" s="146" t="s">
        <v>687</v>
      </c>
      <c r="R137" s="146" t="s">
        <v>1265</v>
      </c>
      <c r="S137" s="238" t="s">
        <v>1265</v>
      </c>
      <c r="T137" s="78">
        <f t="shared" si="9"/>
        <v>84</v>
      </c>
      <c r="U137" s="146" t="s">
        <v>687</v>
      </c>
      <c r="V137" s="146">
        <v>80</v>
      </c>
      <c r="W137" s="146" t="s">
        <v>687</v>
      </c>
      <c r="X137" s="146" t="s">
        <v>1265</v>
      </c>
      <c r="Y137" s="146" t="s">
        <v>1265</v>
      </c>
      <c r="Z137" s="146">
        <f t="shared" si="10"/>
        <v>80</v>
      </c>
      <c r="AA137" s="146" t="s">
        <v>687</v>
      </c>
      <c r="AB137" s="146">
        <v>90</v>
      </c>
      <c r="AC137" s="146" t="s">
        <v>687</v>
      </c>
      <c r="AD137" s="146" t="s">
        <v>687</v>
      </c>
      <c r="AE137" s="146">
        <f t="shared" si="11"/>
        <v>84.666666666666671</v>
      </c>
    </row>
    <row r="138" spans="1:31" ht="24" hidden="1" customHeight="1" x14ac:dyDescent="0.25">
      <c r="A138" s="150" t="s">
        <v>979</v>
      </c>
      <c r="B138" s="150" t="s">
        <v>926</v>
      </c>
      <c r="C138" s="150" t="s">
        <v>627</v>
      </c>
      <c r="D138" s="150">
        <v>12432082</v>
      </c>
      <c r="E138" s="151" t="s">
        <v>994</v>
      </c>
      <c r="F138" s="252" t="s">
        <v>1277</v>
      </c>
      <c r="G138" s="252" t="s">
        <v>1284</v>
      </c>
      <c r="H138" s="152" t="s">
        <v>1155</v>
      </c>
      <c r="I138" s="153" t="s">
        <v>1155</v>
      </c>
      <c r="J138" s="150">
        <v>87</v>
      </c>
      <c r="K138" s="150">
        <v>85</v>
      </c>
      <c r="L138" s="150">
        <v>89</v>
      </c>
      <c r="M138" s="150">
        <v>80</v>
      </c>
      <c r="N138" s="150">
        <v>100</v>
      </c>
      <c r="O138" s="154" t="s">
        <v>985</v>
      </c>
      <c r="P138" s="146">
        <v>88</v>
      </c>
      <c r="Q138" s="146" t="s">
        <v>687</v>
      </c>
      <c r="R138" s="146" t="s">
        <v>1265</v>
      </c>
      <c r="S138" s="238" t="s">
        <v>1265</v>
      </c>
      <c r="T138" s="78">
        <f t="shared" si="9"/>
        <v>88</v>
      </c>
      <c r="U138" s="146" t="s">
        <v>687</v>
      </c>
      <c r="V138" s="146">
        <v>80</v>
      </c>
      <c r="W138" s="146" t="s">
        <v>687</v>
      </c>
      <c r="X138" s="146" t="s">
        <v>1265</v>
      </c>
      <c r="Y138" s="146" t="s">
        <v>1265</v>
      </c>
      <c r="Z138" s="146">
        <f t="shared" si="10"/>
        <v>80</v>
      </c>
      <c r="AA138" s="146" t="s">
        <v>687</v>
      </c>
      <c r="AB138" s="146">
        <v>75</v>
      </c>
      <c r="AC138" s="146" t="s">
        <v>687</v>
      </c>
      <c r="AD138" s="146" t="s">
        <v>687</v>
      </c>
      <c r="AE138" s="146">
        <f t="shared" si="11"/>
        <v>81</v>
      </c>
    </row>
    <row r="139" spans="1:31" ht="24" hidden="1" customHeight="1" x14ac:dyDescent="0.25">
      <c r="A139" s="155" t="s">
        <v>979</v>
      </c>
      <c r="B139" s="155" t="s">
        <v>926</v>
      </c>
      <c r="C139" s="155" t="s">
        <v>627</v>
      </c>
      <c r="D139" s="155">
        <v>12916021</v>
      </c>
      <c r="E139" s="156" t="s">
        <v>995</v>
      </c>
      <c r="F139" s="252" t="s">
        <v>1277</v>
      </c>
      <c r="G139" s="252" t="s">
        <v>1284</v>
      </c>
      <c r="H139" s="157" t="s">
        <v>1156</v>
      </c>
      <c r="I139" s="158" t="s">
        <v>1156</v>
      </c>
      <c r="J139" s="155">
        <v>88</v>
      </c>
      <c r="K139" s="155">
        <v>80</v>
      </c>
      <c r="L139" s="155">
        <v>80</v>
      </c>
      <c r="M139" s="155">
        <v>80</v>
      </c>
      <c r="N139" s="155">
        <v>100</v>
      </c>
      <c r="O139" s="159" t="s">
        <v>996</v>
      </c>
      <c r="P139" s="146">
        <v>88</v>
      </c>
      <c r="Q139" s="146" t="s">
        <v>687</v>
      </c>
      <c r="R139" s="146" t="s">
        <v>1265</v>
      </c>
      <c r="S139" s="238" t="s">
        <v>1265</v>
      </c>
      <c r="T139" s="78">
        <f t="shared" si="9"/>
        <v>88</v>
      </c>
      <c r="U139" s="146" t="s">
        <v>687</v>
      </c>
      <c r="V139" s="146">
        <v>72</v>
      </c>
      <c r="W139" s="146" t="s">
        <v>687</v>
      </c>
      <c r="X139" s="146" t="s">
        <v>1265</v>
      </c>
      <c r="Y139" s="146" t="s">
        <v>1265</v>
      </c>
      <c r="Z139" s="146">
        <f t="shared" si="10"/>
        <v>72</v>
      </c>
      <c r="AA139" s="146" t="s">
        <v>687</v>
      </c>
      <c r="AB139" s="146">
        <v>90</v>
      </c>
      <c r="AC139" s="146" t="s">
        <v>687</v>
      </c>
      <c r="AD139" s="146" t="s">
        <v>687</v>
      </c>
      <c r="AE139" s="146">
        <f t="shared" si="11"/>
        <v>83.333333333333329</v>
      </c>
    </row>
    <row r="140" spans="1:31" ht="24" hidden="1" customHeight="1" x14ac:dyDescent="0.25">
      <c r="A140" s="150" t="s">
        <v>979</v>
      </c>
      <c r="B140" s="150" t="s">
        <v>926</v>
      </c>
      <c r="C140" s="150" t="s">
        <v>627</v>
      </c>
      <c r="D140" s="150">
        <v>13467244</v>
      </c>
      <c r="E140" s="151" t="s">
        <v>997</v>
      </c>
      <c r="F140" s="252" t="s">
        <v>1279</v>
      </c>
      <c r="G140" s="252" t="s">
        <v>1284</v>
      </c>
      <c r="H140" s="152" t="s">
        <v>1157</v>
      </c>
      <c r="I140" s="153" t="s">
        <v>1157</v>
      </c>
      <c r="J140" s="150">
        <v>75</v>
      </c>
      <c r="K140" s="150">
        <v>75</v>
      </c>
      <c r="L140" s="150">
        <v>75</v>
      </c>
      <c r="M140" s="150">
        <v>78</v>
      </c>
      <c r="N140" s="150">
        <v>100</v>
      </c>
      <c r="O140" s="154" t="s">
        <v>998</v>
      </c>
      <c r="P140" s="146">
        <v>86</v>
      </c>
      <c r="Q140" s="146" t="s">
        <v>687</v>
      </c>
      <c r="R140" s="146" t="s">
        <v>1265</v>
      </c>
      <c r="S140" s="238" t="s">
        <v>1265</v>
      </c>
      <c r="T140" s="78">
        <f t="shared" si="9"/>
        <v>86</v>
      </c>
      <c r="U140" s="146" t="s">
        <v>687</v>
      </c>
      <c r="V140" s="146">
        <v>64</v>
      </c>
      <c r="W140" s="146" t="s">
        <v>689</v>
      </c>
      <c r="X140" s="146" t="s">
        <v>1265</v>
      </c>
      <c r="Y140" s="146" t="s">
        <v>1265</v>
      </c>
      <c r="Z140" s="146">
        <f t="shared" si="10"/>
        <v>64</v>
      </c>
      <c r="AA140" s="146" t="s">
        <v>689</v>
      </c>
      <c r="AB140" s="146">
        <v>85</v>
      </c>
      <c r="AC140" s="146" t="s">
        <v>687</v>
      </c>
      <c r="AD140" s="146" t="s">
        <v>687</v>
      </c>
      <c r="AE140" s="146">
        <f t="shared" si="11"/>
        <v>78.333333333333329</v>
      </c>
    </row>
    <row r="141" spans="1:31" ht="24" hidden="1" customHeight="1" x14ac:dyDescent="0.25">
      <c r="A141" s="155" t="s">
        <v>979</v>
      </c>
      <c r="B141" s="155" t="s">
        <v>926</v>
      </c>
      <c r="C141" s="155" t="s">
        <v>627</v>
      </c>
      <c r="D141" s="155">
        <v>12916032</v>
      </c>
      <c r="E141" s="156" t="s">
        <v>999</v>
      </c>
      <c r="F141" s="252" t="s">
        <v>1277</v>
      </c>
      <c r="G141" s="252" t="s">
        <v>1284</v>
      </c>
      <c r="H141" s="157" t="s">
        <v>1158</v>
      </c>
      <c r="I141" s="158" t="s">
        <v>1158</v>
      </c>
      <c r="J141" s="155">
        <v>88</v>
      </c>
      <c r="K141" s="155">
        <v>87</v>
      </c>
      <c r="L141" s="155">
        <v>88</v>
      </c>
      <c r="M141" s="155">
        <v>88</v>
      </c>
      <c r="N141" s="155">
        <v>100</v>
      </c>
      <c r="O141" s="159" t="s">
        <v>1000</v>
      </c>
      <c r="P141" s="146">
        <v>86</v>
      </c>
      <c r="Q141" s="146" t="s">
        <v>687</v>
      </c>
      <c r="R141" s="146" t="s">
        <v>1265</v>
      </c>
      <c r="S141" s="238" t="s">
        <v>1265</v>
      </c>
      <c r="T141" s="78">
        <f t="shared" si="9"/>
        <v>86</v>
      </c>
      <c r="U141" s="146" t="s">
        <v>687</v>
      </c>
      <c r="V141" s="146">
        <v>72</v>
      </c>
      <c r="W141" s="146" t="s">
        <v>687</v>
      </c>
      <c r="X141" s="146" t="s">
        <v>1265</v>
      </c>
      <c r="Y141" s="146" t="s">
        <v>1265</v>
      </c>
      <c r="Z141" s="146">
        <f t="shared" si="10"/>
        <v>72</v>
      </c>
      <c r="AA141" s="146" t="s">
        <v>687</v>
      </c>
      <c r="AB141" s="146">
        <v>93</v>
      </c>
      <c r="AC141" s="146" t="s">
        <v>687</v>
      </c>
      <c r="AD141" s="146" t="s">
        <v>687</v>
      </c>
      <c r="AE141" s="146">
        <f t="shared" si="11"/>
        <v>83.666666666666671</v>
      </c>
    </row>
    <row r="142" spans="1:31" ht="24" hidden="1" customHeight="1" x14ac:dyDescent="0.25">
      <c r="A142" s="150" t="s">
        <v>979</v>
      </c>
      <c r="B142" s="150" t="s">
        <v>926</v>
      </c>
      <c r="C142" s="150" t="s">
        <v>627</v>
      </c>
      <c r="D142" s="150">
        <v>12916031</v>
      </c>
      <c r="E142" s="151" t="s">
        <v>1001</v>
      </c>
      <c r="F142" s="252" t="s">
        <v>1277</v>
      </c>
      <c r="G142" s="252" t="s">
        <v>1284</v>
      </c>
      <c r="H142" s="152" t="s">
        <v>1159</v>
      </c>
      <c r="I142" s="153" t="s">
        <v>1159</v>
      </c>
      <c r="J142" s="150">
        <v>87</v>
      </c>
      <c r="K142" s="150">
        <v>88</v>
      </c>
      <c r="L142" s="150">
        <v>88</v>
      </c>
      <c r="M142" s="150">
        <v>89</v>
      </c>
      <c r="N142" s="150">
        <v>100</v>
      </c>
      <c r="O142" s="154" t="s">
        <v>1000</v>
      </c>
      <c r="P142" s="146">
        <v>88</v>
      </c>
      <c r="Q142" s="146" t="s">
        <v>687</v>
      </c>
      <c r="R142" s="146" t="s">
        <v>1265</v>
      </c>
      <c r="S142" s="238" t="s">
        <v>1265</v>
      </c>
      <c r="T142" s="78">
        <f t="shared" si="9"/>
        <v>88</v>
      </c>
      <c r="U142" s="146" t="s">
        <v>687</v>
      </c>
      <c r="V142" s="146">
        <v>72</v>
      </c>
      <c r="W142" s="146" t="s">
        <v>687</v>
      </c>
      <c r="X142" s="146" t="s">
        <v>1265</v>
      </c>
      <c r="Y142" s="146" t="s">
        <v>1265</v>
      </c>
      <c r="Z142" s="146">
        <f t="shared" si="10"/>
        <v>72</v>
      </c>
      <c r="AA142" s="146" t="s">
        <v>687</v>
      </c>
      <c r="AB142" s="146">
        <v>75</v>
      </c>
      <c r="AC142" s="146" t="s">
        <v>687</v>
      </c>
      <c r="AD142" s="146" t="s">
        <v>687</v>
      </c>
      <c r="AE142" s="146">
        <f t="shared" si="11"/>
        <v>78.333333333333329</v>
      </c>
    </row>
    <row r="143" spans="1:31" ht="24" hidden="1" customHeight="1" x14ac:dyDescent="0.25">
      <c r="A143" s="155" t="s">
        <v>979</v>
      </c>
      <c r="B143" s="155" t="s">
        <v>926</v>
      </c>
      <c r="C143" s="155" t="s">
        <v>627</v>
      </c>
      <c r="D143" s="155">
        <v>12916033</v>
      </c>
      <c r="E143" s="156" t="s">
        <v>1002</v>
      </c>
      <c r="F143" s="252" t="s">
        <v>1279</v>
      </c>
      <c r="G143" s="252" t="s">
        <v>1284</v>
      </c>
      <c r="H143" s="157" t="s">
        <v>1160</v>
      </c>
      <c r="I143" s="158" t="s">
        <v>1160</v>
      </c>
      <c r="J143" s="155">
        <v>75</v>
      </c>
      <c r="K143" s="155">
        <v>78</v>
      </c>
      <c r="L143" s="155">
        <v>80</v>
      </c>
      <c r="M143" s="155">
        <v>70</v>
      </c>
      <c r="N143" s="155">
        <v>100</v>
      </c>
      <c r="O143" s="159" t="s">
        <v>998</v>
      </c>
      <c r="P143" s="146">
        <v>88</v>
      </c>
      <c r="Q143" s="146" t="s">
        <v>687</v>
      </c>
      <c r="R143" s="146" t="s">
        <v>1265</v>
      </c>
      <c r="S143" s="238" t="s">
        <v>1265</v>
      </c>
      <c r="T143" s="78">
        <f t="shared" si="9"/>
        <v>88</v>
      </c>
      <c r="U143" s="146" t="s">
        <v>687</v>
      </c>
      <c r="V143" s="146">
        <v>68</v>
      </c>
      <c r="W143" s="146" t="s">
        <v>689</v>
      </c>
      <c r="X143" s="146" t="s">
        <v>1265</v>
      </c>
      <c r="Y143" s="146" t="s">
        <v>1265</v>
      </c>
      <c r="Z143" s="146">
        <f t="shared" si="10"/>
        <v>68</v>
      </c>
      <c r="AA143" s="146" t="s">
        <v>689</v>
      </c>
      <c r="AB143" s="146">
        <v>95</v>
      </c>
      <c r="AC143" s="146" t="s">
        <v>687</v>
      </c>
      <c r="AD143" s="146" t="s">
        <v>687</v>
      </c>
      <c r="AE143" s="146">
        <f t="shared" si="11"/>
        <v>83.666666666666671</v>
      </c>
    </row>
    <row r="144" spans="1:31" ht="24" hidden="1" customHeight="1" x14ac:dyDescent="0.25">
      <c r="A144" s="150" t="s">
        <v>979</v>
      </c>
      <c r="B144" s="150" t="s">
        <v>926</v>
      </c>
      <c r="C144" s="150" t="s">
        <v>627</v>
      </c>
      <c r="D144" s="150">
        <v>12916035</v>
      </c>
      <c r="E144" s="151" t="s">
        <v>1003</v>
      </c>
      <c r="F144" s="252" t="s">
        <v>1277</v>
      </c>
      <c r="G144" s="252" t="s">
        <v>1284</v>
      </c>
      <c r="H144" s="152" t="s">
        <v>1161</v>
      </c>
      <c r="I144" s="153" t="s">
        <v>1161</v>
      </c>
      <c r="J144" s="150">
        <v>78</v>
      </c>
      <c r="K144" s="150">
        <v>70</v>
      </c>
      <c r="L144" s="150">
        <v>70</v>
      </c>
      <c r="M144" s="150">
        <v>78</v>
      </c>
      <c r="N144" s="150">
        <v>100</v>
      </c>
      <c r="O144" s="154" t="s">
        <v>1004</v>
      </c>
      <c r="P144" s="146">
        <v>86</v>
      </c>
      <c r="Q144" s="146" t="s">
        <v>687</v>
      </c>
      <c r="R144" s="146" t="s">
        <v>1265</v>
      </c>
      <c r="S144" s="238" t="s">
        <v>1265</v>
      </c>
      <c r="T144" s="78">
        <f t="shared" si="9"/>
        <v>86</v>
      </c>
      <c r="U144" s="146" t="s">
        <v>687</v>
      </c>
      <c r="V144" s="146">
        <v>72</v>
      </c>
      <c r="W144" s="146" t="s">
        <v>687</v>
      </c>
      <c r="X144" s="146" t="s">
        <v>1265</v>
      </c>
      <c r="Y144" s="146" t="s">
        <v>1265</v>
      </c>
      <c r="Z144" s="146">
        <f t="shared" si="10"/>
        <v>72</v>
      </c>
      <c r="AA144" s="146" t="s">
        <v>687</v>
      </c>
      <c r="AB144" s="146">
        <v>88</v>
      </c>
      <c r="AC144" s="146" t="s">
        <v>687</v>
      </c>
      <c r="AD144" s="146" t="s">
        <v>687</v>
      </c>
      <c r="AE144" s="146">
        <f t="shared" si="11"/>
        <v>82</v>
      </c>
    </row>
    <row r="145" spans="1:31" ht="24" hidden="1" customHeight="1" x14ac:dyDescent="0.25">
      <c r="A145" s="155" t="s">
        <v>979</v>
      </c>
      <c r="B145" s="155" t="s">
        <v>926</v>
      </c>
      <c r="C145" s="155" t="s">
        <v>627</v>
      </c>
      <c r="D145" s="155">
        <v>12889834</v>
      </c>
      <c r="E145" s="156" t="s">
        <v>1005</v>
      </c>
      <c r="F145" s="252" t="s">
        <v>1279</v>
      </c>
      <c r="G145" s="252" t="s">
        <v>1284</v>
      </c>
      <c r="H145" s="155" t="s">
        <v>1162</v>
      </c>
      <c r="I145" s="156" t="s">
        <v>1162</v>
      </c>
      <c r="J145" s="155">
        <v>78</v>
      </c>
      <c r="K145" s="155">
        <v>70</v>
      </c>
      <c r="L145" s="155">
        <v>70</v>
      </c>
      <c r="M145" s="155">
        <v>78</v>
      </c>
      <c r="N145" s="155">
        <v>100</v>
      </c>
      <c r="O145" s="159" t="s">
        <v>1004</v>
      </c>
      <c r="P145" s="146">
        <v>80</v>
      </c>
      <c r="Q145" s="146" t="s">
        <v>687</v>
      </c>
      <c r="R145" s="146" t="s">
        <v>1265</v>
      </c>
      <c r="S145" s="238" t="s">
        <v>1265</v>
      </c>
      <c r="T145" s="78">
        <f t="shared" si="9"/>
        <v>80</v>
      </c>
      <c r="U145" s="146" t="s">
        <v>687</v>
      </c>
      <c r="V145" s="146">
        <v>72</v>
      </c>
      <c r="W145" s="146" t="s">
        <v>687</v>
      </c>
      <c r="X145" s="146" t="s">
        <v>1265</v>
      </c>
      <c r="Y145" s="146" t="s">
        <v>1265</v>
      </c>
      <c r="Z145" s="146">
        <f t="shared" si="10"/>
        <v>72</v>
      </c>
      <c r="AA145" s="146" t="s">
        <v>687</v>
      </c>
      <c r="AB145" s="146">
        <v>90</v>
      </c>
      <c r="AC145" s="146" t="s">
        <v>687</v>
      </c>
      <c r="AD145" s="146" t="s">
        <v>687</v>
      </c>
      <c r="AE145" s="146">
        <f t="shared" si="11"/>
        <v>80.666666666666671</v>
      </c>
    </row>
    <row r="146" spans="1:31" ht="24" hidden="1" customHeight="1" x14ac:dyDescent="0.25">
      <c r="A146" s="150" t="s">
        <v>979</v>
      </c>
      <c r="B146" s="150" t="s">
        <v>926</v>
      </c>
      <c r="C146" s="150" t="s">
        <v>627</v>
      </c>
      <c r="D146" s="150">
        <v>12916063</v>
      </c>
      <c r="E146" s="151" t="s">
        <v>1006</v>
      </c>
      <c r="F146" s="252" t="s">
        <v>1277</v>
      </c>
      <c r="G146" s="252" t="s">
        <v>1284</v>
      </c>
      <c r="H146" s="152" t="s">
        <v>1163</v>
      </c>
      <c r="I146" s="153" t="s">
        <v>1163</v>
      </c>
      <c r="J146" s="150">
        <v>75</v>
      </c>
      <c r="K146" s="150">
        <v>78</v>
      </c>
      <c r="L146" s="150">
        <v>80</v>
      </c>
      <c r="M146" s="150">
        <v>89</v>
      </c>
      <c r="N146" s="150">
        <v>100</v>
      </c>
      <c r="O146" s="154" t="s">
        <v>996</v>
      </c>
      <c r="P146" s="146">
        <v>84</v>
      </c>
      <c r="Q146" s="146" t="s">
        <v>687</v>
      </c>
      <c r="R146" s="146" t="s">
        <v>1265</v>
      </c>
      <c r="S146" s="238" t="s">
        <v>1265</v>
      </c>
      <c r="T146" s="78">
        <f t="shared" si="9"/>
        <v>84</v>
      </c>
      <c r="U146" s="146" t="s">
        <v>687</v>
      </c>
      <c r="V146" s="146">
        <v>68</v>
      </c>
      <c r="W146" s="146" t="s">
        <v>689</v>
      </c>
      <c r="X146" s="146" t="s">
        <v>1265</v>
      </c>
      <c r="Y146" s="146" t="s">
        <v>1265</v>
      </c>
      <c r="Z146" s="146">
        <f t="shared" si="10"/>
        <v>68</v>
      </c>
      <c r="AA146" s="146" t="s">
        <v>689</v>
      </c>
      <c r="AB146" s="146">
        <v>85</v>
      </c>
      <c r="AC146" s="146" t="s">
        <v>687</v>
      </c>
      <c r="AD146" s="146" t="s">
        <v>687</v>
      </c>
      <c r="AE146" s="146">
        <f t="shared" si="11"/>
        <v>79</v>
      </c>
    </row>
    <row r="147" spans="1:31" ht="24" hidden="1" customHeight="1" x14ac:dyDescent="0.25">
      <c r="A147" s="155" t="s">
        <v>979</v>
      </c>
      <c r="B147" s="155" t="s">
        <v>926</v>
      </c>
      <c r="C147" s="155" t="s">
        <v>627</v>
      </c>
      <c r="D147" s="155">
        <v>12886662</v>
      </c>
      <c r="E147" s="156" t="s">
        <v>1007</v>
      </c>
      <c r="F147" s="252" t="s">
        <v>1277</v>
      </c>
      <c r="G147" s="252" t="s">
        <v>1284</v>
      </c>
      <c r="H147" s="157" t="s">
        <v>1164</v>
      </c>
      <c r="I147" s="158" t="s">
        <v>1164</v>
      </c>
      <c r="J147" s="155">
        <v>75</v>
      </c>
      <c r="K147" s="155">
        <v>78</v>
      </c>
      <c r="L147" s="155">
        <v>87</v>
      </c>
      <c r="M147" s="155">
        <v>85</v>
      </c>
      <c r="N147" s="155">
        <v>100</v>
      </c>
      <c r="O147" s="159" t="s">
        <v>1004</v>
      </c>
      <c r="P147" s="146">
        <v>80</v>
      </c>
      <c r="Q147" s="146" t="s">
        <v>687</v>
      </c>
      <c r="R147" s="146" t="s">
        <v>1265</v>
      </c>
      <c r="S147" s="238" t="s">
        <v>1265</v>
      </c>
      <c r="T147" s="78">
        <f t="shared" si="9"/>
        <v>80</v>
      </c>
      <c r="U147" s="146" t="s">
        <v>687</v>
      </c>
      <c r="V147" s="146">
        <v>72</v>
      </c>
      <c r="W147" s="146" t="s">
        <v>687</v>
      </c>
      <c r="X147" s="146" t="s">
        <v>1265</v>
      </c>
      <c r="Y147" s="146" t="s">
        <v>1265</v>
      </c>
      <c r="Z147" s="146">
        <f t="shared" si="10"/>
        <v>72</v>
      </c>
      <c r="AA147" s="146" t="s">
        <v>687</v>
      </c>
      <c r="AB147" s="146">
        <v>85</v>
      </c>
      <c r="AC147" s="146" t="s">
        <v>687</v>
      </c>
      <c r="AD147" s="146" t="s">
        <v>687</v>
      </c>
      <c r="AE147" s="146">
        <f t="shared" si="11"/>
        <v>79</v>
      </c>
    </row>
    <row r="148" spans="1:31" ht="24" hidden="1" customHeight="1" x14ac:dyDescent="0.25">
      <c r="A148" s="150" t="s">
        <v>979</v>
      </c>
      <c r="B148" s="150" t="s">
        <v>926</v>
      </c>
      <c r="C148" s="150" t="s">
        <v>627</v>
      </c>
      <c r="D148" s="150">
        <v>13055082</v>
      </c>
      <c r="E148" s="151" t="s">
        <v>1008</v>
      </c>
      <c r="F148" s="252" t="s">
        <v>1277</v>
      </c>
      <c r="G148" s="252" t="s">
        <v>1284</v>
      </c>
      <c r="H148" s="152" t="s">
        <v>1165</v>
      </c>
      <c r="I148" s="153" t="s">
        <v>1165</v>
      </c>
      <c r="J148" s="150">
        <v>90</v>
      </c>
      <c r="K148" s="150">
        <v>91</v>
      </c>
      <c r="L148" s="150">
        <v>92</v>
      </c>
      <c r="M148" s="150">
        <v>90</v>
      </c>
      <c r="N148" s="150">
        <v>100</v>
      </c>
      <c r="O148" s="154" t="s">
        <v>981</v>
      </c>
      <c r="P148" s="146">
        <v>84</v>
      </c>
      <c r="Q148" s="146" t="s">
        <v>687</v>
      </c>
      <c r="R148" s="146" t="s">
        <v>1265</v>
      </c>
      <c r="S148" s="238" t="s">
        <v>1265</v>
      </c>
      <c r="T148" s="78">
        <f t="shared" si="9"/>
        <v>84</v>
      </c>
      <c r="U148" s="146" t="s">
        <v>687</v>
      </c>
      <c r="V148" s="146">
        <v>72</v>
      </c>
      <c r="W148" s="146" t="s">
        <v>687</v>
      </c>
      <c r="X148" s="146" t="s">
        <v>1265</v>
      </c>
      <c r="Y148" s="146" t="s">
        <v>1265</v>
      </c>
      <c r="Z148" s="146">
        <f t="shared" si="10"/>
        <v>72</v>
      </c>
      <c r="AA148" s="146" t="s">
        <v>687</v>
      </c>
      <c r="AB148" s="146">
        <v>90</v>
      </c>
      <c r="AC148" s="146" t="s">
        <v>687</v>
      </c>
      <c r="AD148" s="146" t="s">
        <v>687</v>
      </c>
      <c r="AE148" s="146">
        <f t="shared" si="11"/>
        <v>82</v>
      </c>
    </row>
    <row r="149" spans="1:31" ht="24" hidden="1" customHeight="1" x14ac:dyDescent="0.25">
      <c r="A149" s="155" t="s">
        <v>1070</v>
      </c>
      <c r="B149" s="155" t="s">
        <v>926</v>
      </c>
      <c r="C149" s="155" t="s">
        <v>699</v>
      </c>
      <c r="D149" s="155">
        <v>12431675</v>
      </c>
      <c r="E149" s="156" t="s">
        <v>1009</v>
      </c>
      <c r="F149" s="252" t="s">
        <v>1277</v>
      </c>
      <c r="G149" s="252" t="s">
        <v>1284</v>
      </c>
      <c r="H149" s="157" t="s">
        <v>1010</v>
      </c>
      <c r="I149" s="158" t="s">
        <v>1010</v>
      </c>
      <c r="J149" s="155">
        <v>60</v>
      </c>
      <c r="K149" s="155">
        <v>75</v>
      </c>
      <c r="L149" s="155">
        <v>62</v>
      </c>
      <c r="M149" s="155">
        <v>65</v>
      </c>
      <c r="N149" s="155">
        <v>100</v>
      </c>
      <c r="O149" s="159" t="s">
        <v>1166</v>
      </c>
      <c r="P149" s="146">
        <v>80</v>
      </c>
      <c r="Q149" s="146" t="s">
        <v>687</v>
      </c>
      <c r="R149" s="146" t="s">
        <v>1265</v>
      </c>
      <c r="S149" s="238" t="s">
        <v>1265</v>
      </c>
      <c r="T149" s="78">
        <f t="shared" si="9"/>
        <v>80</v>
      </c>
      <c r="U149" s="146" t="s">
        <v>687</v>
      </c>
      <c r="V149" s="146">
        <v>84</v>
      </c>
      <c r="W149" s="146" t="s">
        <v>687</v>
      </c>
      <c r="X149" s="146" t="s">
        <v>1265</v>
      </c>
      <c r="Y149" s="146" t="s">
        <v>1265</v>
      </c>
      <c r="Z149" s="146">
        <f t="shared" si="10"/>
        <v>84</v>
      </c>
      <c r="AA149" s="146" t="s">
        <v>687</v>
      </c>
      <c r="AB149" s="146">
        <v>70</v>
      </c>
      <c r="AC149" s="146" t="s">
        <v>687</v>
      </c>
      <c r="AD149" s="146" t="s">
        <v>687</v>
      </c>
      <c r="AE149" s="146">
        <f t="shared" si="11"/>
        <v>78</v>
      </c>
    </row>
    <row r="150" spans="1:31" ht="24" hidden="1" customHeight="1" x14ac:dyDescent="0.25">
      <c r="A150" s="150" t="s">
        <v>1070</v>
      </c>
      <c r="B150" s="150" t="s">
        <v>926</v>
      </c>
      <c r="C150" s="150" t="s">
        <v>699</v>
      </c>
      <c r="D150" s="150">
        <v>13467342</v>
      </c>
      <c r="E150" s="151" t="s">
        <v>1011</v>
      </c>
      <c r="F150" s="252" t="s">
        <v>1278</v>
      </c>
      <c r="G150" s="252" t="s">
        <v>1285</v>
      </c>
      <c r="H150" s="152" t="s">
        <v>1012</v>
      </c>
      <c r="I150" s="153" t="s">
        <v>1012</v>
      </c>
      <c r="J150" s="150">
        <v>62</v>
      </c>
      <c r="K150" s="150">
        <v>70</v>
      </c>
      <c r="L150" s="150">
        <v>64</v>
      </c>
      <c r="M150" s="150">
        <v>65</v>
      </c>
      <c r="N150" s="150">
        <v>98</v>
      </c>
      <c r="O150" s="154" t="s">
        <v>1167</v>
      </c>
      <c r="P150" s="146">
        <v>86</v>
      </c>
      <c r="Q150" s="146" t="s">
        <v>687</v>
      </c>
      <c r="R150" s="146" t="s">
        <v>1265</v>
      </c>
      <c r="S150" s="238" t="s">
        <v>1265</v>
      </c>
      <c r="T150" s="78">
        <f t="shared" si="9"/>
        <v>86</v>
      </c>
      <c r="U150" s="146" t="s">
        <v>687</v>
      </c>
      <c r="V150" s="146">
        <v>80</v>
      </c>
      <c r="W150" s="146" t="s">
        <v>687</v>
      </c>
      <c r="X150" s="146" t="s">
        <v>1265</v>
      </c>
      <c r="Y150" s="146" t="s">
        <v>1265</v>
      </c>
      <c r="Z150" s="146">
        <f t="shared" si="10"/>
        <v>80</v>
      </c>
      <c r="AA150" s="146" t="s">
        <v>687</v>
      </c>
      <c r="AB150" s="146">
        <v>70</v>
      </c>
      <c r="AC150" s="146" t="s">
        <v>687</v>
      </c>
      <c r="AD150" s="146" t="s">
        <v>687</v>
      </c>
      <c r="AE150" s="146">
        <f t="shared" si="11"/>
        <v>78.666666666666671</v>
      </c>
    </row>
    <row r="151" spans="1:31" ht="24" hidden="1" customHeight="1" x14ac:dyDescent="0.25">
      <c r="A151" s="155" t="s">
        <v>1070</v>
      </c>
      <c r="B151" s="155" t="s">
        <v>926</v>
      </c>
      <c r="C151" s="155" t="s">
        <v>699</v>
      </c>
      <c r="D151" s="155">
        <v>12916105</v>
      </c>
      <c r="E151" s="156" t="s">
        <v>1013</v>
      </c>
      <c r="F151" s="252" t="s">
        <v>1277</v>
      </c>
      <c r="G151" s="252" t="s">
        <v>1284</v>
      </c>
      <c r="H151" s="157" t="s">
        <v>1014</v>
      </c>
      <c r="I151" s="158" t="s">
        <v>1014</v>
      </c>
      <c r="J151" s="155">
        <v>83</v>
      </c>
      <c r="K151" s="155">
        <v>90</v>
      </c>
      <c r="L151" s="155">
        <v>80</v>
      </c>
      <c r="M151" s="155">
        <v>85</v>
      </c>
      <c r="N151" s="155">
        <v>100</v>
      </c>
      <c r="O151" s="159" t="s">
        <v>1015</v>
      </c>
      <c r="P151" s="146">
        <v>72</v>
      </c>
      <c r="Q151" s="146" t="s">
        <v>687</v>
      </c>
      <c r="R151" s="146" t="s">
        <v>1265</v>
      </c>
      <c r="S151" s="238" t="s">
        <v>1265</v>
      </c>
      <c r="T151" s="78">
        <f t="shared" si="9"/>
        <v>72</v>
      </c>
      <c r="U151" s="146" t="s">
        <v>687</v>
      </c>
      <c r="V151" s="146">
        <v>84</v>
      </c>
      <c r="W151" s="146" t="s">
        <v>687</v>
      </c>
      <c r="X151" s="146" t="s">
        <v>1265</v>
      </c>
      <c r="Y151" s="146" t="s">
        <v>1265</v>
      </c>
      <c r="Z151" s="146">
        <f t="shared" si="10"/>
        <v>84</v>
      </c>
      <c r="AA151" s="146" t="s">
        <v>687</v>
      </c>
      <c r="AB151" s="146">
        <v>90</v>
      </c>
      <c r="AC151" s="146" t="s">
        <v>687</v>
      </c>
      <c r="AD151" s="146" t="s">
        <v>687</v>
      </c>
      <c r="AE151" s="146">
        <f t="shared" si="11"/>
        <v>82</v>
      </c>
    </row>
    <row r="152" spans="1:31" ht="24" hidden="1" customHeight="1" x14ac:dyDescent="0.25">
      <c r="A152" s="150" t="s">
        <v>1070</v>
      </c>
      <c r="B152" s="150" t="s">
        <v>926</v>
      </c>
      <c r="C152" s="150" t="s">
        <v>699</v>
      </c>
      <c r="D152" s="150">
        <v>13467278</v>
      </c>
      <c r="E152" s="151" t="s">
        <v>1016</v>
      </c>
      <c r="F152" s="252" t="s">
        <v>1278</v>
      </c>
      <c r="G152" s="252" t="s">
        <v>1285</v>
      </c>
      <c r="H152" s="152" t="s">
        <v>1017</v>
      </c>
      <c r="I152" s="153" t="s">
        <v>1017</v>
      </c>
      <c r="J152" s="150">
        <v>75</v>
      </c>
      <c r="K152" s="150">
        <v>83</v>
      </c>
      <c r="L152" s="150">
        <v>75</v>
      </c>
      <c r="M152" s="150">
        <v>78</v>
      </c>
      <c r="N152" s="150">
        <v>90</v>
      </c>
      <c r="O152" s="154" t="s">
        <v>1168</v>
      </c>
      <c r="P152" s="146">
        <v>80</v>
      </c>
      <c r="Q152" s="146" t="s">
        <v>687</v>
      </c>
      <c r="R152" s="146" t="s">
        <v>1265</v>
      </c>
      <c r="S152" s="238" t="s">
        <v>1265</v>
      </c>
      <c r="T152" s="78">
        <f t="shared" si="9"/>
        <v>80</v>
      </c>
      <c r="U152" s="146" t="s">
        <v>687</v>
      </c>
      <c r="V152" s="146">
        <v>84</v>
      </c>
      <c r="W152" s="146" t="s">
        <v>687</v>
      </c>
      <c r="X152" s="146" t="s">
        <v>1265</v>
      </c>
      <c r="Y152" s="146" t="s">
        <v>1265</v>
      </c>
      <c r="Z152" s="146">
        <f t="shared" si="10"/>
        <v>84</v>
      </c>
      <c r="AA152" s="146" t="s">
        <v>687</v>
      </c>
      <c r="AB152" s="146">
        <v>80</v>
      </c>
      <c r="AC152" s="146" t="s">
        <v>687</v>
      </c>
      <c r="AD152" s="146" t="s">
        <v>687</v>
      </c>
      <c r="AE152" s="146">
        <f t="shared" si="11"/>
        <v>81.333333333333329</v>
      </c>
    </row>
    <row r="153" spans="1:31" ht="24" hidden="1" customHeight="1" x14ac:dyDescent="0.25">
      <c r="A153" s="155" t="s">
        <v>1070</v>
      </c>
      <c r="B153" s="155" t="s">
        <v>926</v>
      </c>
      <c r="C153" s="155" t="s">
        <v>699</v>
      </c>
      <c r="D153" s="155">
        <v>13524445</v>
      </c>
      <c r="E153" s="156" t="s">
        <v>1018</v>
      </c>
      <c r="F153" s="252" t="s">
        <v>1277</v>
      </c>
      <c r="G153" s="252" t="s">
        <v>1284</v>
      </c>
      <c r="H153" s="157" t="s">
        <v>1019</v>
      </c>
      <c r="I153" s="158" t="s">
        <v>1019</v>
      </c>
      <c r="J153" s="155">
        <v>80</v>
      </c>
      <c r="K153" s="155">
        <v>90</v>
      </c>
      <c r="L153" s="155">
        <v>80</v>
      </c>
      <c r="M153" s="155">
        <v>78</v>
      </c>
      <c r="N153" s="155">
        <v>95</v>
      </c>
      <c r="O153" s="159" t="s">
        <v>1169</v>
      </c>
      <c r="P153" s="146">
        <v>80</v>
      </c>
      <c r="Q153" s="146" t="s">
        <v>687</v>
      </c>
      <c r="R153" s="146" t="s">
        <v>1265</v>
      </c>
      <c r="S153" s="238" t="s">
        <v>1265</v>
      </c>
      <c r="T153" s="78">
        <f t="shared" si="9"/>
        <v>80</v>
      </c>
      <c r="U153" s="146" t="s">
        <v>687</v>
      </c>
      <c r="V153" s="146">
        <v>88</v>
      </c>
      <c r="W153" s="146" t="s">
        <v>687</v>
      </c>
      <c r="X153" s="146" t="s">
        <v>1265</v>
      </c>
      <c r="Y153" s="146" t="s">
        <v>1265</v>
      </c>
      <c r="Z153" s="146">
        <f t="shared" si="10"/>
        <v>88</v>
      </c>
      <c r="AA153" s="146" t="s">
        <v>687</v>
      </c>
      <c r="AB153" s="146">
        <v>80</v>
      </c>
      <c r="AC153" s="146" t="s">
        <v>687</v>
      </c>
      <c r="AD153" s="146" t="s">
        <v>687</v>
      </c>
      <c r="AE153" s="146">
        <f t="shared" si="11"/>
        <v>82.666666666666671</v>
      </c>
    </row>
    <row r="154" spans="1:31" ht="24" hidden="1" customHeight="1" x14ac:dyDescent="0.25">
      <c r="A154" s="150" t="s">
        <v>1070</v>
      </c>
      <c r="B154" s="150" t="s">
        <v>926</v>
      </c>
      <c r="C154" s="150" t="s">
        <v>699</v>
      </c>
      <c r="D154" s="150">
        <v>12916100</v>
      </c>
      <c r="E154" s="151" t="s">
        <v>1020</v>
      </c>
      <c r="F154" s="252" t="s">
        <v>1277</v>
      </c>
      <c r="G154" s="252" t="s">
        <v>1284</v>
      </c>
      <c r="H154" s="152" t="s">
        <v>1021</v>
      </c>
      <c r="I154" s="153" t="s">
        <v>1021</v>
      </c>
      <c r="J154" s="150">
        <v>73</v>
      </c>
      <c r="K154" s="150">
        <v>85</v>
      </c>
      <c r="L154" s="150">
        <v>78</v>
      </c>
      <c r="M154" s="150">
        <v>70</v>
      </c>
      <c r="N154" s="150">
        <v>100</v>
      </c>
      <c r="O154" s="154" t="s">
        <v>1022</v>
      </c>
      <c r="P154" s="146">
        <v>80</v>
      </c>
      <c r="Q154" s="146" t="s">
        <v>687</v>
      </c>
      <c r="R154" s="146" t="s">
        <v>1265</v>
      </c>
      <c r="S154" s="238" t="s">
        <v>1265</v>
      </c>
      <c r="T154" s="78">
        <f t="shared" si="9"/>
        <v>80</v>
      </c>
      <c r="U154" s="146" t="s">
        <v>687</v>
      </c>
      <c r="V154" s="146">
        <v>84</v>
      </c>
      <c r="W154" s="146" t="s">
        <v>687</v>
      </c>
      <c r="X154" s="146" t="s">
        <v>1265</v>
      </c>
      <c r="Y154" s="146" t="s">
        <v>1265</v>
      </c>
      <c r="Z154" s="146">
        <f t="shared" si="10"/>
        <v>84</v>
      </c>
      <c r="AA154" s="146" t="s">
        <v>687</v>
      </c>
      <c r="AB154" s="146">
        <v>80</v>
      </c>
      <c r="AC154" s="146" t="s">
        <v>687</v>
      </c>
      <c r="AD154" s="146" t="s">
        <v>687</v>
      </c>
      <c r="AE154" s="146">
        <f t="shared" si="11"/>
        <v>81.333333333333329</v>
      </c>
    </row>
    <row r="155" spans="1:31" ht="24" hidden="1" customHeight="1" x14ac:dyDescent="0.25">
      <c r="A155" s="155" t="s">
        <v>1070</v>
      </c>
      <c r="B155" s="155" t="s">
        <v>926</v>
      </c>
      <c r="C155" s="155" t="s">
        <v>699</v>
      </c>
      <c r="D155" s="155">
        <v>13433655</v>
      </c>
      <c r="E155" s="156" t="s">
        <v>1023</v>
      </c>
      <c r="F155" s="252" t="s">
        <v>1278</v>
      </c>
      <c r="G155" s="252" t="s">
        <v>1285</v>
      </c>
      <c r="H155" s="157" t="s">
        <v>1024</v>
      </c>
      <c r="I155" s="158" t="s">
        <v>1024</v>
      </c>
      <c r="J155" s="155">
        <v>78</v>
      </c>
      <c r="K155" s="155">
        <v>89</v>
      </c>
      <c r="L155" s="155">
        <v>83</v>
      </c>
      <c r="M155" s="155">
        <v>79</v>
      </c>
      <c r="N155" s="155">
        <v>100</v>
      </c>
      <c r="O155" s="159" t="s">
        <v>1025</v>
      </c>
      <c r="P155" s="146">
        <v>82</v>
      </c>
      <c r="Q155" s="146" t="s">
        <v>687</v>
      </c>
      <c r="R155" s="146" t="s">
        <v>1265</v>
      </c>
      <c r="S155" s="238" t="s">
        <v>1265</v>
      </c>
      <c r="T155" s="78">
        <f t="shared" si="9"/>
        <v>82</v>
      </c>
      <c r="U155" s="146" t="s">
        <v>687</v>
      </c>
      <c r="V155" s="146">
        <v>84</v>
      </c>
      <c r="W155" s="146" t="s">
        <v>687</v>
      </c>
      <c r="X155" s="146" t="s">
        <v>1265</v>
      </c>
      <c r="Y155" s="146" t="s">
        <v>1265</v>
      </c>
      <c r="Z155" s="146">
        <f t="shared" si="10"/>
        <v>84</v>
      </c>
      <c r="AA155" s="146" t="s">
        <v>687</v>
      </c>
      <c r="AB155" s="146">
        <v>85</v>
      </c>
      <c r="AC155" s="146" t="s">
        <v>687</v>
      </c>
      <c r="AD155" s="146" t="s">
        <v>687</v>
      </c>
      <c r="AE155" s="146">
        <f t="shared" si="11"/>
        <v>83.666666666666671</v>
      </c>
    </row>
    <row r="156" spans="1:31" ht="24" hidden="1" customHeight="1" x14ac:dyDescent="0.25">
      <c r="A156" s="150" t="s">
        <v>1070</v>
      </c>
      <c r="B156" s="150" t="s">
        <v>926</v>
      </c>
      <c r="C156" s="150" t="s">
        <v>699</v>
      </c>
      <c r="D156" s="150">
        <v>13446020</v>
      </c>
      <c r="E156" s="151" t="s">
        <v>1026</v>
      </c>
      <c r="F156" s="252" t="s">
        <v>1279</v>
      </c>
      <c r="G156" s="252" t="s">
        <v>1284</v>
      </c>
      <c r="H156" s="152" t="s">
        <v>1027</v>
      </c>
      <c r="I156" s="153" t="s">
        <v>1027</v>
      </c>
      <c r="J156" s="150">
        <v>65</v>
      </c>
      <c r="K156" s="150">
        <v>75</v>
      </c>
      <c r="L156" s="150">
        <v>65</v>
      </c>
      <c r="M156" s="150">
        <v>70</v>
      </c>
      <c r="N156" s="150">
        <v>95</v>
      </c>
      <c r="O156" s="154" t="s">
        <v>1170</v>
      </c>
      <c r="P156" s="146">
        <v>76</v>
      </c>
      <c r="Q156" s="146" t="s">
        <v>687</v>
      </c>
      <c r="R156" s="146" t="s">
        <v>1265</v>
      </c>
      <c r="S156" s="238" t="s">
        <v>1265</v>
      </c>
      <c r="T156" s="78">
        <f t="shared" si="9"/>
        <v>76</v>
      </c>
      <c r="U156" s="146" t="s">
        <v>687</v>
      </c>
      <c r="V156" s="146">
        <v>86</v>
      </c>
      <c r="W156" s="146" t="s">
        <v>687</v>
      </c>
      <c r="X156" s="146" t="s">
        <v>1265</v>
      </c>
      <c r="Y156" s="146" t="s">
        <v>1265</v>
      </c>
      <c r="Z156" s="146">
        <f t="shared" si="10"/>
        <v>86</v>
      </c>
      <c r="AA156" s="146" t="s">
        <v>687</v>
      </c>
      <c r="AB156" s="146">
        <v>70</v>
      </c>
      <c r="AC156" s="146" t="s">
        <v>687</v>
      </c>
      <c r="AD156" s="146" t="s">
        <v>687</v>
      </c>
      <c r="AE156" s="146">
        <f t="shared" si="11"/>
        <v>77.333333333333329</v>
      </c>
    </row>
    <row r="157" spans="1:31" ht="24" hidden="1" customHeight="1" x14ac:dyDescent="0.25">
      <c r="A157" s="155" t="s">
        <v>1070</v>
      </c>
      <c r="B157" s="155" t="s">
        <v>926</v>
      </c>
      <c r="C157" s="155" t="s">
        <v>699</v>
      </c>
      <c r="D157" s="155">
        <v>12997770</v>
      </c>
      <c r="E157" s="156" t="s">
        <v>1028</v>
      </c>
      <c r="F157" s="252" t="s">
        <v>1277</v>
      </c>
      <c r="G157" s="252" t="s">
        <v>1284</v>
      </c>
      <c r="H157" s="157" t="s">
        <v>1029</v>
      </c>
      <c r="I157" s="158" t="s">
        <v>1029</v>
      </c>
      <c r="J157" s="155">
        <v>82</v>
      </c>
      <c r="K157" s="155">
        <v>90</v>
      </c>
      <c r="L157" s="155">
        <v>91</v>
      </c>
      <c r="M157" s="155">
        <v>85</v>
      </c>
      <c r="N157" s="155">
        <v>100</v>
      </c>
      <c r="O157" s="159" t="s">
        <v>1030</v>
      </c>
      <c r="P157" s="146">
        <v>82</v>
      </c>
      <c r="Q157" s="146" t="s">
        <v>687</v>
      </c>
      <c r="R157" s="146" t="s">
        <v>1265</v>
      </c>
      <c r="S157" s="238" t="s">
        <v>1265</v>
      </c>
      <c r="T157" s="78">
        <f t="shared" si="9"/>
        <v>82</v>
      </c>
      <c r="U157" s="146" t="s">
        <v>687</v>
      </c>
      <c r="V157" s="146">
        <v>84</v>
      </c>
      <c r="W157" s="146" t="s">
        <v>687</v>
      </c>
      <c r="X157" s="146" t="s">
        <v>1265</v>
      </c>
      <c r="Y157" s="146" t="s">
        <v>1265</v>
      </c>
      <c r="Z157" s="146">
        <f t="shared" si="10"/>
        <v>84</v>
      </c>
      <c r="AA157" s="146" t="s">
        <v>687</v>
      </c>
      <c r="AB157" s="146">
        <v>90</v>
      </c>
      <c r="AC157" s="146" t="s">
        <v>687</v>
      </c>
      <c r="AD157" s="146" t="s">
        <v>687</v>
      </c>
      <c r="AE157" s="146">
        <f t="shared" si="11"/>
        <v>85.333333333333329</v>
      </c>
    </row>
    <row r="158" spans="1:31" ht="24" hidden="1" customHeight="1" x14ac:dyDescent="0.25">
      <c r="A158" s="150" t="s">
        <v>1070</v>
      </c>
      <c r="B158" s="150" t="s">
        <v>926</v>
      </c>
      <c r="C158" s="150" t="s">
        <v>699</v>
      </c>
      <c r="D158" s="150">
        <v>13508121</v>
      </c>
      <c r="E158" s="151" t="s">
        <v>1031</v>
      </c>
      <c r="F158" s="252" t="s">
        <v>1279</v>
      </c>
      <c r="G158" s="252" t="s">
        <v>1284</v>
      </c>
      <c r="H158" s="152" t="s">
        <v>1032</v>
      </c>
      <c r="I158" s="153" t="s">
        <v>1032</v>
      </c>
      <c r="J158" s="150">
        <v>60</v>
      </c>
      <c r="K158" s="150">
        <v>72</v>
      </c>
      <c r="L158" s="150">
        <v>60</v>
      </c>
      <c r="M158" s="150">
        <v>68</v>
      </c>
      <c r="N158" s="150">
        <v>85</v>
      </c>
      <c r="O158" s="154" t="s">
        <v>1033</v>
      </c>
      <c r="P158" s="146">
        <v>84</v>
      </c>
      <c r="Q158" s="146" t="s">
        <v>687</v>
      </c>
      <c r="R158" s="146" t="s">
        <v>1265</v>
      </c>
      <c r="S158" s="238" t="s">
        <v>1265</v>
      </c>
      <c r="T158" s="78">
        <f t="shared" si="9"/>
        <v>84</v>
      </c>
      <c r="U158" s="146" t="s">
        <v>687</v>
      </c>
      <c r="V158" s="146">
        <v>86</v>
      </c>
      <c r="W158" s="146" t="s">
        <v>687</v>
      </c>
      <c r="X158" s="146" t="s">
        <v>1265</v>
      </c>
      <c r="Y158" s="146" t="s">
        <v>1265</v>
      </c>
      <c r="Z158" s="146">
        <f t="shared" si="10"/>
        <v>86</v>
      </c>
      <c r="AA158" s="146" t="s">
        <v>687</v>
      </c>
      <c r="AB158" s="146">
        <v>80</v>
      </c>
      <c r="AC158" s="146" t="s">
        <v>687</v>
      </c>
      <c r="AD158" s="146" t="s">
        <v>687</v>
      </c>
      <c r="AE158" s="146">
        <f t="shared" si="11"/>
        <v>83.333333333333329</v>
      </c>
    </row>
    <row r="159" spans="1:31" ht="24" hidden="1" customHeight="1" x14ac:dyDescent="0.25">
      <c r="A159" s="155" t="s">
        <v>1070</v>
      </c>
      <c r="B159" s="155" t="s">
        <v>926</v>
      </c>
      <c r="C159" s="155" t="s">
        <v>699</v>
      </c>
      <c r="D159" s="155">
        <v>13467357</v>
      </c>
      <c r="E159" s="156" t="s">
        <v>1034</v>
      </c>
      <c r="F159" s="252" t="s">
        <v>1278</v>
      </c>
      <c r="G159" s="252" t="s">
        <v>1285</v>
      </c>
      <c r="H159" s="157" t="s">
        <v>1035</v>
      </c>
      <c r="I159" s="158" t="s">
        <v>1035</v>
      </c>
      <c r="J159" s="155">
        <v>75</v>
      </c>
      <c r="K159" s="155">
        <v>75</v>
      </c>
      <c r="L159" s="155">
        <v>70</v>
      </c>
      <c r="M159" s="155">
        <v>72</v>
      </c>
      <c r="N159" s="155">
        <v>100</v>
      </c>
      <c r="O159" s="159" t="s">
        <v>1036</v>
      </c>
      <c r="P159" s="146">
        <v>76</v>
      </c>
      <c r="Q159" s="146" t="s">
        <v>687</v>
      </c>
      <c r="R159" s="146" t="s">
        <v>1265</v>
      </c>
      <c r="S159" s="238" t="s">
        <v>1265</v>
      </c>
      <c r="T159" s="78">
        <f t="shared" si="9"/>
        <v>76</v>
      </c>
      <c r="U159" s="146" t="s">
        <v>687</v>
      </c>
      <c r="V159" s="146">
        <v>80</v>
      </c>
      <c r="W159" s="146" t="s">
        <v>687</v>
      </c>
      <c r="X159" s="146" t="s">
        <v>1265</v>
      </c>
      <c r="Y159" s="146" t="s">
        <v>1265</v>
      </c>
      <c r="Z159" s="146">
        <f t="shared" si="10"/>
        <v>80</v>
      </c>
      <c r="AA159" s="146" t="s">
        <v>687</v>
      </c>
      <c r="AB159" s="146">
        <v>81</v>
      </c>
      <c r="AC159" s="146" t="s">
        <v>687</v>
      </c>
      <c r="AD159" s="146" t="s">
        <v>687</v>
      </c>
      <c r="AE159" s="146">
        <f t="shared" si="11"/>
        <v>79</v>
      </c>
    </row>
    <row r="160" spans="1:31" ht="24" hidden="1" customHeight="1" x14ac:dyDescent="0.25">
      <c r="A160" s="150" t="s">
        <v>1070</v>
      </c>
      <c r="B160" s="150" t="s">
        <v>926</v>
      </c>
      <c r="C160" s="150" t="s">
        <v>699</v>
      </c>
      <c r="D160" s="150">
        <v>12991156</v>
      </c>
      <c r="E160" s="151" t="s">
        <v>1037</v>
      </c>
      <c r="F160" s="252" t="s">
        <v>1277</v>
      </c>
      <c r="G160" s="252" t="s">
        <v>1284</v>
      </c>
      <c r="H160" s="152" t="s">
        <v>1038</v>
      </c>
      <c r="I160" s="153" t="s">
        <v>1038</v>
      </c>
      <c r="J160" s="150">
        <v>78</v>
      </c>
      <c r="K160" s="150">
        <v>76</v>
      </c>
      <c r="L160" s="150">
        <v>70</v>
      </c>
      <c r="M160" s="150">
        <v>71</v>
      </c>
      <c r="N160" s="150">
        <v>100</v>
      </c>
      <c r="O160" s="154" t="s">
        <v>1039</v>
      </c>
      <c r="P160" s="146">
        <v>74</v>
      </c>
      <c r="Q160" s="146" t="s">
        <v>687</v>
      </c>
      <c r="R160" s="146" t="s">
        <v>1265</v>
      </c>
      <c r="S160" s="238" t="s">
        <v>1265</v>
      </c>
      <c r="T160" s="78">
        <f t="shared" si="9"/>
        <v>74</v>
      </c>
      <c r="U160" s="146" t="s">
        <v>687</v>
      </c>
      <c r="V160" s="146">
        <v>88</v>
      </c>
      <c r="W160" s="146" t="s">
        <v>687</v>
      </c>
      <c r="X160" s="146" t="s">
        <v>1265</v>
      </c>
      <c r="Y160" s="146" t="s">
        <v>1265</v>
      </c>
      <c r="Z160" s="146">
        <f t="shared" si="10"/>
        <v>88</v>
      </c>
      <c r="AA160" s="146" t="s">
        <v>687</v>
      </c>
      <c r="AB160" s="146">
        <v>85</v>
      </c>
      <c r="AC160" s="146" t="s">
        <v>687</v>
      </c>
      <c r="AD160" s="146" t="s">
        <v>687</v>
      </c>
      <c r="AE160" s="146">
        <f t="shared" si="11"/>
        <v>82.333333333333329</v>
      </c>
    </row>
    <row r="161" spans="1:31" ht="24" hidden="1" customHeight="1" x14ac:dyDescent="0.25">
      <c r="A161" s="155" t="s">
        <v>1070</v>
      </c>
      <c r="B161" s="155" t="s">
        <v>926</v>
      </c>
      <c r="C161" s="155" t="s">
        <v>699</v>
      </c>
      <c r="D161" s="155">
        <v>13467213</v>
      </c>
      <c r="E161" s="156" t="s">
        <v>1040</v>
      </c>
      <c r="F161" s="252" t="s">
        <v>1277</v>
      </c>
      <c r="G161" s="252" t="s">
        <v>1284</v>
      </c>
      <c r="H161" s="157" t="s">
        <v>1041</v>
      </c>
      <c r="I161" s="158" t="s">
        <v>1041</v>
      </c>
      <c r="J161" s="155">
        <v>70</v>
      </c>
      <c r="K161" s="155">
        <v>72</v>
      </c>
      <c r="L161" s="155">
        <v>75</v>
      </c>
      <c r="M161" s="155">
        <v>78</v>
      </c>
      <c r="N161" s="155">
        <v>90</v>
      </c>
      <c r="O161" s="159" t="s">
        <v>1171</v>
      </c>
      <c r="P161" s="146">
        <v>84</v>
      </c>
      <c r="Q161" s="146" t="s">
        <v>687</v>
      </c>
      <c r="R161" s="146" t="s">
        <v>1265</v>
      </c>
      <c r="S161" s="238" t="s">
        <v>1265</v>
      </c>
      <c r="T161" s="78">
        <f t="shared" si="9"/>
        <v>84</v>
      </c>
      <c r="U161" s="146" t="s">
        <v>687</v>
      </c>
      <c r="V161" s="146">
        <v>78</v>
      </c>
      <c r="W161" s="146" t="s">
        <v>687</v>
      </c>
      <c r="X161" s="146" t="s">
        <v>1265</v>
      </c>
      <c r="Y161" s="146" t="s">
        <v>1265</v>
      </c>
      <c r="Z161" s="146">
        <f t="shared" si="10"/>
        <v>78</v>
      </c>
      <c r="AA161" s="146" t="s">
        <v>687</v>
      </c>
      <c r="AB161" s="146">
        <v>85</v>
      </c>
      <c r="AC161" s="146" t="s">
        <v>687</v>
      </c>
      <c r="AD161" s="146" t="s">
        <v>687</v>
      </c>
      <c r="AE161" s="146">
        <f t="shared" si="11"/>
        <v>82.333333333333329</v>
      </c>
    </row>
    <row r="162" spans="1:31" ht="24" hidden="1" customHeight="1" x14ac:dyDescent="0.25">
      <c r="A162" s="150" t="s">
        <v>1070</v>
      </c>
      <c r="B162" s="150" t="s">
        <v>926</v>
      </c>
      <c r="C162" s="150" t="s">
        <v>699</v>
      </c>
      <c r="D162" s="150">
        <v>13524444</v>
      </c>
      <c r="E162" s="151" t="s">
        <v>1042</v>
      </c>
      <c r="F162" s="252" t="s">
        <v>1277</v>
      </c>
      <c r="G162" s="252" t="s">
        <v>1284</v>
      </c>
      <c r="H162" s="152" t="s">
        <v>1043</v>
      </c>
      <c r="I162" s="153" t="s">
        <v>1043</v>
      </c>
      <c r="J162" s="150">
        <v>90</v>
      </c>
      <c r="K162" s="150">
        <v>90</v>
      </c>
      <c r="L162" s="150">
        <v>93</v>
      </c>
      <c r="M162" s="150">
        <v>95</v>
      </c>
      <c r="N162" s="150">
        <v>100</v>
      </c>
      <c r="O162" s="154" t="s">
        <v>1044</v>
      </c>
      <c r="P162" s="146">
        <v>84</v>
      </c>
      <c r="Q162" s="146" t="s">
        <v>687</v>
      </c>
      <c r="R162" s="146" t="s">
        <v>1265</v>
      </c>
      <c r="S162" s="238" t="s">
        <v>1265</v>
      </c>
      <c r="T162" s="78">
        <f t="shared" si="9"/>
        <v>84</v>
      </c>
      <c r="U162" s="146" t="s">
        <v>687</v>
      </c>
      <c r="V162" s="146">
        <v>88</v>
      </c>
      <c r="W162" s="146" t="s">
        <v>687</v>
      </c>
      <c r="X162" s="146" t="s">
        <v>1265</v>
      </c>
      <c r="Y162" s="146" t="s">
        <v>1265</v>
      </c>
      <c r="Z162" s="146">
        <f t="shared" si="10"/>
        <v>88</v>
      </c>
      <c r="AA162" s="146" t="s">
        <v>687</v>
      </c>
      <c r="AB162" s="146">
        <v>90</v>
      </c>
      <c r="AC162" s="146" t="s">
        <v>687</v>
      </c>
      <c r="AD162" s="146" t="s">
        <v>687</v>
      </c>
      <c r="AE162" s="146">
        <f t="shared" si="11"/>
        <v>87.333333333333329</v>
      </c>
    </row>
    <row r="163" spans="1:31" ht="24" hidden="1" customHeight="1" x14ac:dyDescent="0.25">
      <c r="A163" s="155" t="s">
        <v>1070</v>
      </c>
      <c r="B163" s="155" t="s">
        <v>926</v>
      </c>
      <c r="C163" s="155" t="s">
        <v>699</v>
      </c>
      <c r="D163" s="155">
        <v>13467209</v>
      </c>
      <c r="E163" s="156" t="s">
        <v>1045</v>
      </c>
      <c r="F163" s="252" t="s">
        <v>1278</v>
      </c>
      <c r="G163" s="252" t="s">
        <v>1285</v>
      </c>
      <c r="H163" s="157" t="s">
        <v>1046</v>
      </c>
      <c r="I163" s="158" t="s">
        <v>1046</v>
      </c>
      <c r="J163" s="155">
        <v>75</v>
      </c>
      <c r="K163" s="155">
        <v>71</v>
      </c>
      <c r="L163" s="155">
        <v>68</v>
      </c>
      <c r="M163" s="155">
        <v>73</v>
      </c>
      <c r="N163" s="155">
        <v>90</v>
      </c>
      <c r="O163" s="159" t="s">
        <v>1047</v>
      </c>
      <c r="P163" s="146">
        <v>68</v>
      </c>
      <c r="Q163" s="146" t="s">
        <v>689</v>
      </c>
      <c r="R163" s="146">
        <v>100</v>
      </c>
      <c r="S163" s="146" t="s">
        <v>687</v>
      </c>
      <c r="T163" s="78">
        <f t="shared" si="9"/>
        <v>100</v>
      </c>
      <c r="U163" s="146" t="s">
        <v>687</v>
      </c>
      <c r="V163" s="146">
        <v>68</v>
      </c>
      <c r="W163" s="146" t="s">
        <v>689</v>
      </c>
      <c r="X163" s="146">
        <v>80</v>
      </c>
      <c r="Y163" s="146" t="s">
        <v>687</v>
      </c>
      <c r="Z163" s="146">
        <f t="shared" si="10"/>
        <v>80</v>
      </c>
      <c r="AA163" s="146" t="s">
        <v>687</v>
      </c>
      <c r="AB163" s="146">
        <v>72</v>
      </c>
      <c r="AC163" s="146" t="s">
        <v>687</v>
      </c>
      <c r="AD163" s="146" t="s">
        <v>687</v>
      </c>
      <c r="AE163" s="146">
        <f t="shared" si="11"/>
        <v>84</v>
      </c>
    </row>
    <row r="164" spans="1:31" ht="24" hidden="1" customHeight="1" x14ac:dyDescent="0.25">
      <c r="A164" s="150" t="s">
        <v>1070</v>
      </c>
      <c r="B164" s="150" t="s">
        <v>926</v>
      </c>
      <c r="C164" s="150" t="s">
        <v>699</v>
      </c>
      <c r="D164" s="150">
        <v>13046788</v>
      </c>
      <c r="E164" s="151" t="s">
        <v>1048</v>
      </c>
      <c r="F164" s="252" t="s">
        <v>1279</v>
      </c>
      <c r="G164" s="252" t="s">
        <v>1284</v>
      </c>
      <c r="H164" s="152" t="s">
        <v>1049</v>
      </c>
      <c r="I164" s="153" t="s">
        <v>1049</v>
      </c>
      <c r="J164" s="150">
        <v>80</v>
      </c>
      <c r="K164" s="150">
        <v>86</v>
      </c>
      <c r="L164" s="150">
        <v>80</v>
      </c>
      <c r="M164" s="150">
        <v>81</v>
      </c>
      <c r="N164" s="150">
        <v>100</v>
      </c>
      <c r="O164" s="154" t="s">
        <v>1172</v>
      </c>
      <c r="P164" s="146">
        <v>86</v>
      </c>
      <c r="Q164" s="146" t="s">
        <v>687</v>
      </c>
      <c r="R164" s="146" t="s">
        <v>1265</v>
      </c>
      <c r="S164" s="238" t="s">
        <v>1265</v>
      </c>
      <c r="T164" s="78">
        <f t="shared" si="9"/>
        <v>86</v>
      </c>
      <c r="U164" s="146" t="s">
        <v>687</v>
      </c>
      <c r="V164" s="146">
        <v>82</v>
      </c>
      <c r="W164" s="146" t="s">
        <v>687</v>
      </c>
      <c r="X164" s="146" t="s">
        <v>1265</v>
      </c>
      <c r="Y164" s="146" t="s">
        <v>1265</v>
      </c>
      <c r="Z164" s="146">
        <f t="shared" si="10"/>
        <v>82</v>
      </c>
      <c r="AA164" s="146" t="s">
        <v>687</v>
      </c>
      <c r="AB164" s="146">
        <v>76</v>
      </c>
      <c r="AC164" s="146" t="s">
        <v>687</v>
      </c>
      <c r="AD164" s="146" t="s">
        <v>687</v>
      </c>
      <c r="AE164" s="146">
        <f t="shared" si="11"/>
        <v>81.333333333333329</v>
      </c>
    </row>
    <row r="165" spans="1:31" ht="24" hidden="1" customHeight="1" x14ac:dyDescent="0.25">
      <c r="A165" s="155" t="s">
        <v>1070</v>
      </c>
      <c r="B165" s="155" t="s">
        <v>926</v>
      </c>
      <c r="C165" s="155" t="s">
        <v>699</v>
      </c>
      <c r="D165" s="155">
        <v>13467235</v>
      </c>
      <c r="E165" s="156" t="s">
        <v>1050</v>
      </c>
      <c r="F165" s="252" t="s">
        <v>1277</v>
      </c>
      <c r="G165" s="252" t="s">
        <v>1284</v>
      </c>
      <c r="H165" s="157" t="s">
        <v>1051</v>
      </c>
      <c r="I165" s="158" t="s">
        <v>1051</v>
      </c>
      <c r="J165" s="155">
        <v>83</v>
      </c>
      <c r="K165" s="155">
        <v>87</v>
      </c>
      <c r="L165" s="155">
        <v>82</v>
      </c>
      <c r="M165" s="155">
        <v>90</v>
      </c>
      <c r="N165" s="155">
        <v>100</v>
      </c>
      <c r="O165" s="159" t="s">
        <v>1173</v>
      </c>
      <c r="P165" s="146">
        <v>82</v>
      </c>
      <c r="Q165" s="146" t="s">
        <v>687</v>
      </c>
      <c r="R165" s="146" t="s">
        <v>1265</v>
      </c>
      <c r="S165" s="238" t="s">
        <v>1265</v>
      </c>
      <c r="T165" s="78">
        <f t="shared" si="9"/>
        <v>82</v>
      </c>
      <c r="U165" s="146" t="s">
        <v>687</v>
      </c>
      <c r="V165" s="146">
        <v>86</v>
      </c>
      <c r="W165" s="146" t="s">
        <v>687</v>
      </c>
      <c r="X165" s="146" t="s">
        <v>1265</v>
      </c>
      <c r="Y165" s="146" t="s">
        <v>1265</v>
      </c>
      <c r="Z165" s="146">
        <f t="shared" si="10"/>
        <v>86</v>
      </c>
      <c r="AA165" s="146" t="s">
        <v>687</v>
      </c>
      <c r="AB165" s="146">
        <v>90</v>
      </c>
      <c r="AC165" s="146" t="s">
        <v>687</v>
      </c>
      <c r="AD165" s="146" t="s">
        <v>687</v>
      </c>
      <c r="AE165" s="146">
        <f t="shared" si="11"/>
        <v>86</v>
      </c>
    </row>
    <row r="166" spans="1:31" ht="24" hidden="1" customHeight="1" x14ac:dyDescent="0.25">
      <c r="A166" s="150" t="s">
        <v>1070</v>
      </c>
      <c r="B166" s="150" t="s">
        <v>926</v>
      </c>
      <c r="C166" s="150" t="s">
        <v>699</v>
      </c>
      <c r="D166" s="150">
        <v>13140208</v>
      </c>
      <c r="E166" s="151" t="s">
        <v>1052</v>
      </c>
      <c r="F166" s="252" t="s">
        <v>1279</v>
      </c>
      <c r="G166" s="252" t="s">
        <v>1284</v>
      </c>
      <c r="H166" s="152" t="s">
        <v>1053</v>
      </c>
      <c r="I166" s="153" t="s">
        <v>1053</v>
      </c>
      <c r="J166" s="150">
        <v>73</v>
      </c>
      <c r="K166" s="150">
        <v>80</v>
      </c>
      <c r="L166" s="150">
        <v>76</v>
      </c>
      <c r="M166" s="150">
        <v>85</v>
      </c>
      <c r="N166" s="150">
        <v>90</v>
      </c>
      <c r="O166" s="154" t="s">
        <v>1174</v>
      </c>
      <c r="P166" s="146">
        <v>76</v>
      </c>
      <c r="Q166" s="146" t="s">
        <v>687</v>
      </c>
      <c r="R166" s="146" t="s">
        <v>1265</v>
      </c>
      <c r="S166" s="238" t="s">
        <v>1265</v>
      </c>
      <c r="T166" s="78">
        <f t="shared" si="9"/>
        <v>76</v>
      </c>
      <c r="U166" s="146" t="s">
        <v>687</v>
      </c>
      <c r="V166" s="146">
        <v>86</v>
      </c>
      <c r="W166" s="146" t="s">
        <v>687</v>
      </c>
      <c r="X166" s="146" t="s">
        <v>1265</v>
      </c>
      <c r="Y166" s="146" t="s">
        <v>1265</v>
      </c>
      <c r="Z166" s="146">
        <f t="shared" si="10"/>
        <v>86</v>
      </c>
      <c r="AA166" s="146" t="s">
        <v>687</v>
      </c>
      <c r="AB166" s="146">
        <v>80</v>
      </c>
      <c r="AC166" s="146" t="s">
        <v>687</v>
      </c>
      <c r="AD166" s="146" t="s">
        <v>687</v>
      </c>
      <c r="AE166" s="146">
        <f t="shared" si="11"/>
        <v>80.666666666666671</v>
      </c>
    </row>
    <row r="167" spans="1:31" ht="24" hidden="1" customHeight="1" x14ac:dyDescent="0.25">
      <c r="A167" s="155" t="s">
        <v>1070</v>
      </c>
      <c r="B167" s="155" t="s">
        <v>926</v>
      </c>
      <c r="C167" s="155" t="s">
        <v>699</v>
      </c>
      <c r="D167" s="155">
        <v>12889862</v>
      </c>
      <c r="E167" s="156" t="s">
        <v>1054</v>
      </c>
      <c r="F167" s="252" t="s">
        <v>1277</v>
      </c>
      <c r="G167" s="252" t="s">
        <v>1284</v>
      </c>
      <c r="H167" s="157" t="s">
        <v>1055</v>
      </c>
      <c r="I167" s="158" t="s">
        <v>1055</v>
      </c>
      <c r="J167" s="155">
        <v>74</v>
      </c>
      <c r="K167" s="155">
        <v>78</v>
      </c>
      <c r="L167" s="155">
        <v>76</v>
      </c>
      <c r="M167" s="155">
        <v>78</v>
      </c>
      <c r="N167" s="155">
        <v>95</v>
      </c>
      <c r="O167" s="159" t="s">
        <v>1056</v>
      </c>
      <c r="P167" s="146">
        <v>80</v>
      </c>
      <c r="Q167" s="146" t="s">
        <v>687</v>
      </c>
      <c r="R167" s="146" t="s">
        <v>1265</v>
      </c>
      <c r="S167" s="238" t="s">
        <v>1265</v>
      </c>
      <c r="T167" s="78">
        <f t="shared" si="9"/>
        <v>80</v>
      </c>
      <c r="U167" s="146" t="s">
        <v>687</v>
      </c>
      <c r="V167" s="146">
        <v>78</v>
      </c>
      <c r="W167" s="146" t="s">
        <v>687</v>
      </c>
      <c r="X167" s="146" t="s">
        <v>1265</v>
      </c>
      <c r="Y167" s="146" t="s">
        <v>1265</v>
      </c>
      <c r="Z167" s="146">
        <f t="shared" si="10"/>
        <v>78</v>
      </c>
      <c r="AA167" s="146" t="s">
        <v>687</v>
      </c>
      <c r="AB167" s="146">
        <v>83</v>
      </c>
      <c r="AC167" s="146" t="s">
        <v>687</v>
      </c>
      <c r="AD167" s="146" t="s">
        <v>687</v>
      </c>
      <c r="AE167" s="146">
        <f t="shared" si="11"/>
        <v>80.333333333333329</v>
      </c>
    </row>
    <row r="168" spans="1:31" ht="24" hidden="1" customHeight="1" x14ac:dyDescent="0.25">
      <c r="A168" s="150" t="s">
        <v>1070</v>
      </c>
      <c r="B168" s="150" t="s">
        <v>926</v>
      </c>
      <c r="C168" s="150" t="s">
        <v>699</v>
      </c>
      <c r="D168" s="150">
        <v>13046775</v>
      </c>
      <c r="E168" s="151" t="s">
        <v>1057</v>
      </c>
      <c r="F168" s="252" t="s">
        <v>1265</v>
      </c>
      <c r="G168" s="252" t="s">
        <v>1285</v>
      </c>
      <c r="H168" s="150"/>
      <c r="I168" s="151"/>
      <c r="J168" s="150"/>
      <c r="K168" s="150"/>
      <c r="L168" s="150"/>
      <c r="M168" s="150"/>
      <c r="N168" s="150"/>
      <c r="O168" s="154"/>
      <c r="P168" s="146">
        <v>0</v>
      </c>
      <c r="Q168" s="146" t="s">
        <v>685</v>
      </c>
      <c r="R168" s="146" t="s">
        <v>1265</v>
      </c>
      <c r="S168" s="238" t="s">
        <v>1265</v>
      </c>
      <c r="T168" s="78">
        <f t="shared" si="9"/>
        <v>0</v>
      </c>
      <c r="U168" s="78" t="s">
        <v>685</v>
      </c>
      <c r="V168" s="146">
        <v>0</v>
      </c>
      <c r="W168" s="146" t="s">
        <v>685</v>
      </c>
      <c r="X168" s="146" t="s">
        <v>1265</v>
      </c>
      <c r="Y168" s="146" t="s">
        <v>1265</v>
      </c>
      <c r="Z168" s="146">
        <f t="shared" si="10"/>
        <v>0</v>
      </c>
      <c r="AA168" s="146" t="s">
        <v>685</v>
      </c>
      <c r="AB168" s="146" t="s">
        <v>705</v>
      </c>
      <c r="AC168" s="146" t="s">
        <v>685</v>
      </c>
      <c r="AD168" s="146" t="s">
        <v>685</v>
      </c>
      <c r="AE168" s="146" t="s">
        <v>685</v>
      </c>
    </row>
    <row r="169" spans="1:31" ht="24" hidden="1" customHeight="1" x14ac:dyDescent="0.25">
      <c r="A169" s="155" t="s">
        <v>1070</v>
      </c>
      <c r="B169" s="155" t="s">
        <v>926</v>
      </c>
      <c r="C169" s="155" t="s">
        <v>699</v>
      </c>
      <c r="D169" s="155">
        <v>13055072</v>
      </c>
      <c r="E169" s="156" t="s">
        <v>1058</v>
      </c>
      <c r="F169" s="252" t="s">
        <v>1279</v>
      </c>
      <c r="G169" s="252" t="s">
        <v>1284</v>
      </c>
      <c r="H169" s="157" t="s">
        <v>1059</v>
      </c>
      <c r="I169" s="158" t="s">
        <v>1059</v>
      </c>
      <c r="J169" s="155">
        <v>73</v>
      </c>
      <c r="K169" s="155">
        <v>79</v>
      </c>
      <c r="L169" s="155">
        <v>78</v>
      </c>
      <c r="M169" s="155">
        <v>75</v>
      </c>
      <c r="N169" s="155">
        <v>98</v>
      </c>
      <c r="O169" s="159" t="s">
        <v>1175</v>
      </c>
      <c r="P169" s="146">
        <v>68</v>
      </c>
      <c r="Q169" s="146" t="s">
        <v>689</v>
      </c>
      <c r="R169" s="146" t="s">
        <v>1265</v>
      </c>
      <c r="S169" s="238" t="s">
        <v>1265</v>
      </c>
      <c r="T169" s="78">
        <f t="shared" si="9"/>
        <v>68</v>
      </c>
      <c r="U169" s="78" t="s">
        <v>689</v>
      </c>
      <c r="V169" s="146">
        <v>84</v>
      </c>
      <c r="W169" s="146" t="s">
        <v>687</v>
      </c>
      <c r="X169" s="146" t="s">
        <v>1265</v>
      </c>
      <c r="Y169" s="146" t="s">
        <v>1265</v>
      </c>
      <c r="Z169" s="146">
        <f t="shared" si="10"/>
        <v>84</v>
      </c>
      <c r="AA169" s="146" t="s">
        <v>687</v>
      </c>
      <c r="AB169" s="146">
        <v>82</v>
      </c>
      <c r="AC169" s="146" t="s">
        <v>687</v>
      </c>
      <c r="AD169" s="146" t="s">
        <v>687</v>
      </c>
      <c r="AE169" s="146">
        <f t="shared" si="11"/>
        <v>78</v>
      </c>
    </row>
    <row r="170" spans="1:31" ht="24" hidden="1" customHeight="1" x14ac:dyDescent="0.25">
      <c r="A170" s="150" t="s">
        <v>1070</v>
      </c>
      <c r="B170" s="150" t="s">
        <v>926</v>
      </c>
      <c r="C170" s="150" t="s">
        <v>699</v>
      </c>
      <c r="D170" s="150">
        <v>12366833</v>
      </c>
      <c r="E170" s="151" t="s">
        <v>1060</v>
      </c>
      <c r="F170" s="252" t="s">
        <v>1279</v>
      </c>
      <c r="G170" s="252" t="s">
        <v>1284</v>
      </c>
      <c r="H170" s="152" t="s">
        <v>1061</v>
      </c>
      <c r="I170" s="153" t="s">
        <v>1061</v>
      </c>
      <c r="J170" s="150">
        <v>77</v>
      </c>
      <c r="K170" s="150">
        <v>82</v>
      </c>
      <c r="L170" s="150">
        <v>80</v>
      </c>
      <c r="M170" s="150">
        <v>83</v>
      </c>
      <c r="N170" s="150">
        <v>90</v>
      </c>
      <c r="O170" s="154" t="s">
        <v>1176</v>
      </c>
      <c r="P170" s="146">
        <v>72</v>
      </c>
      <c r="Q170" s="146" t="s">
        <v>687</v>
      </c>
      <c r="R170" s="146" t="s">
        <v>1265</v>
      </c>
      <c r="S170" s="238" t="s">
        <v>1265</v>
      </c>
      <c r="T170" s="78">
        <f t="shared" si="9"/>
        <v>72</v>
      </c>
      <c r="U170" s="146" t="s">
        <v>687</v>
      </c>
      <c r="V170" s="146">
        <v>80</v>
      </c>
      <c r="W170" s="146" t="s">
        <v>687</v>
      </c>
      <c r="X170" s="146" t="s">
        <v>1265</v>
      </c>
      <c r="Y170" s="146" t="s">
        <v>1265</v>
      </c>
      <c r="Z170" s="146">
        <f t="shared" si="10"/>
        <v>80</v>
      </c>
      <c r="AA170" s="146" t="s">
        <v>687</v>
      </c>
      <c r="AB170" s="146">
        <v>76</v>
      </c>
      <c r="AC170" s="146" t="s">
        <v>687</v>
      </c>
      <c r="AD170" s="146" t="s">
        <v>687</v>
      </c>
      <c r="AE170" s="146">
        <f t="shared" si="11"/>
        <v>76</v>
      </c>
    </row>
    <row r="171" spans="1:31" ht="24" hidden="1" customHeight="1" x14ac:dyDescent="0.25">
      <c r="A171" s="155" t="s">
        <v>1070</v>
      </c>
      <c r="B171" s="155" t="s">
        <v>926</v>
      </c>
      <c r="C171" s="155" t="s">
        <v>699</v>
      </c>
      <c r="D171" s="155">
        <v>13467243</v>
      </c>
      <c r="E171" s="156" t="s">
        <v>1062</v>
      </c>
      <c r="F171" s="252" t="s">
        <v>1277</v>
      </c>
      <c r="G171" s="252" t="s">
        <v>1284</v>
      </c>
      <c r="H171" s="157" t="s">
        <v>1063</v>
      </c>
      <c r="I171" s="158" t="s">
        <v>1063</v>
      </c>
      <c r="J171" s="155">
        <v>78</v>
      </c>
      <c r="K171" s="155">
        <v>83</v>
      </c>
      <c r="L171" s="155">
        <v>80</v>
      </c>
      <c r="M171" s="155">
        <v>79</v>
      </c>
      <c r="N171" s="155">
        <v>95</v>
      </c>
      <c r="O171" s="159" t="s">
        <v>1064</v>
      </c>
      <c r="P171" s="146">
        <v>80</v>
      </c>
      <c r="Q171" s="146" t="s">
        <v>687</v>
      </c>
      <c r="R171" s="146" t="s">
        <v>1265</v>
      </c>
      <c r="S171" s="238" t="s">
        <v>1265</v>
      </c>
      <c r="T171" s="78">
        <f t="shared" si="9"/>
        <v>80</v>
      </c>
      <c r="U171" s="146" t="s">
        <v>687</v>
      </c>
      <c r="V171" s="146">
        <v>84</v>
      </c>
      <c r="W171" s="146" t="s">
        <v>687</v>
      </c>
      <c r="X171" s="146" t="s">
        <v>1265</v>
      </c>
      <c r="Y171" s="146" t="s">
        <v>1265</v>
      </c>
      <c r="Z171" s="146">
        <f t="shared" si="10"/>
        <v>84</v>
      </c>
      <c r="AA171" s="146" t="s">
        <v>687</v>
      </c>
      <c r="AB171" s="146">
        <v>83</v>
      </c>
      <c r="AC171" s="146" t="s">
        <v>687</v>
      </c>
      <c r="AD171" s="146" t="s">
        <v>687</v>
      </c>
      <c r="AE171" s="146">
        <f t="shared" si="11"/>
        <v>82.333333333333329</v>
      </c>
    </row>
    <row r="172" spans="1:31" ht="24" hidden="1" customHeight="1" x14ac:dyDescent="0.25">
      <c r="A172" s="150" t="s">
        <v>1070</v>
      </c>
      <c r="B172" s="150" t="s">
        <v>926</v>
      </c>
      <c r="C172" s="150" t="s">
        <v>699</v>
      </c>
      <c r="D172" s="150">
        <v>13030757</v>
      </c>
      <c r="E172" s="151" t="s">
        <v>1065</v>
      </c>
      <c r="F172" s="252" t="s">
        <v>1277</v>
      </c>
      <c r="G172" s="252" t="s">
        <v>1284</v>
      </c>
      <c r="H172" s="152" t="s">
        <v>1066</v>
      </c>
      <c r="I172" s="153" t="s">
        <v>1066</v>
      </c>
      <c r="J172" s="150">
        <v>70</v>
      </c>
      <c r="K172" s="150">
        <v>75</v>
      </c>
      <c r="L172" s="150">
        <v>76</v>
      </c>
      <c r="M172" s="150">
        <v>72</v>
      </c>
      <c r="N172" s="150">
        <v>95</v>
      </c>
      <c r="O172" s="154" t="s">
        <v>1067</v>
      </c>
      <c r="P172" s="146">
        <v>72</v>
      </c>
      <c r="Q172" s="146" t="s">
        <v>687</v>
      </c>
      <c r="R172" s="146" t="s">
        <v>1265</v>
      </c>
      <c r="S172" s="238" t="s">
        <v>1265</v>
      </c>
      <c r="T172" s="78">
        <f t="shared" si="9"/>
        <v>72</v>
      </c>
      <c r="U172" s="146" t="s">
        <v>687</v>
      </c>
      <c r="V172" s="146">
        <v>86</v>
      </c>
      <c r="W172" s="146" t="s">
        <v>687</v>
      </c>
      <c r="X172" s="146" t="s">
        <v>1265</v>
      </c>
      <c r="Y172" s="146" t="s">
        <v>1265</v>
      </c>
      <c r="Z172" s="146">
        <f t="shared" si="10"/>
        <v>86</v>
      </c>
      <c r="AA172" s="146" t="s">
        <v>687</v>
      </c>
      <c r="AB172" s="146">
        <v>78</v>
      </c>
      <c r="AC172" s="146" t="s">
        <v>687</v>
      </c>
      <c r="AD172" s="146" t="s">
        <v>687</v>
      </c>
      <c r="AE172" s="146">
        <f t="shared" si="11"/>
        <v>78.666666666666671</v>
      </c>
    </row>
    <row r="173" spans="1:31" ht="24" hidden="1" customHeight="1" x14ac:dyDescent="0.25">
      <c r="A173" s="155" t="s">
        <v>1070</v>
      </c>
      <c r="B173" s="155" t="s">
        <v>926</v>
      </c>
      <c r="C173" s="155" t="s">
        <v>699</v>
      </c>
      <c r="D173" s="155">
        <v>12995370</v>
      </c>
      <c r="E173" s="156" t="s">
        <v>1068</v>
      </c>
      <c r="F173" s="252" t="s">
        <v>1279</v>
      </c>
      <c r="G173" s="252" t="s">
        <v>1284</v>
      </c>
      <c r="H173" s="157" t="s">
        <v>1069</v>
      </c>
      <c r="I173" s="158" t="s">
        <v>1069</v>
      </c>
      <c r="J173" s="155">
        <v>79</v>
      </c>
      <c r="K173" s="155">
        <v>83</v>
      </c>
      <c r="L173" s="155">
        <v>75</v>
      </c>
      <c r="M173" s="155">
        <v>79</v>
      </c>
      <c r="N173" s="155">
        <v>90</v>
      </c>
      <c r="O173" s="159" t="s">
        <v>1177</v>
      </c>
      <c r="P173" s="146">
        <v>80</v>
      </c>
      <c r="Q173" s="146" t="s">
        <v>687</v>
      </c>
      <c r="R173" s="146" t="s">
        <v>1265</v>
      </c>
      <c r="S173" s="238" t="s">
        <v>1265</v>
      </c>
      <c r="T173" s="78">
        <f t="shared" si="9"/>
        <v>80</v>
      </c>
      <c r="U173" s="146" t="s">
        <v>687</v>
      </c>
      <c r="V173" s="146">
        <v>86</v>
      </c>
      <c r="W173" s="146" t="s">
        <v>687</v>
      </c>
      <c r="X173" s="146" t="s">
        <v>1265</v>
      </c>
      <c r="Y173" s="146" t="s">
        <v>1265</v>
      </c>
      <c r="Z173" s="146">
        <f t="shared" si="10"/>
        <v>86</v>
      </c>
      <c r="AA173" s="146" t="s">
        <v>687</v>
      </c>
      <c r="AB173" s="146">
        <v>79</v>
      </c>
      <c r="AC173" s="146" t="s">
        <v>687</v>
      </c>
      <c r="AD173" s="146" t="s">
        <v>687</v>
      </c>
      <c r="AE173" s="146">
        <f t="shared" si="11"/>
        <v>81.666666666666671</v>
      </c>
    </row>
    <row r="174" spans="1:31" ht="24" hidden="1" customHeight="1" x14ac:dyDescent="0.25">
      <c r="A174" s="150" t="s">
        <v>1071</v>
      </c>
      <c r="B174" s="150" t="s">
        <v>926</v>
      </c>
      <c r="C174" s="150" t="s">
        <v>699</v>
      </c>
      <c r="D174" s="162">
        <v>13467287</v>
      </c>
      <c r="E174" s="163" t="s">
        <v>1072</v>
      </c>
      <c r="F174" s="252" t="s">
        <v>1278</v>
      </c>
      <c r="G174" s="252" t="s">
        <v>1285</v>
      </c>
      <c r="H174" s="162"/>
      <c r="I174" s="153" t="s">
        <v>1179</v>
      </c>
      <c r="J174" s="162">
        <v>85</v>
      </c>
      <c r="K174" s="162">
        <v>87</v>
      </c>
      <c r="L174" s="162">
        <v>100</v>
      </c>
      <c r="M174" s="162">
        <v>85</v>
      </c>
      <c r="N174" s="162">
        <v>100</v>
      </c>
      <c r="O174" s="164" t="s">
        <v>1073</v>
      </c>
      <c r="P174" s="146">
        <v>72</v>
      </c>
      <c r="Q174" s="146" t="s">
        <v>687</v>
      </c>
      <c r="R174" s="146" t="s">
        <v>1265</v>
      </c>
      <c r="S174" s="238" t="s">
        <v>1265</v>
      </c>
      <c r="T174" s="78">
        <f t="shared" si="9"/>
        <v>72</v>
      </c>
      <c r="U174" s="146" t="s">
        <v>687</v>
      </c>
      <c r="V174" s="146">
        <v>74</v>
      </c>
      <c r="W174" s="146" t="s">
        <v>687</v>
      </c>
      <c r="X174" s="146" t="s">
        <v>1265</v>
      </c>
      <c r="Y174" s="146" t="s">
        <v>1265</v>
      </c>
      <c r="Z174" s="146">
        <f t="shared" si="10"/>
        <v>74</v>
      </c>
      <c r="AA174" s="146" t="s">
        <v>687</v>
      </c>
      <c r="AB174" s="146">
        <v>84</v>
      </c>
      <c r="AC174" s="146" t="s">
        <v>687</v>
      </c>
      <c r="AD174" s="146" t="s">
        <v>687</v>
      </c>
      <c r="AE174" s="146">
        <f t="shared" si="11"/>
        <v>76.666666666666671</v>
      </c>
    </row>
    <row r="175" spans="1:31" ht="24" hidden="1" customHeight="1" x14ac:dyDescent="0.25">
      <c r="A175" s="155" t="s">
        <v>1071</v>
      </c>
      <c r="B175" s="155" t="s">
        <v>926</v>
      </c>
      <c r="C175" s="155" t="s">
        <v>699</v>
      </c>
      <c r="D175" s="165">
        <v>13467197</v>
      </c>
      <c r="E175" s="166" t="s">
        <v>1074</v>
      </c>
      <c r="F175" s="252" t="s">
        <v>1277</v>
      </c>
      <c r="G175" s="252" t="s">
        <v>1284</v>
      </c>
      <c r="H175" s="165"/>
      <c r="I175" s="158" t="s">
        <v>1180</v>
      </c>
      <c r="J175" s="165">
        <v>80</v>
      </c>
      <c r="K175" s="165">
        <v>80</v>
      </c>
      <c r="L175" s="165">
        <v>100</v>
      </c>
      <c r="M175" s="165">
        <v>75</v>
      </c>
      <c r="N175" s="165">
        <v>100</v>
      </c>
      <c r="O175" s="167" t="s">
        <v>1075</v>
      </c>
      <c r="P175" s="146">
        <v>78</v>
      </c>
      <c r="Q175" s="146" t="s">
        <v>687</v>
      </c>
      <c r="R175" s="146" t="s">
        <v>1265</v>
      </c>
      <c r="S175" s="238" t="s">
        <v>1265</v>
      </c>
      <c r="T175" s="78">
        <f t="shared" si="9"/>
        <v>78</v>
      </c>
      <c r="U175" s="146" t="s">
        <v>687</v>
      </c>
      <c r="V175" s="146">
        <v>84</v>
      </c>
      <c r="W175" s="146" t="s">
        <v>687</v>
      </c>
      <c r="X175" s="146" t="s">
        <v>1265</v>
      </c>
      <c r="Y175" s="146" t="s">
        <v>1265</v>
      </c>
      <c r="Z175" s="146">
        <f t="shared" si="10"/>
        <v>84</v>
      </c>
      <c r="AA175" s="146" t="s">
        <v>687</v>
      </c>
      <c r="AB175" s="146">
        <v>80</v>
      </c>
      <c r="AC175" s="146" t="s">
        <v>687</v>
      </c>
      <c r="AD175" s="146" t="s">
        <v>687</v>
      </c>
      <c r="AE175" s="146">
        <f t="shared" si="11"/>
        <v>80.666666666666671</v>
      </c>
    </row>
    <row r="176" spans="1:31" ht="24" hidden="1" customHeight="1" x14ac:dyDescent="0.25">
      <c r="A176" s="150" t="s">
        <v>1071</v>
      </c>
      <c r="B176" s="150" t="s">
        <v>926</v>
      </c>
      <c r="C176" s="150" t="s">
        <v>699</v>
      </c>
      <c r="D176" s="162">
        <v>13467311</v>
      </c>
      <c r="E176" s="163" t="s">
        <v>1076</v>
      </c>
      <c r="F176" s="252" t="s">
        <v>1277</v>
      </c>
      <c r="G176" s="252" t="s">
        <v>1284</v>
      </c>
      <c r="H176" s="162"/>
      <c r="I176" s="153" t="s">
        <v>1181</v>
      </c>
      <c r="J176" s="162">
        <v>82</v>
      </c>
      <c r="K176" s="162">
        <v>85</v>
      </c>
      <c r="L176" s="162">
        <v>100</v>
      </c>
      <c r="M176" s="162">
        <v>80</v>
      </c>
      <c r="N176" s="162">
        <v>100</v>
      </c>
      <c r="O176" s="164" t="s">
        <v>1077</v>
      </c>
      <c r="P176" s="146">
        <v>78</v>
      </c>
      <c r="Q176" s="146" t="s">
        <v>687</v>
      </c>
      <c r="R176" s="146" t="s">
        <v>1265</v>
      </c>
      <c r="S176" s="238" t="s">
        <v>1265</v>
      </c>
      <c r="T176" s="78">
        <f t="shared" si="9"/>
        <v>78</v>
      </c>
      <c r="U176" s="146" t="s">
        <v>687</v>
      </c>
      <c r="V176" s="146">
        <v>76</v>
      </c>
      <c r="W176" s="146" t="s">
        <v>687</v>
      </c>
      <c r="X176" s="146" t="s">
        <v>1265</v>
      </c>
      <c r="Y176" s="146" t="s">
        <v>1265</v>
      </c>
      <c r="Z176" s="146">
        <f t="shared" si="10"/>
        <v>76</v>
      </c>
      <c r="AA176" s="146" t="s">
        <v>687</v>
      </c>
      <c r="AB176" s="146">
        <v>80</v>
      </c>
      <c r="AC176" s="146" t="s">
        <v>687</v>
      </c>
      <c r="AD176" s="146" t="s">
        <v>687</v>
      </c>
      <c r="AE176" s="146">
        <f t="shared" si="11"/>
        <v>78</v>
      </c>
    </row>
    <row r="177" spans="1:31" ht="24" hidden="1" customHeight="1" x14ac:dyDescent="0.25">
      <c r="A177" s="155" t="s">
        <v>1071</v>
      </c>
      <c r="B177" s="155" t="s">
        <v>926</v>
      </c>
      <c r="C177" s="155" t="s">
        <v>699</v>
      </c>
      <c r="D177" s="165">
        <v>12423048</v>
      </c>
      <c r="E177" s="166" t="s">
        <v>1078</v>
      </c>
      <c r="F177" s="252" t="s">
        <v>1277</v>
      </c>
      <c r="G177" s="252" t="s">
        <v>1284</v>
      </c>
      <c r="H177" s="165"/>
      <c r="I177" s="158" t="s">
        <v>1182</v>
      </c>
      <c r="J177" s="165">
        <v>82</v>
      </c>
      <c r="K177" s="165">
        <v>86</v>
      </c>
      <c r="L177" s="165">
        <v>100</v>
      </c>
      <c r="M177" s="165">
        <v>82</v>
      </c>
      <c r="N177" s="165">
        <v>80</v>
      </c>
      <c r="O177" s="167" t="s">
        <v>1079</v>
      </c>
      <c r="P177" s="146">
        <v>78</v>
      </c>
      <c r="Q177" s="146" t="s">
        <v>687</v>
      </c>
      <c r="R177" s="146" t="s">
        <v>1265</v>
      </c>
      <c r="S177" s="238" t="s">
        <v>1265</v>
      </c>
      <c r="T177" s="78">
        <f t="shared" si="9"/>
        <v>78</v>
      </c>
      <c r="U177" s="146" t="s">
        <v>687</v>
      </c>
      <c r="V177" s="146">
        <v>74</v>
      </c>
      <c r="W177" s="146" t="s">
        <v>687</v>
      </c>
      <c r="X177" s="146" t="s">
        <v>1265</v>
      </c>
      <c r="Y177" s="146" t="s">
        <v>1265</v>
      </c>
      <c r="Z177" s="146">
        <f t="shared" si="10"/>
        <v>74</v>
      </c>
      <c r="AA177" s="146" t="s">
        <v>687</v>
      </c>
      <c r="AB177" s="146">
        <v>88</v>
      </c>
      <c r="AC177" s="146" t="s">
        <v>687</v>
      </c>
      <c r="AD177" s="146" t="s">
        <v>687</v>
      </c>
      <c r="AE177" s="146">
        <f t="shared" si="11"/>
        <v>80</v>
      </c>
    </row>
    <row r="178" spans="1:31" ht="24" hidden="1" customHeight="1" x14ac:dyDescent="0.25">
      <c r="A178" s="150" t="s">
        <v>1071</v>
      </c>
      <c r="B178" s="150" t="s">
        <v>926</v>
      </c>
      <c r="C178" s="150" t="s">
        <v>699</v>
      </c>
      <c r="D178" s="162">
        <v>13467281</v>
      </c>
      <c r="E178" s="163" t="s">
        <v>1080</v>
      </c>
      <c r="F178" s="252" t="s">
        <v>1265</v>
      </c>
      <c r="G178" s="252" t="s">
        <v>1285</v>
      </c>
      <c r="H178" s="162"/>
      <c r="I178" s="151"/>
      <c r="J178" s="162"/>
      <c r="K178" s="162"/>
      <c r="L178" s="162"/>
      <c r="M178" s="162"/>
      <c r="N178" s="162"/>
      <c r="O178" s="164"/>
      <c r="P178" s="146">
        <v>0</v>
      </c>
      <c r="Q178" s="146" t="s">
        <v>685</v>
      </c>
      <c r="R178" s="146" t="s">
        <v>1265</v>
      </c>
      <c r="S178" s="238" t="s">
        <v>1265</v>
      </c>
      <c r="T178" s="78">
        <f t="shared" si="9"/>
        <v>0</v>
      </c>
      <c r="U178" s="78" t="s">
        <v>685</v>
      </c>
      <c r="V178" s="146">
        <v>0</v>
      </c>
      <c r="W178" s="146" t="s">
        <v>685</v>
      </c>
      <c r="X178" s="146" t="s">
        <v>1265</v>
      </c>
      <c r="Y178" s="146" t="s">
        <v>1265</v>
      </c>
      <c r="Z178" s="146">
        <f t="shared" si="10"/>
        <v>0</v>
      </c>
      <c r="AA178" s="146" t="s">
        <v>685</v>
      </c>
      <c r="AB178" s="146" t="s">
        <v>705</v>
      </c>
      <c r="AC178" s="189" t="s">
        <v>685</v>
      </c>
      <c r="AD178" s="189" t="s">
        <v>685</v>
      </c>
      <c r="AE178" s="146" t="s">
        <v>685</v>
      </c>
    </row>
    <row r="179" spans="1:31" ht="24" hidden="1" customHeight="1" x14ac:dyDescent="0.25">
      <c r="A179" s="155" t="s">
        <v>1071</v>
      </c>
      <c r="B179" s="155" t="s">
        <v>926</v>
      </c>
      <c r="C179" s="155" t="s">
        <v>699</v>
      </c>
      <c r="D179" s="165">
        <v>12916102</v>
      </c>
      <c r="E179" s="166" t="s">
        <v>1081</v>
      </c>
      <c r="F179" s="252" t="s">
        <v>1279</v>
      </c>
      <c r="G179" s="252" t="s">
        <v>1284</v>
      </c>
      <c r="H179" s="165"/>
      <c r="I179" s="158" t="s">
        <v>1183</v>
      </c>
      <c r="J179" s="165">
        <v>84</v>
      </c>
      <c r="K179" s="165">
        <v>86</v>
      </c>
      <c r="L179" s="165">
        <v>100</v>
      </c>
      <c r="M179" s="165">
        <v>82</v>
      </c>
      <c r="N179" s="165">
        <v>80</v>
      </c>
      <c r="O179" s="167" t="s">
        <v>1082</v>
      </c>
      <c r="P179" s="146">
        <v>80</v>
      </c>
      <c r="Q179" s="146" t="s">
        <v>687</v>
      </c>
      <c r="R179" s="146" t="s">
        <v>1265</v>
      </c>
      <c r="S179" s="238" t="s">
        <v>1265</v>
      </c>
      <c r="T179" s="78">
        <f t="shared" si="9"/>
        <v>80</v>
      </c>
      <c r="U179" s="146" t="s">
        <v>687</v>
      </c>
      <c r="V179" s="146">
        <v>78</v>
      </c>
      <c r="W179" s="146" t="s">
        <v>687</v>
      </c>
      <c r="X179" s="146" t="s">
        <v>1265</v>
      </c>
      <c r="Y179" s="146" t="s">
        <v>1265</v>
      </c>
      <c r="Z179" s="146">
        <f t="shared" si="10"/>
        <v>78</v>
      </c>
      <c r="AA179" s="146" t="s">
        <v>687</v>
      </c>
      <c r="AB179" s="146">
        <v>76</v>
      </c>
      <c r="AC179" s="189" t="s">
        <v>687</v>
      </c>
      <c r="AD179" s="146" t="s">
        <v>687</v>
      </c>
      <c r="AE179" s="146">
        <f t="shared" si="11"/>
        <v>78</v>
      </c>
    </row>
    <row r="180" spans="1:31" ht="24" hidden="1" customHeight="1" x14ac:dyDescent="0.25">
      <c r="A180" s="150" t="s">
        <v>1071</v>
      </c>
      <c r="B180" s="150" t="s">
        <v>926</v>
      </c>
      <c r="C180" s="150" t="s">
        <v>699</v>
      </c>
      <c r="D180" s="162">
        <v>12916124</v>
      </c>
      <c r="E180" s="163" t="s">
        <v>1083</v>
      </c>
      <c r="F180" s="252" t="s">
        <v>1277</v>
      </c>
      <c r="G180" s="252" t="s">
        <v>1284</v>
      </c>
      <c r="H180" s="162"/>
      <c r="I180" s="153" t="s">
        <v>1184</v>
      </c>
      <c r="J180" s="162">
        <v>80</v>
      </c>
      <c r="K180" s="162">
        <v>80</v>
      </c>
      <c r="L180" s="162">
        <v>100</v>
      </c>
      <c r="M180" s="162">
        <v>80</v>
      </c>
      <c r="N180" s="162">
        <v>100</v>
      </c>
      <c r="O180" s="164" t="s">
        <v>1084</v>
      </c>
      <c r="P180" s="146">
        <v>76</v>
      </c>
      <c r="Q180" s="146" t="s">
        <v>687</v>
      </c>
      <c r="R180" s="146" t="s">
        <v>1265</v>
      </c>
      <c r="S180" s="238" t="s">
        <v>1265</v>
      </c>
      <c r="T180" s="78">
        <f t="shared" si="9"/>
        <v>76</v>
      </c>
      <c r="U180" s="146" t="s">
        <v>687</v>
      </c>
      <c r="V180" s="146">
        <v>74</v>
      </c>
      <c r="W180" s="146" t="s">
        <v>687</v>
      </c>
      <c r="X180" s="146" t="s">
        <v>1265</v>
      </c>
      <c r="Y180" s="146" t="s">
        <v>1265</v>
      </c>
      <c r="Z180" s="146">
        <f t="shared" si="10"/>
        <v>74</v>
      </c>
      <c r="AA180" s="146" t="s">
        <v>687</v>
      </c>
      <c r="AB180" s="146">
        <v>76</v>
      </c>
      <c r="AC180" s="189" t="s">
        <v>687</v>
      </c>
      <c r="AD180" s="146" t="s">
        <v>687</v>
      </c>
      <c r="AE180" s="146">
        <f t="shared" si="11"/>
        <v>75.333333333333329</v>
      </c>
    </row>
    <row r="181" spans="1:31" ht="24" hidden="1" customHeight="1" x14ac:dyDescent="0.25">
      <c r="A181" s="155" t="s">
        <v>1071</v>
      </c>
      <c r="B181" s="155" t="s">
        <v>926</v>
      </c>
      <c r="C181" s="155" t="s">
        <v>699</v>
      </c>
      <c r="D181" s="165">
        <v>12971016</v>
      </c>
      <c r="E181" s="166" t="s">
        <v>1085</v>
      </c>
      <c r="F181" s="252" t="s">
        <v>1277</v>
      </c>
      <c r="G181" s="252" t="s">
        <v>1284</v>
      </c>
      <c r="H181" s="165"/>
      <c r="I181" s="158" t="s">
        <v>1185</v>
      </c>
      <c r="J181" s="165">
        <v>78</v>
      </c>
      <c r="K181" s="165">
        <v>80</v>
      </c>
      <c r="L181" s="165">
        <v>100</v>
      </c>
      <c r="M181" s="165">
        <v>75</v>
      </c>
      <c r="N181" s="165">
        <v>100</v>
      </c>
      <c r="O181" s="167" t="s">
        <v>1084</v>
      </c>
      <c r="P181" s="146">
        <v>74</v>
      </c>
      <c r="Q181" s="146" t="s">
        <v>687</v>
      </c>
      <c r="R181" s="146" t="s">
        <v>1265</v>
      </c>
      <c r="S181" s="238" t="s">
        <v>1265</v>
      </c>
      <c r="T181" s="78">
        <f t="shared" si="9"/>
        <v>74</v>
      </c>
      <c r="U181" s="146" t="s">
        <v>687</v>
      </c>
      <c r="V181" s="146">
        <v>82</v>
      </c>
      <c r="W181" s="146" t="s">
        <v>687</v>
      </c>
      <c r="X181" s="146" t="s">
        <v>1265</v>
      </c>
      <c r="Y181" s="146" t="s">
        <v>1265</v>
      </c>
      <c r="Z181" s="146">
        <f t="shared" si="10"/>
        <v>82</v>
      </c>
      <c r="AA181" s="146" t="s">
        <v>687</v>
      </c>
      <c r="AB181" s="146">
        <v>76</v>
      </c>
      <c r="AC181" s="189" t="s">
        <v>687</v>
      </c>
      <c r="AD181" s="146" t="s">
        <v>687</v>
      </c>
      <c r="AE181" s="146">
        <f t="shared" si="11"/>
        <v>77.333333333333329</v>
      </c>
    </row>
    <row r="182" spans="1:31" ht="24" hidden="1" customHeight="1" x14ac:dyDescent="0.25">
      <c r="A182" s="150" t="s">
        <v>1071</v>
      </c>
      <c r="B182" s="150" t="s">
        <v>926</v>
      </c>
      <c r="C182" s="150" t="s">
        <v>699</v>
      </c>
      <c r="D182" s="162">
        <v>13445952</v>
      </c>
      <c r="E182" s="163" t="s">
        <v>1086</v>
      </c>
      <c r="F182" s="252" t="s">
        <v>1277</v>
      </c>
      <c r="G182" s="252" t="s">
        <v>1284</v>
      </c>
      <c r="H182" s="162"/>
      <c r="I182" s="153" t="s">
        <v>1186</v>
      </c>
      <c r="J182" s="162">
        <v>80</v>
      </c>
      <c r="K182" s="162">
        <v>82</v>
      </c>
      <c r="L182" s="162">
        <v>100</v>
      </c>
      <c r="M182" s="162">
        <v>80</v>
      </c>
      <c r="N182" s="162">
        <v>100</v>
      </c>
      <c r="O182" s="164" t="s">
        <v>1087</v>
      </c>
      <c r="P182" s="146">
        <v>68</v>
      </c>
      <c r="Q182" s="146" t="s">
        <v>689</v>
      </c>
      <c r="R182" s="146" t="s">
        <v>1265</v>
      </c>
      <c r="S182" s="238" t="s">
        <v>1265</v>
      </c>
      <c r="T182" s="78">
        <f t="shared" si="9"/>
        <v>68</v>
      </c>
      <c r="U182" s="78" t="s">
        <v>689</v>
      </c>
      <c r="V182" s="146">
        <v>80</v>
      </c>
      <c r="W182" s="146" t="s">
        <v>687</v>
      </c>
      <c r="X182" s="146" t="s">
        <v>1265</v>
      </c>
      <c r="Y182" s="146" t="s">
        <v>1265</v>
      </c>
      <c r="Z182" s="146">
        <f t="shared" si="10"/>
        <v>80</v>
      </c>
      <c r="AA182" s="146" t="s">
        <v>687</v>
      </c>
      <c r="AB182" s="146">
        <v>80</v>
      </c>
      <c r="AC182" s="189" t="s">
        <v>687</v>
      </c>
      <c r="AD182" s="146" t="s">
        <v>687</v>
      </c>
      <c r="AE182" s="146">
        <f t="shared" si="11"/>
        <v>76</v>
      </c>
    </row>
    <row r="183" spans="1:31" ht="24" hidden="1" customHeight="1" x14ac:dyDescent="0.25">
      <c r="A183" s="155" t="s">
        <v>1071</v>
      </c>
      <c r="B183" s="155" t="s">
        <v>926</v>
      </c>
      <c r="C183" s="155" t="s">
        <v>699</v>
      </c>
      <c r="D183" s="165">
        <v>12916133</v>
      </c>
      <c r="E183" s="166" t="s">
        <v>1088</v>
      </c>
      <c r="F183" s="252" t="s">
        <v>1277</v>
      </c>
      <c r="G183" s="252" t="s">
        <v>1284</v>
      </c>
      <c r="H183" s="165"/>
      <c r="I183" s="158" t="s">
        <v>1187</v>
      </c>
      <c r="J183" s="165">
        <v>82</v>
      </c>
      <c r="K183" s="165">
        <v>85</v>
      </c>
      <c r="L183" s="165">
        <v>100</v>
      </c>
      <c r="M183" s="165">
        <v>80</v>
      </c>
      <c r="N183" s="165">
        <v>100</v>
      </c>
      <c r="O183" s="167" t="s">
        <v>1089</v>
      </c>
      <c r="P183" s="146">
        <v>58</v>
      </c>
      <c r="Q183" s="146" t="s">
        <v>689</v>
      </c>
      <c r="R183" s="146">
        <v>90</v>
      </c>
      <c r="S183" s="146" t="s">
        <v>687</v>
      </c>
      <c r="T183" s="78">
        <f t="shared" si="9"/>
        <v>90</v>
      </c>
      <c r="U183" s="146" t="s">
        <v>687</v>
      </c>
      <c r="V183" s="146">
        <v>72</v>
      </c>
      <c r="W183" s="146" t="s">
        <v>687</v>
      </c>
      <c r="X183" s="146" t="s">
        <v>1265</v>
      </c>
      <c r="Y183" s="146" t="s">
        <v>1265</v>
      </c>
      <c r="Z183" s="146">
        <f t="shared" si="10"/>
        <v>72</v>
      </c>
      <c r="AA183" s="146" t="s">
        <v>687</v>
      </c>
      <c r="AB183" s="146">
        <v>80</v>
      </c>
      <c r="AC183" s="189" t="s">
        <v>687</v>
      </c>
      <c r="AD183" s="146" t="s">
        <v>687</v>
      </c>
      <c r="AE183" s="146">
        <f t="shared" si="11"/>
        <v>80.666666666666671</v>
      </c>
    </row>
    <row r="184" spans="1:31" ht="24" hidden="1" customHeight="1" x14ac:dyDescent="0.25">
      <c r="A184" s="150" t="s">
        <v>1071</v>
      </c>
      <c r="B184" s="150" t="s">
        <v>926</v>
      </c>
      <c r="C184" s="150" t="s">
        <v>699</v>
      </c>
      <c r="D184" s="162">
        <v>13467321</v>
      </c>
      <c r="E184" s="163" t="s">
        <v>1090</v>
      </c>
      <c r="F184" s="252" t="s">
        <v>1278</v>
      </c>
      <c r="G184" s="252" t="s">
        <v>1285</v>
      </c>
      <c r="H184" s="162"/>
      <c r="I184" s="153" t="s">
        <v>1188</v>
      </c>
      <c r="J184" s="162">
        <v>83</v>
      </c>
      <c r="K184" s="162">
        <v>82</v>
      </c>
      <c r="L184" s="162">
        <v>100</v>
      </c>
      <c r="M184" s="162">
        <v>85</v>
      </c>
      <c r="N184" s="162">
        <v>100</v>
      </c>
      <c r="O184" s="164" t="s">
        <v>1091</v>
      </c>
      <c r="P184" s="146">
        <v>78</v>
      </c>
      <c r="Q184" s="146" t="s">
        <v>687</v>
      </c>
      <c r="R184" s="146" t="s">
        <v>1265</v>
      </c>
      <c r="S184" s="238" t="s">
        <v>1265</v>
      </c>
      <c r="T184" s="78">
        <f t="shared" si="9"/>
        <v>78</v>
      </c>
      <c r="U184" s="146" t="s">
        <v>687</v>
      </c>
      <c r="V184" s="146">
        <v>74</v>
      </c>
      <c r="W184" s="146" t="s">
        <v>687</v>
      </c>
      <c r="X184" s="146" t="s">
        <v>1265</v>
      </c>
      <c r="Y184" s="146" t="s">
        <v>1265</v>
      </c>
      <c r="Z184" s="146">
        <f t="shared" si="10"/>
        <v>74</v>
      </c>
      <c r="AA184" s="146" t="s">
        <v>687</v>
      </c>
      <c r="AB184" s="146">
        <v>76</v>
      </c>
      <c r="AC184" s="189" t="s">
        <v>687</v>
      </c>
      <c r="AD184" s="146" t="s">
        <v>687</v>
      </c>
      <c r="AE184" s="146">
        <f t="shared" si="11"/>
        <v>76</v>
      </c>
    </row>
    <row r="185" spans="1:31" ht="24" hidden="1" customHeight="1" x14ac:dyDescent="0.25">
      <c r="A185" s="155" t="s">
        <v>1071</v>
      </c>
      <c r="B185" s="155" t="s">
        <v>926</v>
      </c>
      <c r="C185" s="155" t="s">
        <v>699</v>
      </c>
      <c r="D185" s="165">
        <v>13406904</v>
      </c>
      <c r="E185" s="166" t="s">
        <v>1092</v>
      </c>
      <c r="F185" s="252" t="s">
        <v>1277</v>
      </c>
      <c r="G185" s="252" t="s">
        <v>1284</v>
      </c>
      <c r="H185" s="165"/>
      <c r="I185" s="158" t="s">
        <v>1189</v>
      </c>
      <c r="J185" s="165">
        <v>80</v>
      </c>
      <c r="K185" s="165">
        <v>80</v>
      </c>
      <c r="L185" s="165">
        <v>100</v>
      </c>
      <c r="M185" s="165">
        <v>80</v>
      </c>
      <c r="N185" s="165">
        <v>100</v>
      </c>
      <c r="O185" s="167" t="s">
        <v>1093</v>
      </c>
      <c r="P185" s="146">
        <v>76</v>
      </c>
      <c r="Q185" s="146" t="s">
        <v>687</v>
      </c>
      <c r="R185" s="146" t="s">
        <v>1265</v>
      </c>
      <c r="S185" s="238" t="s">
        <v>1265</v>
      </c>
      <c r="T185" s="78">
        <f t="shared" si="9"/>
        <v>76</v>
      </c>
      <c r="U185" s="146" t="s">
        <v>687</v>
      </c>
      <c r="V185" s="146">
        <v>72</v>
      </c>
      <c r="W185" s="146" t="s">
        <v>687</v>
      </c>
      <c r="X185" s="146" t="s">
        <v>1265</v>
      </c>
      <c r="Y185" s="146" t="s">
        <v>1265</v>
      </c>
      <c r="Z185" s="146">
        <f t="shared" si="10"/>
        <v>72</v>
      </c>
      <c r="AA185" s="146" t="s">
        <v>687</v>
      </c>
      <c r="AB185" s="146">
        <v>76</v>
      </c>
      <c r="AC185" s="189" t="s">
        <v>687</v>
      </c>
      <c r="AD185" s="146" t="s">
        <v>687</v>
      </c>
      <c r="AE185" s="146">
        <f t="shared" si="11"/>
        <v>74.666666666666671</v>
      </c>
    </row>
    <row r="186" spans="1:31" ht="24" hidden="1" customHeight="1" x14ac:dyDescent="0.25">
      <c r="A186" s="150" t="s">
        <v>1071</v>
      </c>
      <c r="B186" s="150" t="s">
        <v>926</v>
      </c>
      <c r="C186" s="150" t="s">
        <v>699</v>
      </c>
      <c r="D186" s="162">
        <v>13433653</v>
      </c>
      <c r="E186" s="163" t="s">
        <v>1094</v>
      </c>
      <c r="F186" s="252" t="s">
        <v>1282</v>
      </c>
      <c r="G186" s="252" t="s">
        <v>1285</v>
      </c>
      <c r="H186" s="162"/>
      <c r="I186" s="153" t="s">
        <v>1190</v>
      </c>
      <c r="J186" s="162">
        <v>80</v>
      </c>
      <c r="K186" s="162">
        <v>82</v>
      </c>
      <c r="L186" s="162">
        <v>100</v>
      </c>
      <c r="M186" s="162">
        <v>85</v>
      </c>
      <c r="N186" s="162">
        <v>100</v>
      </c>
      <c r="O186" s="164" t="s">
        <v>1095</v>
      </c>
      <c r="P186" s="146">
        <v>80</v>
      </c>
      <c r="Q186" s="146" t="s">
        <v>687</v>
      </c>
      <c r="R186" s="146" t="s">
        <v>1265</v>
      </c>
      <c r="S186" s="238" t="s">
        <v>1265</v>
      </c>
      <c r="T186" s="78">
        <f t="shared" si="9"/>
        <v>80</v>
      </c>
      <c r="U186" s="146" t="s">
        <v>687</v>
      </c>
      <c r="V186" s="146">
        <v>74</v>
      </c>
      <c r="W186" s="146" t="s">
        <v>687</v>
      </c>
      <c r="X186" s="146" t="s">
        <v>1265</v>
      </c>
      <c r="Y186" s="146" t="s">
        <v>1265</v>
      </c>
      <c r="Z186" s="146">
        <f t="shared" si="10"/>
        <v>74</v>
      </c>
      <c r="AA186" s="146" t="s">
        <v>687</v>
      </c>
      <c r="AB186" s="146">
        <v>76</v>
      </c>
      <c r="AC186" s="189" t="s">
        <v>687</v>
      </c>
      <c r="AD186" s="146" t="s">
        <v>687</v>
      </c>
      <c r="AE186" s="146">
        <f t="shared" si="11"/>
        <v>76.666666666666671</v>
      </c>
    </row>
    <row r="187" spans="1:31" ht="24" hidden="1" customHeight="1" x14ac:dyDescent="0.25">
      <c r="A187" s="155" t="s">
        <v>1071</v>
      </c>
      <c r="B187" s="155" t="s">
        <v>926</v>
      </c>
      <c r="C187" s="155" t="s">
        <v>699</v>
      </c>
      <c r="D187" s="165">
        <v>12991137</v>
      </c>
      <c r="E187" s="166" t="s">
        <v>1096</v>
      </c>
      <c r="F187" s="252" t="s">
        <v>1279</v>
      </c>
      <c r="G187" s="252" t="s">
        <v>1284</v>
      </c>
      <c r="H187" s="165"/>
      <c r="I187" s="158" t="s">
        <v>1191</v>
      </c>
      <c r="J187" s="165">
        <v>83</v>
      </c>
      <c r="K187" s="165">
        <v>85</v>
      </c>
      <c r="L187" s="165">
        <v>100</v>
      </c>
      <c r="M187" s="165">
        <v>82</v>
      </c>
      <c r="N187" s="165">
        <v>100</v>
      </c>
      <c r="O187" s="167" t="s">
        <v>1097</v>
      </c>
      <c r="P187" s="146">
        <v>72</v>
      </c>
      <c r="Q187" s="146" t="s">
        <v>687</v>
      </c>
      <c r="R187" s="146" t="s">
        <v>1265</v>
      </c>
      <c r="S187" s="238" t="s">
        <v>1265</v>
      </c>
      <c r="T187" s="78">
        <f t="shared" si="9"/>
        <v>72</v>
      </c>
      <c r="U187" s="146" t="s">
        <v>687</v>
      </c>
      <c r="V187" s="146">
        <v>74</v>
      </c>
      <c r="W187" s="146" t="s">
        <v>687</v>
      </c>
      <c r="X187" s="146" t="s">
        <v>1265</v>
      </c>
      <c r="Y187" s="146" t="s">
        <v>1265</v>
      </c>
      <c r="Z187" s="146">
        <f t="shared" si="10"/>
        <v>74</v>
      </c>
      <c r="AA187" s="146" t="s">
        <v>687</v>
      </c>
      <c r="AB187" s="146">
        <v>40</v>
      </c>
      <c r="AC187" s="189" t="s">
        <v>688</v>
      </c>
      <c r="AD187" s="189" t="s">
        <v>689</v>
      </c>
      <c r="AE187" s="146">
        <f t="shared" si="11"/>
        <v>62</v>
      </c>
    </row>
    <row r="188" spans="1:31" ht="24" hidden="1" customHeight="1" x14ac:dyDescent="0.25">
      <c r="A188" s="150" t="s">
        <v>1071</v>
      </c>
      <c r="B188" s="150" t="s">
        <v>926</v>
      </c>
      <c r="C188" s="150" t="s">
        <v>699</v>
      </c>
      <c r="D188" s="162">
        <v>13467207</v>
      </c>
      <c r="E188" s="163" t="s">
        <v>1098</v>
      </c>
      <c r="F188" s="252" t="s">
        <v>1280</v>
      </c>
      <c r="G188" s="252" t="s">
        <v>1285</v>
      </c>
      <c r="H188" s="162"/>
      <c r="I188" s="153" t="s">
        <v>1192</v>
      </c>
      <c r="J188" s="162">
        <v>83</v>
      </c>
      <c r="K188" s="162">
        <v>85</v>
      </c>
      <c r="L188" s="162">
        <v>100</v>
      </c>
      <c r="M188" s="162">
        <v>90</v>
      </c>
      <c r="N188" s="162">
        <v>100</v>
      </c>
      <c r="O188" s="164" t="s">
        <v>1099</v>
      </c>
      <c r="P188" s="146">
        <v>76</v>
      </c>
      <c r="Q188" s="146" t="s">
        <v>687</v>
      </c>
      <c r="R188" s="146" t="s">
        <v>1265</v>
      </c>
      <c r="S188" s="238" t="s">
        <v>1265</v>
      </c>
      <c r="T188" s="78">
        <f t="shared" si="9"/>
        <v>76</v>
      </c>
      <c r="U188" s="146" t="s">
        <v>687</v>
      </c>
      <c r="V188" s="146">
        <v>70</v>
      </c>
      <c r="W188" s="146" t="s">
        <v>687</v>
      </c>
      <c r="X188" s="146" t="s">
        <v>1265</v>
      </c>
      <c r="Y188" s="146" t="s">
        <v>1265</v>
      </c>
      <c r="Z188" s="146">
        <f t="shared" si="10"/>
        <v>70</v>
      </c>
      <c r="AA188" s="146" t="s">
        <v>687</v>
      </c>
      <c r="AB188" s="146">
        <v>84</v>
      </c>
      <c r="AC188" s="189" t="s">
        <v>687</v>
      </c>
      <c r="AD188" s="146" t="s">
        <v>687</v>
      </c>
      <c r="AE188" s="146">
        <f t="shared" si="11"/>
        <v>76.666666666666671</v>
      </c>
    </row>
    <row r="189" spans="1:31" ht="24" hidden="1" customHeight="1" x14ac:dyDescent="0.25">
      <c r="A189" s="155" t="s">
        <v>1071</v>
      </c>
      <c r="B189" s="155" t="s">
        <v>926</v>
      </c>
      <c r="C189" s="155" t="s">
        <v>699</v>
      </c>
      <c r="D189" s="165">
        <v>13467374</v>
      </c>
      <c r="E189" s="166" t="s">
        <v>1100</v>
      </c>
      <c r="F189" s="252" t="s">
        <v>1277</v>
      </c>
      <c r="G189" s="252" t="s">
        <v>1284</v>
      </c>
      <c r="H189" s="165"/>
      <c r="I189" s="158" t="s">
        <v>1193</v>
      </c>
      <c r="J189" s="165">
        <v>90</v>
      </c>
      <c r="K189" s="165">
        <v>90</v>
      </c>
      <c r="L189" s="165">
        <v>100</v>
      </c>
      <c r="M189" s="165">
        <v>88</v>
      </c>
      <c r="N189" s="165">
        <v>100</v>
      </c>
      <c r="O189" s="167" t="s">
        <v>1101</v>
      </c>
      <c r="P189" s="146">
        <v>78</v>
      </c>
      <c r="Q189" s="146" t="s">
        <v>687</v>
      </c>
      <c r="R189" s="146" t="s">
        <v>1265</v>
      </c>
      <c r="S189" s="238" t="s">
        <v>1265</v>
      </c>
      <c r="T189" s="78">
        <f t="shared" si="9"/>
        <v>78</v>
      </c>
      <c r="U189" s="146" t="s">
        <v>687</v>
      </c>
      <c r="V189" s="146">
        <v>80</v>
      </c>
      <c r="W189" s="146" t="s">
        <v>687</v>
      </c>
      <c r="X189" s="146" t="s">
        <v>1265</v>
      </c>
      <c r="Y189" s="146" t="s">
        <v>1265</v>
      </c>
      <c r="Z189" s="146">
        <f t="shared" si="10"/>
        <v>80</v>
      </c>
      <c r="AA189" s="146" t="s">
        <v>687</v>
      </c>
      <c r="AB189" s="146">
        <v>92</v>
      </c>
      <c r="AC189" s="189" t="s">
        <v>687</v>
      </c>
      <c r="AD189" s="146" t="s">
        <v>687</v>
      </c>
      <c r="AE189" s="146">
        <f t="shared" si="11"/>
        <v>83.333333333333329</v>
      </c>
    </row>
    <row r="190" spans="1:31" ht="24" hidden="1" customHeight="1" x14ac:dyDescent="0.25">
      <c r="A190" s="150" t="s">
        <v>1071</v>
      </c>
      <c r="B190" s="150" t="s">
        <v>926</v>
      </c>
      <c r="C190" s="150" t="s">
        <v>699</v>
      </c>
      <c r="D190" s="162">
        <v>12875014</v>
      </c>
      <c r="E190" s="163" t="s">
        <v>1102</v>
      </c>
      <c r="F190" s="252" t="s">
        <v>1277</v>
      </c>
      <c r="G190" s="252" t="s">
        <v>1284</v>
      </c>
      <c r="H190" s="162"/>
      <c r="I190" s="153" t="s">
        <v>1194</v>
      </c>
      <c r="J190" s="162">
        <v>87</v>
      </c>
      <c r="K190" s="162">
        <v>89</v>
      </c>
      <c r="L190" s="162">
        <v>100</v>
      </c>
      <c r="M190" s="162">
        <v>82</v>
      </c>
      <c r="N190" s="162">
        <v>100</v>
      </c>
      <c r="O190" s="164" t="s">
        <v>1103</v>
      </c>
      <c r="P190" s="146">
        <v>66</v>
      </c>
      <c r="Q190" s="146" t="s">
        <v>689</v>
      </c>
      <c r="R190" s="146">
        <v>96</v>
      </c>
      <c r="S190" s="146" t="s">
        <v>687</v>
      </c>
      <c r="T190" s="78">
        <f t="shared" si="9"/>
        <v>96</v>
      </c>
      <c r="U190" s="146" t="s">
        <v>687</v>
      </c>
      <c r="V190" s="146">
        <v>78</v>
      </c>
      <c r="W190" s="146" t="s">
        <v>687</v>
      </c>
      <c r="X190" s="146" t="s">
        <v>1265</v>
      </c>
      <c r="Y190" s="146" t="s">
        <v>1265</v>
      </c>
      <c r="Z190" s="146">
        <f t="shared" si="10"/>
        <v>78</v>
      </c>
      <c r="AA190" s="146" t="s">
        <v>687</v>
      </c>
      <c r="AB190" s="146">
        <v>84</v>
      </c>
      <c r="AC190" s="189" t="s">
        <v>687</v>
      </c>
      <c r="AD190" s="146" t="s">
        <v>687</v>
      </c>
      <c r="AE190" s="146">
        <f t="shared" si="11"/>
        <v>86</v>
      </c>
    </row>
    <row r="191" spans="1:31" ht="24" hidden="1" customHeight="1" x14ac:dyDescent="0.25">
      <c r="A191" s="155" t="s">
        <v>1071</v>
      </c>
      <c r="B191" s="155" t="s">
        <v>926</v>
      </c>
      <c r="C191" s="155" t="s">
        <v>699</v>
      </c>
      <c r="D191" s="165">
        <v>12990980</v>
      </c>
      <c r="E191" s="166" t="s">
        <v>1104</v>
      </c>
      <c r="F191" s="252" t="s">
        <v>1277</v>
      </c>
      <c r="G191" s="252" t="s">
        <v>1284</v>
      </c>
      <c r="H191" s="165"/>
      <c r="I191" s="158" t="s">
        <v>1195</v>
      </c>
      <c r="J191" s="165">
        <v>80</v>
      </c>
      <c r="K191" s="165">
        <v>80</v>
      </c>
      <c r="L191" s="165">
        <v>100</v>
      </c>
      <c r="M191" s="165">
        <v>80</v>
      </c>
      <c r="N191" s="165">
        <v>80</v>
      </c>
      <c r="O191" s="167" t="s">
        <v>1105</v>
      </c>
      <c r="P191" s="146">
        <v>74</v>
      </c>
      <c r="Q191" s="146" t="s">
        <v>687</v>
      </c>
      <c r="R191" s="146" t="s">
        <v>1265</v>
      </c>
      <c r="S191" s="238" t="s">
        <v>1265</v>
      </c>
      <c r="T191" s="78">
        <f t="shared" si="9"/>
        <v>74</v>
      </c>
      <c r="U191" s="146" t="s">
        <v>687</v>
      </c>
      <c r="V191" s="146">
        <v>72</v>
      </c>
      <c r="W191" s="146" t="s">
        <v>687</v>
      </c>
      <c r="X191" s="146" t="s">
        <v>1265</v>
      </c>
      <c r="Y191" s="146" t="s">
        <v>1265</v>
      </c>
      <c r="Z191" s="146">
        <f t="shared" si="10"/>
        <v>72</v>
      </c>
      <c r="AA191" s="146" t="s">
        <v>687</v>
      </c>
      <c r="AB191" s="146">
        <v>80</v>
      </c>
      <c r="AC191" s="189" t="s">
        <v>687</v>
      </c>
      <c r="AD191" s="146" t="s">
        <v>687</v>
      </c>
      <c r="AE191" s="146">
        <f t="shared" si="11"/>
        <v>75.333333333333329</v>
      </c>
    </row>
    <row r="192" spans="1:31" ht="24" hidden="1" customHeight="1" x14ac:dyDescent="0.25">
      <c r="A192" s="150" t="s">
        <v>1071</v>
      </c>
      <c r="B192" s="150" t="s">
        <v>926</v>
      </c>
      <c r="C192" s="150" t="s">
        <v>699</v>
      </c>
      <c r="D192" s="162">
        <v>13433652</v>
      </c>
      <c r="E192" s="163" t="s">
        <v>1106</v>
      </c>
      <c r="F192" s="252" t="s">
        <v>1279</v>
      </c>
      <c r="G192" s="252" t="s">
        <v>1284</v>
      </c>
      <c r="H192" s="162"/>
      <c r="I192" s="153" t="s">
        <v>1196</v>
      </c>
      <c r="J192" s="162">
        <v>80</v>
      </c>
      <c r="K192" s="162">
        <v>80</v>
      </c>
      <c r="L192" s="162">
        <v>100</v>
      </c>
      <c r="M192" s="162">
        <v>80</v>
      </c>
      <c r="N192" s="162">
        <v>100</v>
      </c>
      <c r="O192" s="164" t="s">
        <v>1091</v>
      </c>
      <c r="P192" s="146">
        <v>78</v>
      </c>
      <c r="Q192" s="146" t="s">
        <v>687</v>
      </c>
      <c r="R192" s="146" t="s">
        <v>1265</v>
      </c>
      <c r="S192" s="238" t="s">
        <v>1265</v>
      </c>
      <c r="T192" s="78">
        <f t="shared" si="9"/>
        <v>78</v>
      </c>
      <c r="U192" s="146" t="s">
        <v>687</v>
      </c>
      <c r="V192" s="146">
        <v>78</v>
      </c>
      <c r="W192" s="146" t="s">
        <v>687</v>
      </c>
      <c r="X192" s="146" t="s">
        <v>1265</v>
      </c>
      <c r="Y192" s="146" t="s">
        <v>1265</v>
      </c>
      <c r="Z192" s="146">
        <f t="shared" si="10"/>
        <v>78</v>
      </c>
      <c r="AA192" s="146" t="s">
        <v>687</v>
      </c>
      <c r="AB192" s="146">
        <v>76</v>
      </c>
      <c r="AC192" s="189" t="s">
        <v>687</v>
      </c>
      <c r="AD192" s="146" t="s">
        <v>687</v>
      </c>
      <c r="AE192" s="146">
        <f t="shared" si="11"/>
        <v>77.333333333333329</v>
      </c>
    </row>
    <row r="193" spans="1:31" ht="24" hidden="1" customHeight="1" x14ac:dyDescent="0.25">
      <c r="A193" s="168" t="s">
        <v>1071</v>
      </c>
      <c r="B193" s="168" t="s">
        <v>926</v>
      </c>
      <c r="C193" s="168" t="s">
        <v>699</v>
      </c>
      <c r="D193" s="168">
        <v>13446054</v>
      </c>
      <c r="E193" s="169" t="s">
        <v>1107</v>
      </c>
      <c r="F193" s="252" t="s">
        <v>1277</v>
      </c>
      <c r="G193" s="252" t="s">
        <v>1284</v>
      </c>
      <c r="H193" s="168"/>
      <c r="I193" s="170" t="s">
        <v>1197</v>
      </c>
      <c r="J193" s="168">
        <v>85</v>
      </c>
      <c r="K193" s="168">
        <v>80</v>
      </c>
      <c r="L193" s="168">
        <v>90</v>
      </c>
      <c r="M193" s="168">
        <v>90</v>
      </c>
      <c r="N193" s="168">
        <v>100</v>
      </c>
      <c r="O193" s="144" t="s">
        <v>1099</v>
      </c>
      <c r="P193" s="146">
        <v>78</v>
      </c>
      <c r="Q193" s="146" t="s">
        <v>687</v>
      </c>
      <c r="R193" s="146" t="s">
        <v>1265</v>
      </c>
      <c r="S193" s="238" t="s">
        <v>1265</v>
      </c>
      <c r="T193" s="78">
        <f t="shared" si="9"/>
        <v>78</v>
      </c>
      <c r="U193" s="146" t="s">
        <v>687</v>
      </c>
      <c r="V193" s="146">
        <v>72</v>
      </c>
      <c r="W193" s="146" t="s">
        <v>687</v>
      </c>
      <c r="X193" s="146" t="s">
        <v>1265</v>
      </c>
      <c r="Y193" s="146" t="s">
        <v>1265</v>
      </c>
      <c r="Z193" s="146">
        <f t="shared" si="10"/>
        <v>72</v>
      </c>
      <c r="AA193" s="146" t="s">
        <v>687</v>
      </c>
      <c r="AB193" s="146">
        <v>80</v>
      </c>
      <c r="AC193" s="189" t="s">
        <v>687</v>
      </c>
      <c r="AD193" s="146" t="s">
        <v>687</v>
      </c>
      <c r="AE193" s="146">
        <f t="shared" si="11"/>
        <v>76.666666666666671</v>
      </c>
    </row>
  </sheetData>
  <autoFilter ref="A1:AE193">
    <filterColumn colId="0">
      <filters>
        <filter val="HYD-JAV1"/>
      </filters>
    </filterColumn>
  </autoFilter>
  <phoneticPr fontId="13" type="noConversion"/>
  <conditionalFormatting sqref="D1">
    <cfRule type="duplicateValues" dxfId="373" priority="193"/>
  </conditionalFormatting>
  <conditionalFormatting sqref="E1">
    <cfRule type="duplicateValues" dxfId="372" priority="194"/>
  </conditionalFormatting>
  <conditionalFormatting sqref="D49:D127 D149:D193">
    <cfRule type="duplicateValues" dxfId="371" priority="106"/>
  </conditionalFormatting>
  <conditionalFormatting sqref="D4:D22">
    <cfRule type="duplicateValues" dxfId="370" priority="102"/>
  </conditionalFormatting>
  <conditionalFormatting sqref="D2:D3">
    <cfRule type="duplicateValues" dxfId="369" priority="103"/>
  </conditionalFormatting>
  <conditionalFormatting sqref="H2:H3">
    <cfRule type="duplicateValues" dxfId="368" priority="104"/>
  </conditionalFormatting>
  <conditionalFormatting sqref="H4:H22">
    <cfRule type="duplicateValues" dxfId="367" priority="105"/>
  </conditionalFormatting>
  <conditionalFormatting sqref="J4:O4">
    <cfRule type="cellIs" dxfId="366" priority="99" stopIfTrue="1" operator="lessThan">
      <formula>50</formula>
    </cfRule>
    <cfRule type="cellIs" dxfId="365" priority="100" stopIfTrue="1" operator="between">
      <formula>50</formula>
      <formula>85</formula>
    </cfRule>
    <cfRule type="cellIs" dxfId="364" priority="101" stopIfTrue="1" operator="between">
      <formula>85</formula>
      <formula>100</formula>
    </cfRule>
  </conditionalFormatting>
  <conditionalFormatting sqref="D26 D28 D30 D32 D34 D36 D38 D40 D42 D44 D46 D48">
    <cfRule type="duplicateValues" dxfId="363" priority="97"/>
  </conditionalFormatting>
  <conditionalFormatting sqref="D24">
    <cfRule type="duplicateValues" dxfId="362" priority="98"/>
  </conditionalFormatting>
  <conditionalFormatting sqref="D25">
    <cfRule type="duplicateValues" dxfId="361" priority="95"/>
  </conditionalFormatting>
  <conditionalFormatting sqref="H25">
    <cfRule type="duplicateValues" dxfId="360" priority="96"/>
  </conditionalFormatting>
  <conditionalFormatting sqref="D27">
    <cfRule type="duplicateValues" dxfId="359" priority="93"/>
  </conditionalFormatting>
  <conditionalFormatting sqref="H27">
    <cfRule type="duplicateValues" dxfId="358" priority="94"/>
  </conditionalFormatting>
  <conditionalFormatting sqref="D29">
    <cfRule type="duplicateValues" dxfId="357" priority="91"/>
  </conditionalFormatting>
  <conditionalFormatting sqref="H29">
    <cfRule type="duplicateValues" dxfId="356" priority="92"/>
  </conditionalFormatting>
  <conditionalFormatting sqref="D31">
    <cfRule type="duplicateValues" dxfId="355" priority="89"/>
  </conditionalFormatting>
  <conditionalFormatting sqref="H31">
    <cfRule type="duplicateValues" dxfId="354" priority="90"/>
  </conditionalFormatting>
  <conditionalFormatting sqref="D33">
    <cfRule type="duplicateValues" dxfId="353" priority="87"/>
  </conditionalFormatting>
  <conditionalFormatting sqref="H33">
    <cfRule type="duplicateValues" dxfId="352" priority="88"/>
  </conditionalFormatting>
  <conditionalFormatting sqref="D35">
    <cfRule type="duplicateValues" dxfId="351" priority="85"/>
  </conditionalFormatting>
  <conditionalFormatting sqref="H35">
    <cfRule type="duplicateValues" dxfId="350" priority="86"/>
  </conditionalFormatting>
  <conditionalFormatting sqref="D37">
    <cfRule type="duplicateValues" dxfId="349" priority="83"/>
  </conditionalFormatting>
  <conditionalFormatting sqref="H37">
    <cfRule type="duplicateValues" dxfId="348" priority="84"/>
  </conditionalFormatting>
  <conditionalFormatting sqref="D39">
    <cfRule type="duplicateValues" dxfId="347" priority="81"/>
  </conditionalFormatting>
  <conditionalFormatting sqref="H39">
    <cfRule type="duplicateValues" dxfId="346" priority="82"/>
  </conditionalFormatting>
  <conditionalFormatting sqref="D41">
    <cfRule type="duplicateValues" dxfId="345" priority="79"/>
  </conditionalFormatting>
  <conditionalFormatting sqref="H41">
    <cfRule type="duplicateValues" dxfId="344" priority="80"/>
  </conditionalFormatting>
  <conditionalFormatting sqref="D43">
    <cfRule type="duplicateValues" dxfId="343" priority="77"/>
  </conditionalFormatting>
  <conditionalFormatting sqref="H43">
    <cfRule type="duplicateValues" dxfId="342" priority="78"/>
  </conditionalFormatting>
  <conditionalFormatting sqref="D45">
    <cfRule type="duplicateValues" dxfId="341" priority="75"/>
  </conditionalFormatting>
  <conditionalFormatting sqref="H45">
    <cfRule type="duplicateValues" dxfId="340" priority="76"/>
  </conditionalFormatting>
  <conditionalFormatting sqref="D47">
    <cfRule type="duplicateValues" dxfId="339" priority="73"/>
  </conditionalFormatting>
  <conditionalFormatting sqref="H47">
    <cfRule type="duplicateValues" dxfId="338" priority="74"/>
  </conditionalFormatting>
  <conditionalFormatting sqref="D130:D148">
    <cfRule type="duplicateValues" dxfId="337" priority="69"/>
  </conditionalFormatting>
  <conditionalFormatting sqref="D128:D129">
    <cfRule type="duplicateValues" dxfId="336" priority="70"/>
  </conditionalFormatting>
  <conditionalFormatting sqref="H128:H129">
    <cfRule type="duplicateValues" dxfId="335" priority="71"/>
  </conditionalFormatting>
  <conditionalFormatting sqref="H130:H148">
    <cfRule type="duplicateValues" dxfId="334" priority="72"/>
  </conditionalFormatting>
  <conditionalFormatting sqref="P194:P1048576 V194:V1048576">
    <cfRule type="cellIs" dxfId="333" priority="65" operator="equal">
      <formula>0</formula>
    </cfRule>
    <cfRule type="cellIs" dxfId="332" priority="66" operator="lessThan">
      <formula>60</formula>
    </cfRule>
    <cfRule type="cellIs" dxfId="331" priority="67" operator="between">
      <formula>60</formula>
      <formula>79.9</formula>
    </cfRule>
    <cfRule type="cellIs" dxfId="330" priority="68" operator="greaterThan">
      <formula>79.9</formula>
    </cfRule>
  </conditionalFormatting>
  <conditionalFormatting sqref="P178:AE193">
    <cfRule type="cellIs" dxfId="329" priority="23" operator="between">
      <formula>70</formula>
      <formula>100</formula>
    </cfRule>
    <cfRule type="cellIs" dxfId="328" priority="24" operator="between">
      <formula>51</formula>
      <formula>69</formula>
    </cfRule>
    <cfRule type="cellIs" dxfId="327" priority="25" operator="between">
      <formula>0</formula>
      <formula>50</formula>
    </cfRule>
  </conditionalFormatting>
  <conditionalFormatting sqref="AE3:AE193 R164:S182 T3:U193 X164:Y193 Z3:AA193 P2:AE177">
    <cfRule type="cellIs" dxfId="326" priority="20" operator="between">
      <formula>70</formula>
      <formula>100</formula>
    </cfRule>
    <cfRule type="cellIs" dxfId="325" priority="21" operator="between">
      <formula>51</formula>
      <formula>69.9</formula>
    </cfRule>
    <cfRule type="cellIs" dxfId="324" priority="22" operator="between">
      <formula>0</formula>
      <formula>50</formula>
    </cfRule>
  </conditionalFormatting>
  <conditionalFormatting sqref="P1:AE1048576">
    <cfRule type="cellIs" dxfId="323" priority="19" operator="equal">
      <formula>"Absent"</formula>
    </cfRule>
  </conditionalFormatting>
  <conditionalFormatting sqref="AD188:AD193 AD179:AD186">
    <cfRule type="cellIs" dxfId="322" priority="16" operator="between">
      <formula>70</formula>
      <formula>100</formula>
    </cfRule>
    <cfRule type="cellIs" dxfId="321" priority="17" operator="between">
      <formula>51</formula>
      <formula>69.9</formula>
    </cfRule>
    <cfRule type="cellIs" dxfId="320" priority="18" operator="between">
      <formula>0</formula>
      <formula>50</formula>
    </cfRule>
  </conditionalFormatting>
  <conditionalFormatting sqref="R191:S193 R184:S189">
    <cfRule type="cellIs" dxfId="319" priority="7" operator="between">
      <formula>70</formula>
      <formula>100</formula>
    </cfRule>
    <cfRule type="cellIs" dxfId="318" priority="8" operator="between">
      <formula>51</formula>
      <formula>69.9</formula>
    </cfRule>
    <cfRule type="cellIs" dxfId="317" priority="9" operator="between">
      <formula>0</formula>
      <formula>50</formula>
    </cfRule>
  </conditionalFormatting>
  <conditionalFormatting sqref="R1:S1">
    <cfRule type="cellIs" dxfId="316" priority="13" operator="between">
      <formula>70</formula>
      <formula>100</formula>
    </cfRule>
    <cfRule type="cellIs" dxfId="315" priority="14" operator="between">
      <formula>51</formula>
      <formula>69.9</formula>
    </cfRule>
    <cfRule type="cellIs" dxfId="314" priority="15" operator="between">
      <formula>0</formula>
      <formula>50</formula>
    </cfRule>
  </conditionalFormatting>
  <conditionalFormatting sqref="X1:Y1">
    <cfRule type="cellIs" dxfId="313" priority="10" operator="between">
      <formula>70</formula>
      <formula>100</formula>
    </cfRule>
    <cfRule type="cellIs" dxfId="312" priority="11" operator="between">
      <formula>51</formula>
      <formula>69.9</formula>
    </cfRule>
    <cfRule type="cellIs" dxfId="311" priority="12" operator="between">
      <formula>0</formula>
      <formula>50</formula>
    </cfRule>
  </conditionalFormatting>
  <conditionalFormatting sqref="S190 S183">
    <cfRule type="cellIs" dxfId="310" priority="1" operator="between">
      <formula>70</formula>
      <formula>100</formula>
    </cfRule>
    <cfRule type="cellIs" dxfId="309" priority="2" operator="between">
      <formula>51</formula>
      <formula>69.9</formula>
    </cfRule>
    <cfRule type="cellIs" dxfId="308" priority="3" operator="between">
      <formula>0</formula>
      <formula>50</formula>
    </cfRule>
  </conditionalFormatting>
  <conditionalFormatting sqref="S191:S193 S184:S189">
    <cfRule type="cellIs" dxfId="307" priority="4" operator="between">
      <formula>70</formula>
      <formula>100</formula>
    </cfRule>
    <cfRule type="cellIs" dxfId="306" priority="5" operator="between">
      <formula>51</formula>
      <formula>69.9</formula>
    </cfRule>
    <cfRule type="cellIs" dxfId="305" priority="6" operator="between">
      <formula>0</formula>
      <formula>50</formula>
    </cfRule>
  </conditionalFormatting>
  <hyperlinks>
    <hyperlink ref="H2" r:id="rId1"/>
    <hyperlink ref="H3" r:id="rId2"/>
    <hyperlink ref="H5" r:id="rId3"/>
    <hyperlink ref="H6" r:id="rId4"/>
    <hyperlink ref="H7" r:id="rId5"/>
    <hyperlink ref="H8" r:id="rId6"/>
    <hyperlink ref="H9" r:id="rId7"/>
    <hyperlink ref="H11" r:id="rId8"/>
    <hyperlink ref="H12" r:id="rId9"/>
    <hyperlink ref="H13" r:id="rId10"/>
    <hyperlink ref="H14" r:id="rId11"/>
    <hyperlink ref="H15" r:id="rId12"/>
    <hyperlink ref="H18" r:id="rId13"/>
    <hyperlink ref="H19" r:id="rId14"/>
    <hyperlink ref="H21" r:id="rId15"/>
    <hyperlink ref="H22" r:id="rId16"/>
    <hyperlink ref="H16" r:id="rId17"/>
    <hyperlink ref="H10" r:id="rId18"/>
    <hyperlink ref="H20" r:id="rId19"/>
    <hyperlink ref="H17" r:id="rId20"/>
    <hyperlink ref="H28" r:id="rId21"/>
    <hyperlink ref="H29" r:id="rId22"/>
    <hyperlink ref="H30" r:id="rId23"/>
    <hyperlink ref="H25" r:id="rId24"/>
    <hyperlink ref="H26" r:id="rId25"/>
    <hyperlink ref="H27" r:id="rId26"/>
    <hyperlink ref="H31" r:id="rId27"/>
    <hyperlink ref="H32" r:id="rId28"/>
    <hyperlink ref="H33" r:id="rId29"/>
    <hyperlink ref="H34" r:id="rId30"/>
    <hyperlink ref="H36" r:id="rId31"/>
    <hyperlink ref="H37" r:id="rId32"/>
    <hyperlink ref="H38" r:id="rId33"/>
    <hyperlink ref="H35" r:id="rId34"/>
    <hyperlink ref="H44" r:id="rId35"/>
    <hyperlink ref="H45" r:id="rId36"/>
    <hyperlink ref="H46" r:id="rId37"/>
    <hyperlink ref="H47" r:id="rId38"/>
    <hyperlink ref="H48" r:id="rId39"/>
    <hyperlink ref="H43" r:id="rId40"/>
    <hyperlink ref="H23" r:id="rId41"/>
    <hyperlink ref="H24" r:id="rId42"/>
    <hyperlink ref="H39" r:id="rId43"/>
    <hyperlink ref="H40" r:id="rId44"/>
    <hyperlink ref="H41" r:id="rId45"/>
    <hyperlink ref="H42" r:id="rId46"/>
    <hyperlink ref="H75" r:id="rId47"/>
    <hyperlink ref="H67" r:id="rId48"/>
    <hyperlink ref="H70" r:id="rId49"/>
    <hyperlink ref="H58" r:id="rId50"/>
    <hyperlink ref="H50" r:id="rId51"/>
    <hyperlink ref="H61" r:id="rId52"/>
    <hyperlink ref="H49" r:id="rId53"/>
    <hyperlink ref="H51" r:id="rId54"/>
    <hyperlink ref="H73" r:id="rId55"/>
    <hyperlink ref="H57" r:id="rId56"/>
    <hyperlink ref="H63" r:id="rId57"/>
    <hyperlink ref="H64" r:id="rId58"/>
    <hyperlink ref="H65" r:id="rId59"/>
    <hyperlink ref="H71" r:id="rId60"/>
    <hyperlink ref="H68" r:id="rId61"/>
    <hyperlink ref="H62" r:id="rId62"/>
    <hyperlink ref="H52" r:id="rId63"/>
    <hyperlink ref="H59" r:id="rId64"/>
    <hyperlink ref="H72" r:id="rId65"/>
    <hyperlink ref="H76" r:id="rId66"/>
    <hyperlink ref="H66" r:id="rId67"/>
    <hyperlink ref="H55" r:id="rId68"/>
    <hyperlink ref="H60" r:id="rId69"/>
    <hyperlink ref="H54" r:id="rId70"/>
    <hyperlink ref="H53" r:id="rId71"/>
    <hyperlink ref="H74" r:id="rId72"/>
    <hyperlink ref="H69" r:id="rId73"/>
    <hyperlink ref="H56" r:id="rId74"/>
    <hyperlink ref="H102" r:id="rId75"/>
    <hyperlink ref="H103" r:id="rId76"/>
    <hyperlink ref="H104" r:id="rId77"/>
    <hyperlink ref="H105" r:id="rId78"/>
    <hyperlink ref="H106" r:id="rId79"/>
    <hyperlink ref="H107" r:id="rId80"/>
    <hyperlink ref="H108" r:id="rId81"/>
    <hyperlink ref="H109" r:id="rId82"/>
    <hyperlink ref="H110" r:id="rId83"/>
    <hyperlink ref="H111" r:id="rId84"/>
    <hyperlink ref="H112" r:id="rId85"/>
    <hyperlink ref="H113" r:id="rId86"/>
    <hyperlink ref="H114" r:id="rId87"/>
    <hyperlink ref="H116" r:id="rId88"/>
    <hyperlink ref="H117" r:id="rId89"/>
    <hyperlink ref="H118" r:id="rId90"/>
    <hyperlink ref="H119" r:id="rId91"/>
    <hyperlink ref="H120" r:id="rId92"/>
    <hyperlink ref="H121" r:id="rId93"/>
    <hyperlink ref="H122" r:id="rId94"/>
    <hyperlink ref="H123" r:id="rId95"/>
    <hyperlink ref="H124" r:id="rId96"/>
    <hyperlink ref="H125" r:id="rId97"/>
    <hyperlink ref="H126" r:id="rId98"/>
    <hyperlink ref="H127" r:id="rId99"/>
    <hyperlink ref="H144" r:id="rId100"/>
    <hyperlink ref="H147" r:id="rId101"/>
    <hyperlink ref="H143" r:id="rId102"/>
    <hyperlink ref="H130" r:id="rId103"/>
    <hyperlink ref="H136" r:id="rId104"/>
    <hyperlink ref="H134" r:id="rId105"/>
    <hyperlink ref="H148" r:id="rId106"/>
    <hyperlink ref="H140" r:id="rId107"/>
    <hyperlink ref="H146" r:id="rId108"/>
    <hyperlink ref="H128" r:id="rId109"/>
    <hyperlink ref="H138" r:id="rId110"/>
    <hyperlink ref="H139" r:id="rId111"/>
    <hyperlink ref="H131" r:id="rId112"/>
    <hyperlink ref="H135" r:id="rId113"/>
    <hyperlink ref="H132" r:id="rId114"/>
    <hyperlink ref="H142" r:id="rId115"/>
    <hyperlink ref="H141" r:id="rId116"/>
    <hyperlink ref="H129" r:id="rId117"/>
    <hyperlink ref="H133" r:id="rId118"/>
    <hyperlink ref="H149" r:id="rId119"/>
    <hyperlink ref="H150" r:id="rId120"/>
    <hyperlink ref="H152" r:id="rId121"/>
    <hyperlink ref="H153" r:id="rId122"/>
    <hyperlink ref="H155" r:id="rId123"/>
    <hyperlink ref="H154" r:id="rId124"/>
    <hyperlink ref="H156" r:id="rId125"/>
    <hyperlink ref="H157" r:id="rId126"/>
    <hyperlink ref="H158" r:id="rId127"/>
    <hyperlink ref="H159" r:id="rId128"/>
    <hyperlink ref="H160" r:id="rId129"/>
    <hyperlink ref="H161" r:id="rId130"/>
    <hyperlink ref="H162" r:id="rId131"/>
    <hyperlink ref="H163" r:id="rId132"/>
    <hyperlink ref="H164" r:id="rId133"/>
    <hyperlink ref="H165" r:id="rId134"/>
    <hyperlink ref="H166" r:id="rId135"/>
    <hyperlink ref="H167" r:id="rId136"/>
    <hyperlink ref="H169" r:id="rId137"/>
    <hyperlink ref="H170" r:id="rId138"/>
    <hyperlink ref="H171" r:id="rId139"/>
    <hyperlink ref="H172" r:id="rId140"/>
    <hyperlink ref="H173" r:id="rId141"/>
    <hyperlink ref="H151" r:id="rId142"/>
  </hyperlinks>
  <pageMargins left="0.7" right="0.7" top="0.75" bottom="0.75" header="0.3" footer="0.3"/>
  <pageSetup orientation="portrait" horizontalDpi="300" verticalDpi="300" r:id="rId14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2:T16"/>
  <sheetViews>
    <sheetView showGridLines="0" workbookViewId="0">
      <selection activeCell="O9" sqref="O9"/>
    </sheetView>
  </sheetViews>
  <sheetFormatPr defaultRowHeight="15" x14ac:dyDescent="0.25"/>
  <cols>
    <col min="1" max="1" width="19.140625" customWidth="1"/>
    <col min="2" max="2" width="14.85546875" customWidth="1"/>
    <col min="3" max="3" width="4.28515625" customWidth="1"/>
    <col min="4" max="4" width="22.28515625" customWidth="1"/>
    <col min="5" max="5" width="14.85546875" customWidth="1"/>
    <col min="6" max="6" width="6.7109375" customWidth="1"/>
    <col min="7" max="7" width="15.7109375" customWidth="1"/>
    <col min="8" max="8" width="14.42578125" bestFit="1" customWidth="1"/>
    <col min="9" max="9" width="1.28515625" customWidth="1"/>
    <col min="10" max="10" width="13.42578125" customWidth="1"/>
    <col min="11" max="11" width="14.85546875" customWidth="1"/>
    <col min="12" max="12" width="1.7109375" customWidth="1"/>
    <col min="13" max="13" width="11.7109375" customWidth="1"/>
    <col min="14" max="14" width="14.85546875" bestFit="1" customWidth="1"/>
    <col min="15" max="15" width="1.28515625" customWidth="1"/>
    <col min="16" max="16" width="15.42578125" customWidth="1"/>
    <col min="17" max="17" width="14.42578125" bestFit="1" customWidth="1"/>
    <col min="19" max="19" width="9.7109375" hidden="1" customWidth="1"/>
    <col min="20" max="20" width="13.85546875" hidden="1" customWidth="1"/>
  </cols>
  <sheetData>
    <row r="2" spans="1:20" x14ac:dyDescent="0.25">
      <c r="A2" s="281" t="s">
        <v>1255</v>
      </c>
      <c r="B2" s="281"/>
      <c r="D2" s="308" t="s">
        <v>1256</v>
      </c>
      <c r="E2" s="309"/>
      <c r="G2" s="283" t="s">
        <v>1257</v>
      </c>
      <c r="H2" s="283"/>
      <c r="I2" s="283"/>
      <c r="J2" s="283"/>
      <c r="K2" s="283"/>
      <c r="L2" s="283"/>
      <c r="M2" s="283"/>
      <c r="N2" s="283"/>
      <c r="O2" s="283"/>
      <c r="P2" s="283"/>
      <c r="Q2" s="283"/>
    </row>
    <row r="3" spans="1:20" s="227" customFormat="1" x14ac:dyDescent="0.25">
      <c r="A3" s="175" t="s">
        <v>613</v>
      </c>
      <c r="B3" s="145" t="s">
        <v>742</v>
      </c>
      <c r="D3" s="171" t="s">
        <v>613</v>
      </c>
      <c r="E3" s="172" t="s">
        <v>786</v>
      </c>
      <c r="G3" s="171" t="s">
        <v>613</v>
      </c>
      <c r="H3" s="172" t="s">
        <v>979</v>
      </c>
      <c r="J3" s="171" t="s">
        <v>613</v>
      </c>
      <c r="K3" s="172" t="s">
        <v>978</v>
      </c>
      <c r="M3" s="171" t="s">
        <v>613</v>
      </c>
      <c r="N3" s="172" t="s">
        <v>1070</v>
      </c>
      <c r="P3" s="171" t="s">
        <v>613</v>
      </c>
      <c r="Q3" s="172" t="s">
        <v>1071</v>
      </c>
      <c r="S3" s="177" t="s">
        <v>613</v>
      </c>
      <c r="T3" s="177" t="s">
        <v>1254</v>
      </c>
    </row>
    <row r="4" spans="1:20" hidden="1" x14ac:dyDescent="0.25">
      <c r="A4" s="145"/>
      <c r="B4" s="145"/>
      <c r="D4" s="172"/>
      <c r="E4" s="172"/>
      <c r="G4" s="172"/>
      <c r="H4" s="172"/>
      <c r="J4" s="172"/>
      <c r="K4" s="172"/>
      <c r="M4" s="172"/>
      <c r="N4" s="172"/>
      <c r="P4" s="172"/>
      <c r="Q4" s="172"/>
      <c r="S4" s="171" t="s">
        <v>613</v>
      </c>
      <c r="T4" s="145" t="s">
        <v>629</v>
      </c>
    </row>
    <row r="5" spans="1:20" s="28" customFormat="1" x14ac:dyDescent="0.25">
      <c r="A5" s="175" t="s">
        <v>2</v>
      </c>
      <c r="B5" s="145" t="s">
        <v>1243</v>
      </c>
      <c r="D5" s="175" t="s">
        <v>2</v>
      </c>
      <c r="E5" s="145" t="s">
        <v>1243</v>
      </c>
      <c r="G5" s="175" t="s">
        <v>2</v>
      </c>
      <c r="H5" s="145" t="s">
        <v>1243</v>
      </c>
      <c r="J5" s="175" t="s">
        <v>2</v>
      </c>
      <c r="K5" s="145" t="s">
        <v>1243</v>
      </c>
      <c r="M5" s="175" t="s">
        <v>2</v>
      </c>
      <c r="N5" s="145" t="s">
        <v>1243</v>
      </c>
      <c r="P5" s="175" t="s">
        <v>2</v>
      </c>
      <c r="Q5" s="145" t="s">
        <v>1243</v>
      </c>
      <c r="S5" s="172" t="s">
        <v>742</v>
      </c>
      <c r="T5" s="173">
        <v>21</v>
      </c>
    </row>
    <row r="6" spans="1:20" x14ac:dyDescent="0.25">
      <c r="A6" s="176" t="s">
        <v>734</v>
      </c>
      <c r="B6" s="173">
        <v>76.666666666666671</v>
      </c>
      <c r="D6" s="172" t="s">
        <v>859</v>
      </c>
      <c r="E6" s="173">
        <v>69.333333333333329</v>
      </c>
      <c r="G6" s="172" t="s">
        <v>982</v>
      </c>
      <c r="H6" s="173">
        <v>28.333333333333332</v>
      </c>
      <c r="J6" s="172" t="s">
        <v>953</v>
      </c>
      <c r="K6" s="173">
        <v>30</v>
      </c>
      <c r="M6" s="172" t="s">
        <v>1057</v>
      </c>
      <c r="N6" s="173">
        <v>0</v>
      </c>
      <c r="P6" s="172" t="s">
        <v>1096</v>
      </c>
      <c r="Q6" s="173">
        <v>62</v>
      </c>
      <c r="S6" s="172" t="s">
        <v>786</v>
      </c>
      <c r="T6" s="173">
        <v>28</v>
      </c>
    </row>
    <row r="7" spans="1:20" x14ac:dyDescent="0.25">
      <c r="A7" s="176" t="s">
        <v>704</v>
      </c>
      <c r="B7" s="173">
        <v>0</v>
      </c>
      <c r="D7" s="172" t="s">
        <v>806</v>
      </c>
      <c r="E7" s="173">
        <v>69.333333333333329</v>
      </c>
      <c r="G7" s="172" t="s">
        <v>986</v>
      </c>
      <c r="H7" s="173">
        <v>25</v>
      </c>
      <c r="P7" s="172" t="s">
        <v>1080</v>
      </c>
      <c r="Q7" s="173">
        <v>0</v>
      </c>
      <c r="S7" s="172" t="s">
        <v>1209</v>
      </c>
      <c r="T7" s="173">
        <v>26</v>
      </c>
    </row>
    <row r="8" spans="1:20" x14ac:dyDescent="0.25">
      <c r="D8" s="172" t="s">
        <v>808</v>
      </c>
      <c r="E8" s="173">
        <v>69</v>
      </c>
      <c r="S8" s="172" t="s">
        <v>865</v>
      </c>
      <c r="T8" s="173">
        <v>25</v>
      </c>
    </row>
    <row r="9" spans="1:20" x14ac:dyDescent="0.25">
      <c r="D9" s="172" t="s">
        <v>821</v>
      </c>
      <c r="E9" s="173">
        <v>68</v>
      </c>
      <c r="S9" s="172" t="s">
        <v>979</v>
      </c>
      <c r="T9" s="173">
        <v>21</v>
      </c>
    </row>
    <row r="10" spans="1:20" x14ac:dyDescent="0.25">
      <c r="D10" s="172" t="s">
        <v>787</v>
      </c>
      <c r="E10" s="173">
        <v>68</v>
      </c>
      <c r="S10" s="172" t="s">
        <v>978</v>
      </c>
      <c r="T10" s="173">
        <v>26</v>
      </c>
    </row>
    <row r="11" spans="1:20" x14ac:dyDescent="0.25">
      <c r="D11" s="172" t="s">
        <v>850</v>
      </c>
      <c r="E11" s="173">
        <v>68</v>
      </c>
      <c r="S11" s="172" t="s">
        <v>1070</v>
      </c>
      <c r="T11" s="173">
        <v>25</v>
      </c>
    </row>
    <row r="12" spans="1:20" x14ac:dyDescent="0.25">
      <c r="D12" s="172" t="s">
        <v>793</v>
      </c>
      <c r="E12" s="173">
        <v>67.333333333333329</v>
      </c>
      <c r="S12" s="172" t="s">
        <v>1071</v>
      </c>
      <c r="T12" s="173">
        <v>20</v>
      </c>
    </row>
    <row r="13" spans="1:20" x14ac:dyDescent="0.25">
      <c r="D13" s="172" t="s">
        <v>856</v>
      </c>
      <c r="E13" s="173">
        <v>67.333333333333329</v>
      </c>
    </row>
    <row r="14" spans="1:20" x14ac:dyDescent="0.25">
      <c r="D14" s="172" t="s">
        <v>838</v>
      </c>
      <c r="E14" s="173">
        <v>66.666666666666671</v>
      </c>
    </row>
    <row r="15" spans="1:20" x14ac:dyDescent="0.25">
      <c r="D15" s="172" t="s">
        <v>824</v>
      </c>
      <c r="E15" s="173">
        <v>64</v>
      </c>
    </row>
    <row r="16" spans="1:20" x14ac:dyDescent="0.25">
      <c r="D16" s="172" t="s">
        <v>862</v>
      </c>
      <c r="E16" s="173">
        <v>64</v>
      </c>
    </row>
  </sheetData>
  <mergeCells count="3">
    <mergeCell ref="A2:B2"/>
    <mergeCell ref="G2:Q2"/>
    <mergeCell ref="D2:E2"/>
  </mergeCells>
  <pageMargins left="0.7" right="0.7" top="0.75" bottom="0.75" header="0.3" footer="0.3"/>
  <pageSetup orientation="portrait" horizontalDpi="300" verticalDpi="300"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H17"/>
  <sheetViews>
    <sheetView showGridLines="0" workbookViewId="0">
      <selection activeCell="G13" sqref="G13"/>
    </sheetView>
  </sheetViews>
  <sheetFormatPr defaultRowHeight="15" x14ac:dyDescent="0.25"/>
  <cols>
    <col min="1" max="1" width="13.42578125" customWidth="1"/>
    <col min="2" max="2" width="14.85546875" bestFit="1" customWidth="1"/>
    <col min="3" max="3" width="4.7109375" customWidth="1"/>
    <col min="4" max="4" width="22.28515625" customWidth="1"/>
    <col min="5" max="5" width="14.85546875" bestFit="1" customWidth="1"/>
    <col min="6" max="6" width="4.5703125" customWidth="1"/>
    <col min="7" max="7" width="16.42578125" customWidth="1"/>
    <col min="8" max="8" width="14.85546875" bestFit="1" customWidth="1"/>
  </cols>
  <sheetData>
    <row r="1" spans="1:8" x14ac:dyDescent="0.25">
      <c r="A1" s="284" t="s">
        <v>1258</v>
      </c>
      <c r="B1" s="284"/>
      <c r="D1" s="285" t="s">
        <v>1259</v>
      </c>
      <c r="E1" s="285"/>
      <c r="G1" s="286" t="s">
        <v>1260</v>
      </c>
      <c r="H1" s="286"/>
    </row>
    <row r="2" spans="1:8" s="28" customFormat="1" x14ac:dyDescent="0.25">
      <c r="A2" s="171" t="s">
        <v>625</v>
      </c>
      <c r="B2" s="172" t="s">
        <v>744</v>
      </c>
      <c r="D2" s="171" t="s">
        <v>625</v>
      </c>
      <c r="E2" s="172" t="s">
        <v>627</v>
      </c>
      <c r="G2" s="171" t="s">
        <v>625</v>
      </c>
      <c r="H2" s="172" t="s">
        <v>699</v>
      </c>
    </row>
    <row r="3" spans="1:8" hidden="1" x14ac:dyDescent="0.25">
      <c r="A3" s="172"/>
      <c r="B3" s="172"/>
      <c r="D3" s="172"/>
      <c r="E3" s="172"/>
      <c r="G3" s="172"/>
      <c r="H3" s="172"/>
    </row>
    <row r="4" spans="1:8" s="28" customFormat="1" x14ac:dyDescent="0.25">
      <c r="A4" s="175" t="s">
        <v>2</v>
      </c>
      <c r="B4" s="145" t="s">
        <v>1243</v>
      </c>
      <c r="D4" s="175" t="s">
        <v>2</v>
      </c>
      <c r="E4" s="145" t="s">
        <v>1243</v>
      </c>
      <c r="G4" s="175" t="s">
        <v>2</v>
      </c>
      <c r="H4" s="145" t="s">
        <v>1243</v>
      </c>
    </row>
    <row r="5" spans="1:8" x14ac:dyDescent="0.25">
      <c r="A5" s="174" t="s">
        <v>953</v>
      </c>
      <c r="B5" s="173">
        <v>30</v>
      </c>
      <c r="D5" s="174" t="s">
        <v>859</v>
      </c>
      <c r="E5" s="173">
        <v>69.333333333333329</v>
      </c>
      <c r="G5" s="174" t="s">
        <v>1096</v>
      </c>
      <c r="H5" s="173">
        <v>62</v>
      </c>
    </row>
    <row r="6" spans="1:8" x14ac:dyDescent="0.25">
      <c r="D6" s="174" t="s">
        <v>806</v>
      </c>
      <c r="E6" s="173">
        <v>69.333333333333329</v>
      </c>
      <c r="G6" s="174" t="s">
        <v>1057</v>
      </c>
      <c r="H6" s="173">
        <v>0</v>
      </c>
    </row>
    <row r="7" spans="1:8" x14ac:dyDescent="0.25">
      <c r="D7" s="174" t="s">
        <v>808</v>
      </c>
      <c r="E7" s="173">
        <v>69</v>
      </c>
      <c r="G7" s="174" t="s">
        <v>1080</v>
      </c>
      <c r="H7" s="173">
        <v>0</v>
      </c>
    </row>
    <row r="8" spans="1:8" x14ac:dyDescent="0.25">
      <c r="D8" s="174" t="s">
        <v>787</v>
      </c>
      <c r="E8" s="173">
        <v>68</v>
      </c>
      <c r="G8" s="174" t="s">
        <v>704</v>
      </c>
      <c r="H8" s="173">
        <v>0</v>
      </c>
    </row>
    <row r="9" spans="1:8" x14ac:dyDescent="0.25">
      <c r="D9" s="174" t="s">
        <v>850</v>
      </c>
      <c r="E9" s="173">
        <v>68</v>
      </c>
    </row>
    <row r="10" spans="1:8" x14ac:dyDescent="0.25">
      <c r="D10" s="174" t="s">
        <v>821</v>
      </c>
      <c r="E10" s="173">
        <v>68</v>
      </c>
    </row>
    <row r="11" spans="1:8" x14ac:dyDescent="0.25">
      <c r="D11" s="174" t="s">
        <v>793</v>
      </c>
      <c r="E11" s="173">
        <v>67.333333333333329</v>
      </c>
    </row>
    <row r="12" spans="1:8" x14ac:dyDescent="0.25">
      <c r="D12" s="174" t="s">
        <v>856</v>
      </c>
      <c r="E12" s="173">
        <v>67.333333333333329</v>
      </c>
    </row>
    <row r="13" spans="1:8" x14ac:dyDescent="0.25">
      <c r="D13" s="174" t="s">
        <v>838</v>
      </c>
      <c r="E13" s="173">
        <v>66.666666666666671</v>
      </c>
    </row>
    <row r="14" spans="1:8" x14ac:dyDescent="0.25">
      <c r="D14" s="174" t="s">
        <v>862</v>
      </c>
      <c r="E14" s="173">
        <v>64</v>
      </c>
    </row>
    <row r="15" spans="1:8" x14ac:dyDescent="0.25">
      <c r="D15" s="174" t="s">
        <v>824</v>
      </c>
      <c r="E15" s="173">
        <v>64</v>
      </c>
    </row>
    <row r="16" spans="1:8" x14ac:dyDescent="0.25">
      <c r="D16" s="174" t="s">
        <v>982</v>
      </c>
      <c r="E16" s="173">
        <v>28.333333333333332</v>
      </c>
    </row>
    <row r="17" spans="4:5" x14ac:dyDescent="0.25">
      <c r="D17" s="174" t="s">
        <v>986</v>
      </c>
      <c r="E17" s="173">
        <v>25</v>
      </c>
    </row>
  </sheetData>
  <mergeCells count="3">
    <mergeCell ref="A1:B1"/>
    <mergeCell ref="D1:E1"/>
    <mergeCell ref="G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93"/>
  <sheetViews>
    <sheetView workbookViewId="0">
      <selection activeCell="R1" sqref="R1"/>
    </sheetView>
  </sheetViews>
  <sheetFormatPr defaultColWidth="9.140625" defaultRowHeight="12" x14ac:dyDescent="0.25"/>
  <cols>
    <col min="1" max="1" width="9.85546875" style="62" bestFit="1" customWidth="1"/>
    <col min="2" max="2" width="14.28515625" style="62" bestFit="1" customWidth="1"/>
    <col min="3" max="3" width="11.7109375" style="62" bestFit="1" customWidth="1"/>
    <col min="4" max="4" width="13" style="63" bestFit="1" customWidth="1"/>
    <col min="5" max="5" width="26" style="64" customWidth="1"/>
    <col min="6" max="6" width="50.42578125" style="62" hidden="1" customWidth="1"/>
    <col min="7" max="7" width="41.42578125" style="64" bestFit="1" customWidth="1"/>
    <col min="8" max="8" width="16.85546875" style="65" hidden="1" customWidth="1"/>
    <col min="9" max="9" width="20.5703125" style="62" hidden="1" customWidth="1"/>
    <col min="10" max="10" width="20.42578125" style="62" hidden="1" customWidth="1"/>
    <col min="11" max="11" width="13.85546875" style="62" hidden="1" customWidth="1"/>
    <col min="12" max="12" width="16.42578125" style="62" hidden="1" customWidth="1"/>
    <col min="13" max="13" width="31.5703125" style="64" hidden="1" customWidth="1"/>
    <col min="14" max="14" width="25.42578125" style="64" hidden="1" customWidth="1"/>
    <col min="15" max="15" width="9.140625" style="79"/>
    <col min="16" max="17" width="9.140625" style="65"/>
    <col min="18" max="16384" width="9.140625" style="62"/>
  </cols>
  <sheetData>
    <row r="1" spans="1:17" s="67" customFormat="1" ht="24" customHeight="1" x14ac:dyDescent="0.25">
      <c r="A1" s="56" t="s">
        <v>613</v>
      </c>
      <c r="B1" s="56" t="s">
        <v>683</v>
      </c>
      <c r="C1" s="56" t="s">
        <v>625</v>
      </c>
      <c r="D1" s="57" t="s">
        <v>1</v>
      </c>
      <c r="E1" s="58" t="s">
        <v>2</v>
      </c>
      <c r="F1" s="56" t="s">
        <v>670</v>
      </c>
      <c r="G1" s="58" t="s">
        <v>1178</v>
      </c>
      <c r="H1" s="56" t="s">
        <v>1202</v>
      </c>
      <c r="I1" s="56" t="s">
        <v>1201</v>
      </c>
      <c r="J1" s="56" t="s">
        <v>1200</v>
      </c>
      <c r="K1" s="56" t="s">
        <v>1199</v>
      </c>
      <c r="L1" s="56" t="s">
        <v>1203</v>
      </c>
      <c r="M1" s="58" t="s">
        <v>8</v>
      </c>
      <c r="N1" s="56" t="s">
        <v>690</v>
      </c>
      <c r="O1" s="78" t="s">
        <v>1198</v>
      </c>
      <c r="P1" s="66" t="s">
        <v>1204</v>
      </c>
      <c r="Q1" s="66" t="s">
        <v>1205</v>
      </c>
    </row>
    <row r="2" spans="1:17" ht="24" hidden="1" customHeight="1" x14ac:dyDescent="0.25">
      <c r="A2" s="55" t="s">
        <v>742</v>
      </c>
      <c r="B2" s="55" t="s">
        <v>626</v>
      </c>
      <c r="C2" s="55" t="s">
        <v>699</v>
      </c>
      <c r="D2" s="55">
        <v>844205</v>
      </c>
      <c r="E2" s="59" t="s">
        <v>700</v>
      </c>
      <c r="F2" s="68" t="s">
        <v>701</v>
      </c>
      <c r="G2" s="61" t="s">
        <v>701</v>
      </c>
      <c r="H2" s="55">
        <v>79</v>
      </c>
      <c r="I2" s="55">
        <v>78</v>
      </c>
      <c r="J2" s="55">
        <v>80</v>
      </c>
      <c r="K2" s="55">
        <v>82</v>
      </c>
      <c r="L2" s="55">
        <v>79</v>
      </c>
      <c r="M2" s="59" t="s">
        <v>1108</v>
      </c>
      <c r="N2" s="55"/>
      <c r="O2" s="60">
        <v>80</v>
      </c>
      <c r="P2" s="55">
        <v>84</v>
      </c>
      <c r="Q2" s="55">
        <v>88</v>
      </c>
    </row>
    <row r="3" spans="1:17" ht="24" hidden="1" customHeight="1" x14ac:dyDescent="0.25">
      <c r="A3" s="55" t="s">
        <v>742</v>
      </c>
      <c r="B3" s="55" t="s">
        <v>626</v>
      </c>
      <c r="C3" s="55" t="s">
        <v>699</v>
      </c>
      <c r="D3" s="55">
        <v>844206</v>
      </c>
      <c r="E3" s="59" t="s">
        <v>702</v>
      </c>
      <c r="F3" s="68" t="s">
        <v>703</v>
      </c>
      <c r="G3" s="61" t="s">
        <v>703</v>
      </c>
      <c r="H3" s="55">
        <v>80</v>
      </c>
      <c r="I3" s="55">
        <v>78</v>
      </c>
      <c r="J3" s="55">
        <v>81</v>
      </c>
      <c r="K3" s="55">
        <v>81</v>
      </c>
      <c r="L3" s="55">
        <v>78</v>
      </c>
      <c r="M3" s="59" t="s">
        <v>1109</v>
      </c>
      <c r="N3" s="55"/>
      <c r="O3" s="60">
        <v>76.666666666666657</v>
      </c>
      <c r="P3" s="55">
        <v>86</v>
      </c>
      <c r="Q3" s="55">
        <v>88</v>
      </c>
    </row>
    <row r="4" spans="1:17" ht="24" hidden="1" customHeight="1" x14ac:dyDescent="0.25">
      <c r="A4" s="55" t="s">
        <v>742</v>
      </c>
      <c r="B4" s="55" t="s">
        <v>626</v>
      </c>
      <c r="C4" s="55" t="s">
        <v>699</v>
      </c>
      <c r="D4" s="55">
        <v>844207</v>
      </c>
      <c r="E4" s="59" t="s">
        <v>704</v>
      </c>
      <c r="F4" s="55"/>
      <c r="G4" s="59"/>
      <c r="H4" s="69" t="s">
        <v>705</v>
      </c>
      <c r="I4" s="69" t="s">
        <v>705</v>
      </c>
      <c r="J4" s="69" t="s">
        <v>705</v>
      </c>
      <c r="K4" s="69" t="s">
        <v>705</v>
      </c>
      <c r="L4" s="69" t="s">
        <v>705</v>
      </c>
      <c r="M4" s="59" t="s">
        <v>1110</v>
      </c>
      <c r="N4" s="69" t="s">
        <v>705</v>
      </c>
      <c r="O4" s="60" t="s">
        <v>584</v>
      </c>
      <c r="P4" s="60" t="s">
        <v>584</v>
      </c>
      <c r="Q4" s="55" t="s">
        <v>584</v>
      </c>
    </row>
    <row r="5" spans="1:17" ht="24" hidden="1" customHeight="1" x14ac:dyDescent="0.25">
      <c r="A5" s="55" t="s">
        <v>742</v>
      </c>
      <c r="B5" s="55" t="s">
        <v>626</v>
      </c>
      <c r="C5" s="55" t="s">
        <v>699</v>
      </c>
      <c r="D5" s="55">
        <v>844208</v>
      </c>
      <c r="E5" s="59" t="s">
        <v>706</v>
      </c>
      <c r="F5" s="68" t="s">
        <v>707</v>
      </c>
      <c r="G5" s="61" t="s">
        <v>707</v>
      </c>
      <c r="H5" s="55">
        <v>79</v>
      </c>
      <c r="I5" s="55">
        <v>80</v>
      </c>
      <c r="J5" s="55">
        <v>84</v>
      </c>
      <c r="K5" s="55">
        <v>81</v>
      </c>
      <c r="L5" s="55">
        <v>78</v>
      </c>
      <c r="M5" s="59" t="s">
        <v>1111</v>
      </c>
      <c r="N5" s="55"/>
      <c r="O5" s="60">
        <v>75.6666666666667</v>
      </c>
      <c r="P5" s="55">
        <v>84</v>
      </c>
      <c r="Q5" s="55">
        <v>74</v>
      </c>
    </row>
    <row r="6" spans="1:17" ht="24" hidden="1" customHeight="1" x14ac:dyDescent="0.25">
      <c r="A6" s="55" t="s">
        <v>742</v>
      </c>
      <c r="B6" s="55" t="s">
        <v>626</v>
      </c>
      <c r="C6" s="55" t="s">
        <v>699</v>
      </c>
      <c r="D6" s="55">
        <v>844209</v>
      </c>
      <c r="E6" s="59" t="s">
        <v>708</v>
      </c>
      <c r="F6" s="68" t="s">
        <v>709</v>
      </c>
      <c r="G6" s="61" t="s">
        <v>709</v>
      </c>
      <c r="H6" s="55">
        <v>80</v>
      </c>
      <c r="I6" s="55">
        <v>78</v>
      </c>
      <c r="J6" s="55">
        <v>79</v>
      </c>
      <c r="K6" s="55">
        <v>81</v>
      </c>
      <c r="L6" s="55">
        <v>85</v>
      </c>
      <c r="M6" s="59" t="s">
        <v>1112</v>
      </c>
      <c r="N6" s="55"/>
      <c r="O6" s="60">
        <v>71.333333333333343</v>
      </c>
      <c r="P6" s="55">
        <v>84</v>
      </c>
      <c r="Q6" s="55">
        <v>88</v>
      </c>
    </row>
    <row r="7" spans="1:17" ht="24" hidden="1" customHeight="1" x14ac:dyDescent="0.25">
      <c r="A7" s="55" t="s">
        <v>742</v>
      </c>
      <c r="B7" s="55" t="s">
        <v>626</v>
      </c>
      <c r="C7" s="55" t="s">
        <v>699</v>
      </c>
      <c r="D7" s="55">
        <v>844210</v>
      </c>
      <c r="E7" s="59" t="s">
        <v>710</v>
      </c>
      <c r="F7" s="68" t="s">
        <v>711</v>
      </c>
      <c r="G7" s="61" t="s">
        <v>711</v>
      </c>
      <c r="H7" s="55">
        <v>79</v>
      </c>
      <c r="I7" s="55">
        <v>78</v>
      </c>
      <c r="J7" s="55">
        <v>79</v>
      </c>
      <c r="K7" s="55">
        <v>84</v>
      </c>
      <c r="L7" s="55">
        <v>78</v>
      </c>
      <c r="M7" s="59" t="s">
        <v>1111</v>
      </c>
      <c r="N7" s="55"/>
      <c r="O7" s="60">
        <v>72.833333333333329</v>
      </c>
      <c r="P7" s="55">
        <v>40</v>
      </c>
      <c r="Q7" s="55">
        <v>80</v>
      </c>
    </row>
    <row r="8" spans="1:17" ht="24" hidden="1" customHeight="1" x14ac:dyDescent="0.25">
      <c r="A8" s="55" t="s">
        <v>742</v>
      </c>
      <c r="B8" s="55" t="s">
        <v>626</v>
      </c>
      <c r="C8" s="55" t="s">
        <v>699</v>
      </c>
      <c r="D8" s="55">
        <v>844153</v>
      </c>
      <c r="E8" s="59" t="s">
        <v>712</v>
      </c>
      <c r="F8" s="68" t="s">
        <v>713</v>
      </c>
      <c r="G8" s="61" t="s">
        <v>713</v>
      </c>
      <c r="H8" s="55">
        <v>81</v>
      </c>
      <c r="I8" s="55">
        <v>82</v>
      </c>
      <c r="J8" s="55">
        <v>79</v>
      </c>
      <c r="K8" s="55">
        <v>81</v>
      </c>
      <c r="L8" s="55">
        <v>78</v>
      </c>
      <c r="M8" s="59" t="s">
        <v>1113</v>
      </c>
      <c r="N8" s="55"/>
      <c r="O8" s="60">
        <v>79</v>
      </c>
      <c r="P8" s="55">
        <v>84</v>
      </c>
      <c r="Q8" s="55">
        <v>88</v>
      </c>
    </row>
    <row r="9" spans="1:17" ht="24" hidden="1" customHeight="1" x14ac:dyDescent="0.25">
      <c r="A9" s="55" t="s">
        <v>742</v>
      </c>
      <c r="B9" s="55" t="s">
        <v>626</v>
      </c>
      <c r="C9" s="55" t="s">
        <v>699</v>
      </c>
      <c r="D9" s="55">
        <v>844154</v>
      </c>
      <c r="E9" s="59" t="s">
        <v>714</v>
      </c>
      <c r="F9" s="68" t="s">
        <v>715</v>
      </c>
      <c r="G9" s="61" t="s">
        <v>715</v>
      </c>
      <c r="H9" s="55">
        <v>80</v>
      </c>
      <c r="I9" s="55">
        <v>78</v>
      </c>
      <c r="J9" s="55">
        <v>81</v>
      </c>
      <c r="K9" s="55">
        <v>81</v>
      </c>
      <c r="L9" s="55">
        <v>78</v>
      </c>
      <c r="M9" s="59" t="s">
        <v>217</v>
      </c>
      <c r="N9" s="55"/>
      <c r="O9" s="60">
        <v>74.166666666666657</v>
      </c>
      <c r="P9" s="55">
        <v>80</v>
      </c>
      <c r="Q9" s="55">
        <v>86</v>
      </c>
    </row>
    <row r="10" spans="1:17" ht="24" hidden="1" customHeight="1" x14ac:dyDescent="0.25">
      <c r="A10" s="55" t="s">
        <v>742</v>
      </c>
      <c r="B10" s="55" t="s">
        <v>626</v>
      </c>
      <c r="C10" s="55" t="s">
        <v>699</v>
      </c>
      <c r="D10" s="55">
        <v>844155</v>
      </c>
      <c r="E10" s="59" t="s">
        <v>716</v>
      </c>
      <c r="F10" s="68" t="s">
        <v>717</v>
      </c>
      <c r="G10" s="61" t="s">
        <v>717</v>
      </c>
      <c r="H10" s="55">
        <v>81</v>
      </c>
      <c r="I10" s="55">
        <v>80</v>
      </c>
      <c r="J10" s="55">
        <v>79</v>
      </c>
      <c r="K10" s="55">
        <v>81</v>
      </c>
      <c r="L10" s="55">
        <v>81</v>
      </c>
      <c r="M10" s="59" t="s">
        <v>1114</v>
      </c>
      <c r="N10" s="55"/>
      <c r="O10" s="60">
        <v>69.666666666666671</v>
      </c>
      <c r="P10" s="55">
        <v>84</v>
      </c>
      <c r="Q10" s="55">
        <v>88</v>
      </c>
    </row>
    <row r="11" spans="1:17" ht="24" hidden="1" customHeight="1" x14ac:dyDescent="0.25">
      <c r="A11" s="55" t="s">
        <v>742</v>
      </c>
      <c r="B11" s="55" t="s">
        <v>626</v>
      </c>
      <c r="C11" s="55" t="s">
        <v>699</v>
      </c>
      <c r="D11" s="55">
        <v>844287</v>
      </c>
      <c r="E11" s="59" t="s">
        <v>718</v>
      </c>
      <c r="F11" s="68" t="s">
        <v>719</v>
      </c>
      <c r="G11" s="61" t="s">
        <v>719</v>
      </c>
      <c r="H11" s="55">
        <v>79</v>
      </c>
      <c r="I11" s="55">
        <v>78</v>
      </c>
      <c r="J11" s="55">
        <v>79</v>
      </c>
      <c r="K11" s="55">
        <v>81</v>
      </c>
      <c r="L11" s="55">
        <v>78</v>
      </c>
      <c r="M11" s="59" t="s">
        <v>217</v>
      </c>
      <c r="N11" s="55"/>
      <c r="O11" s="60">
        <v>74</v>
      </c>
      <c r="P11" s="55">
        <v>84</v>
      </c>
      <c r="Q11" s="55">
        <v>88</v>
      </c>
    </row>
    <row r="12" spans="1:17" ht="24" hidden="1" customHeight="1" x14ac:dyDescent="0.25">
      <c r="A12" s="55" t="s">
        <v>742</v>
      </c>
      <c r="B12" s="55" t="s">
        <v>626</v>
      </c>
      <c r="C12" s="55" t="s">
        <v>699</v>
      </c>
      <c r="D12" s="55">
        <v>844288</v>
      </c>
      <c r="E12" s="59" t="s">
        <v>720</v>
      </c>
      <c r="F12" s="68" t="s">
        <v>721</v>
      </c>
      <c r="G12" s="61" t="s">
        <v>721</v>
      </c>
      <c r="H12" s="55">
        <v>79</v>
      </c>
      <c r="I12" s="55">
        <v>81</v>
      </c>
      <c r="J12" s="55">
        <v>85</v>
      </c>
      <c r="K12" s="55">
        <v>84</v>
      </c>
      <c r="L12" s="55">
        <v>78</v>
      </c>
      <c r="M12" s="59" t="s">
        <v>217</v>
      </c>
      <c r="N12" s="55"/>
      <c r="O12" s="60">
        <v>77.5</v>
      </c>
      <c r="P12" s="55">
        <v>84</v>
      </c>
      <c r="Q12" s="55">
        <v>86</v>
      </c>
    </row>
    <row r="13" spans="1:17" ht="24" hidden="1" customHeight="1" x14ac:dyDescent="0.25">
      <c r="A13" s="55" t="s">
        <v>742</v>
      </c>
      <c r="B13" s="55" t="s">
        <v>626</v>
      </c>
      <c r="C13" s="55" t="s">
        <v>699</v>
      </c>
      <c r="D13" s="55">
        <v>844447</v>
      </c>
      <c r="E13" s="59" t="s">
        <v>722</v>
      </c>
      <c r="F13" s="68" t="s">
        <v>723</v>
      </c>
      <c r="G13" s="61" t="s">
        <v>723</v>
      </c>
      <c r="H13" s="55">
        <v>79</v>
      </c>
      <c r="I13" s="55">
        <v>79</v>
      </c>
      <c r="J13" s="55">
        <v>81</v>
      </c>
      <c r="K13" s="55">
        <v>81</v>
      </c>
      <c r="L13" s="55">
        <v>78</v>
      </c>
      <c r="M13" s="59" t="s">
        <v>217</v>
      </c>
      <c r="N13" s="55"/>
      <c r="O13" s="60">
        <v>83</v>
      </c>
      <c r="P13" s="55">
        <v>84</v>
      </c>
      <c r="Q13" s="55">
        <v>88</v>
      </c>
    </row>
    <row r="14" spans="1:17" ht="24" hidden="1" customHeight="1" x14ac:dyDescent="0.25">
      <c r="A14" s="55" t="s">
        <v>742</v>
      </c>
      <c r="B14" s="55" t="s">
        <v>626</v>
      </c>
      <c r="C14" s="55" t="s">
        <v>699</v>
      </c>
      <c r="D14" s="55">
        <v>844289</v>
      </c>
      <c r="E14" s="59" t="s">
        <v>724</v>
      </c>
      <c r="F14" s="68" t="s">
        <v>725</v>
      </c>
      <c r="G14" s="61" t="s">
        <v>725</v>
      </c>
      <c r="H14" s="55">
        <v>81</v>
      </c>
      <c r="I14" s="55">
        <v>78</v>
      </c>
      <c r="J14" s="55">
        <v>79</v>
      </c>
      <c r="K14" s="55">
        <v>81</v>
      </c>
      <c r="L14" s="55">
        <v>78</v>
      </c>
      <c r="M14" s="59" t="s">
        <v>217</v>
      </c>
      <c r="N14" s="60"/>
      <c r="O14" s="60" t="s">
        <v>584</v>
      </c>
      <c r="P14" s="55">
        <v>84</v>
      </c>
      <c r="Q14" s="55">
        <v>86</v>
      </c>
    </row>
    <row r="15" spans="1:17" ht="24" hidden="1" customHeight="1" x14ac:dyDescent="0.25">
      <c r="A15" s="55" t="s">
        <v>742</v>
      </c>
      <c r="B15" s="55" t="s">
        <v>626</v>
      </c>
      <c r="C15" s="55" t="s">
        <v>699</v>
      </c>
      <c r="D15" s="55">
        <v>844160</v>
      </c>
      <c r="E15" s="59" t="s">
        <v>726</v>
      </c>
      <c r="F15" s="68" t="s">
        <v>727</v>
      </c>
      <c r="G15" s="61" t="s">
        <v>727</v>
      </c>
      <c r="H15" s="55">
        <v>80</v>
      </c>
      <c r="I15" s="55">
        <v>81</v>
      </c>
      <c r="J15" s="55">
        <v>79</v>
      </c>
      <c r="K15" s="55">
        <v>81</v>
      </c>
      <c r="L15" s="55">
        <v>78</v>
      </c>
      <c r="M15" s="59" t="s">
        <v>1115</v>
      </c>
      <c r="N15" s="55"/>
      <c r="O15" s="60">
        <v>73</v>
      </c>
      <c r="P15" s="55">
        <v>82</v>
      </c>
      <c r="Q15" s="55">
        <v>82</v>
      </c>
    </row>
    <row r="16" spans="1:17" ht="24" hidden="1" customHeight="1" x14ac:dyDescent="0.25">
      <c r="A16" s="55" t="s">
        <v>742</v>
      </c>
      <c r="B16" s="55" t="s">
        <v>626</v>
      </c>
      <c r="C16" s="55" t="s">
        <v>699</v>
      </c>
      <c r="D16" s="55">
        <v>844161</v>
      </c>
      <c r="E16" s="59" t="s">
        <v>728</v>
      </c>
      <c r="F16" s="68" t="s">
        <v>729</v>
      </c>
      <c r="G16" s="61" t="s">
        <v>729</v>
      </c>
      <c r="H16" s="55">
        <v>79</v>
      </c>
      <c r="I16" s="55">
        <v>82</v>
      </c>
      <c r="J16" s="55">
        <v>83</v>
      </c>
      <c r="K16" s="55">
        <v>81</v>
      </c>
      <c r="L16" s="55">
        <v>82</v>
      </c>
      <c r="M16" s="59" t="s">
        <v>1109</v>
      </c>
      <c r="N16" s="55"/>
      <c r="O16" s="60">
        <v>74.166666666666657</v>
      </c>
      <c r="P16" s="55">
        <v>84</v>
      </c>
      <c r="Q16" s="55">
        <v>88</v>
      </c>
    </row>
    <row r="17" spans="1:17" ht="24" hidden="1" customHeight="1" x14ac:dyDescent="0.25">
      <c r="A17" s="55" t="s">
        <v>742</v>
      </c>
      <c r="B17" s="55" t="s">
        <v>626</v>
      </c>
      <c r="C17" s="55" t="s">
        <v>699</v>
      </c>
      <c r="D17" s="55">
        <v>833900</v>
      </c>
      <c r="E17" s="59" t="s">
        <v>730</v>
      </c>
      <c r="F17" s="68" t="s">
        <v>731</v>
      </c>
      <c r="G17" s="61" t="s">
        <v>731</v>
      </c>
      <c r="H17" s="55">
        <v>79</v>
      </c>
      <c r="I17" s="55">
        <v>78</v>
      </c>
      <c r="J17" s="55">
        <v>79</v>
      </c>
      <c r="K17" s="55">
        <v>81</v>
      </c>
      <c r="L17" s="55">
        <v>78</v>
      </c>
      <c r="M17" s="59" t="s">
        <v>1116</v>
      </c>
      <c r="N17" s="55"/>
      <c r="O17" s="60">
        <v>81.666666666666671</v>
      </c>
      <c r="P17" s="55">
        <v>84</v>
      </c>
      <c r="Q17" s="55">
        <v>88</v>
      </c>
    </row>
    <row r="18" spans="1:17" ht="24" hidden="1" customHeight="1" x14ac:dyDescent="0.25">
      <c r="A18" s="55" t="s">
        <v>742</v>
      </c>
      <c r="B18" s="55" t="s">
        <v>626</v>
      </c>
      <c r="C18" s="55" t="s">
        <v>699</v>
      </c>
      <c r="D18" s="55">
        <v>833901</v>
      </c>
      <c r="E18" s="59" t="s">
        <v>732</v>
      </c>
      <c r="F18" s="68" t="s">
        <v>733</v>
      </c>
      <c r="G18" s="61" t="s">
        <v>733</v>
      </c>
      <c r="H18" s="55">
        <v>82</v>
      </c>
      <c r="I18" s="55">
        <v>83</v>
      </c>
      <c r="J18" s="55">
        <v>79</v>
      </c>
      <c r="K18" s="55">
        <v>83</v>
      </c>
      <c r="L18" s="55">
        <v>78</v>
      </c>
      <c r="M18" s="59" t="s">
        <v>1117</v>
      </c>
      <c r="N18" s="55"/>
      <c r="O18" s="60">
        <v>79</v>
      </c>
      <c r="P18" s="55" t="s">
        <v>584</v>
      </c>
      <c r="Q18" s="55" t="s">
        <v>584</v>
      </c>
    </row>
    <row r="19" spans="1:17" ht="24" hidden="1" customHeight="1" x14ac:dyDescent="0.25">
      <c r="A19" s="55" t="s">
        <v>742</v>
      </c>
      <c r="B19" s="55" t="s">
        <v>626</v>
      </c>
      <c r="C19" s="55" t="s">
        <v>699</v>
      </c>
      <c r="D19" s="55">
        <v>833906</v>
      </c>
      <c r="E19" s="59" t="s">
        <v>734</v>
      </c>
      <c r="F19" s="68" t="s">
        <v>735</v>
      </c>
      <c r="G19" s="61" t="s">
        <v>735</v>
      </c>
      <c r="H19" s="55">
        <v>80</v>
      </c>
      <c r="I19" s="55">
        <v>83</v>
      </c>
      <c r="J19" s="55">
        <v>79</v>
      </c>
      <c r="K19" s="55">
        <v>81</v>
      </c>
      <c r="L19" s="55">
        <v>78</v>
      </c>
      <c r="M19" s="59" t="s">
        <v>998</v>
      </c>
      <c r="N19" s="55"/>
      <c r="O19" s="60">
        <v>71.5</v>
      </c>
      <c r="P19" s="55">
        <v>76</v>
      </c>
      <c r="Q19" s="55">
        <v>76</v>
      </c>
    </row>
    <row r="20" spans="1:17" ht="24" hidden="1" customHeight="1" x14ac:dyDescent="0.25">
      <c r="A20" s="55" t="s">
        <v>742</v>
      </c>
      <c r="B20" s="55" t="s">
        <v>626</v>
      </c>
      <c r="C20" s="55" t="s">
        <v>699</v>
      </c>
      <c r="D20" s="55">
        <v>833826</v>
      </c>
      <c r="E20" s="59" t="s">
        <v>736</v>
      </c>
      <c r="F20" s="68" t="s">
        <v>737</v>
      </c>
      <c r="G20" s="61" t="s">
        <v>737</v>
      </c>
      <c r="H20" s="55">
        <v>79</v>
      </c>
      <c r="I20" s="55">
        <v>80</v>
      </c>
      <c r="J20" s="55">
        <v>80</v>
      </c>
      <c r="K20" s="55">
        <v>81</v>
      </c>
      <c r="L20" s="55">
        <v>84</v>
      </c>
      <c r="M20" s="59" t="s">
        <v>998</v>
      </c>
      <c r="N20" s="55"/>
      <c r="O20" s="60">
        <v>72.166666666666657</v>
      </c>
      <c r="P20" s="55">
        <v>86</v>
      </c>
      <c r="Q20" s="55">
        <v>88</v>
      </c>
    </row>
    <row r="21" spans="1:17" ht="24" hidden="1" customHeight="1" x14ac:dyDescent="0.25">
      <c r="A21" s="55" t="s">
        <v>742</v>
      </c>
      <c r="B21" s="55" t="s">
        <v>626</v>
      </c>
      <c r="C21" s="55" t="s">
        <v>699</v>
      </c>
      <c r="D21" s="55">
        <v>833917</v>
      </c>
      <c r="E21" s="59" t="s">
        <v>738</v>
      </c>
      <c r="F21" s="68" t="s">
        <v>739</v>
      </c>
      <c r="G21" s="61" t="s">
        <v>739</v>
      </c>
      <c r="H21" s="55">
        <v>82</v>
      </c>
      <c r="I21" s="55">
        <v>78</v>
      </c>
      <c r="J21" s="55">
        <v>79</v>
      </c>
      <c r="K21" s="55">
        <v>81</v>
      </c>
      <c r="L21" s="55">
        <v>78</v>
      </c>
      <c r="M21" s="59" t="s">
        <v>1118</v>
      </c>
      <c r="N21" s="60"/>
      <c r="O21" s="60">
        <v>78.5</v>
      </c>
      <c r="P21" s="55">
        <v>76</v>
      </c>
      <c r="Q21" s="55"/>
    </row>
    <row r="22" spans="1:17" ht="24" hidden="1" customHeight="1" x14ac:dyDescent="0.25">
      <c r="A22" s="55" t="s">
        <v>742</v>
      </c>
      <c r="B22" s="55" t="s">
        <v>626</v>
      </c>
      <c r="C22" s="55" t="s">
        <v>699</v>
      </c>
      <c r="D22" s="55">
        <v>844162</v>
      </c>
      <c r="E22" s="59" t="s">
        <v>740</v>
      </c>
      <c r="F22" s="68" t="s">
        <v>741</v>
      </c>
      <c r="G22" s="61" t="s">
        <v>741</v>
      </c>
      <c r="H22" s="55">
        <v>79</v>
      </c>
      <c r="I22" s="55">
        <v>80</v>
      </c>
      <c r="J22" s="55">
        <v>79</v>
      </c>
      <c r="K22" s="55">
        <v>81</v>
      </c>
      <c r="L22" s="55">
        <v>78</v>
      </c>
      <c r="M22" s="59" t="s">
        <v>1118</v>
      </c>
      <c r="N22" s="55"/>
      <c r="O22" s="60">
        <v>78.833333333333343</v>
      </c>
      <c r="P22" s="55">
        <v>84</v>
      </c>
      <c r="Q22" s="55">
        <v>88</v>
      </c>
    </row>
    <row r="23" spans="1:17" ht="24" customHeight="1" x14ac:dyDescent="0.25">
      <c r="A23" s="55" t="s">
        <v>785</v>
      </c>
      <c r="B23" s="55" t="s">
        <v>743</v>
      </c>
      <c r="C23" s="55" t="s">
        <v>744</v>
      </c>
      <c r="D23" s="55">
        <v>844307</v>
      </c>
      <c r="E23" s="59" t="s">
        <v>745</v>
      </c>
      <c r="F23" s="68" t="s">
        <v>1119</v>
      </c>
      <c r="G23" s="61" t="s">
        <v>1119</v>
      </c>
      <c r="H23" s="55">
        <v>70</v>
      </c>
      <c r="I23" s="55">
        <v>80</v>
      </c>
      <c r="J23" s="55">
        <v>70</v>
      </c>
      <c r="K23" s="55">
        <v>70</v>
      </c>
      <c r="L23" s="55">
        <v>70</v>
      </c>
      <c r="M23" s="59" t="s">
        <v>746</v>
      </c>
      <c r="N23" s="55"/>
      <c r="O23" s="60">
        <v>90</v>
      </c>
      <c r="P23" s="55">
        <v>88</v>
      </c>
      <c r="Q23" s="55">
        <v>88</v>
      </c>
    </row>
    <row r="24" spans="1:17" ht="24" customHeight="1" x14ac:dyDescent="0.25">
      <c r="A24" s="55" t="s">
        <v>785</v>
      </c>
      <c r="B24" s="55" t="s">
        <v>743</v>
      </c>
      <c r="C24" s="55" t="s">
        <v>744</v>
      </c>
      <c r="D24" s="55">
        <v>844308</v>
      </c>
      <c r="E24" s="59" t="s">
        <v>747</v>
      </c>
      <c r="F24" s="68" t="s">
        <v>1120</v>
      </c>
      <c r="G24" s="61" t="s">
        <v>1120</v>
      </c>
      <c r="H24" s="55">
        <v>80</v>
      </c>
      <c r="I24" s="55">
        <v>90</v>
      </c>
      <c r="J24" s="55">
        <v>80</v>
      </c>
      <c r="K24" s="55">
        <v>80</v>
      </c>
      <c r="L24" s="55">
        <v>80</v>
      </c>
      <c r="M24" s="59" t="s">
        <v>748</v>
      </c>
      <c r="N24" s="55"/>
      <c r="O24" s="60">
        <v>94</v>
      </c>
      <c r="P24" s="55">
        <v>88</v>
      </c>
      <c r="Q24" s="55">
        <v>90</v>
      </c>
    </row>
    <row r="25" spans="1:17" ht="24" hidden="1" customHeight="1" x14ac:dyDescent="0.25">
      <c r="A25" s="55" t="s">
        <v>785</v>
      </c>
      <c r="B25" s="55" t="s">
        <v>743</v>
      </c>
      <c r="C25" s="55" t="s">
        <v>744</v>
      </c>
      <c r="D25" s="55">
        <v>844315</v>
      </c>
      <c r="E25" s="59" t="s">
        <v>749</v>
      </c>
      <c r="F25" s="68" t="s">
        <v>1121</v>
      </c>
      <c r="G25" s="61" t="s">
        <v>1121</v>
      </c>
      <c r="H25" s="55">
        <v>90</v>
      </c>
      <c r="I25" s="55">
        <v>80</v>
      </c>
      <c r="J25" s="55">
        <v>90</v>
      </c>
      <c r="K25" s="55">
        <v>90</v>
      </c>
      <c r="L25" s="55">
        <v>90</v>
      </c>
      <c r="M25" s="59" t="s">
        <v>750</v>
      </c>
      <c r="N25" s="55"/>
      <c r="O25" s="60">
        <v>84</v>
      </c>
      <c r="P25" s="55">
        <v>80</v>
      </c>
      <c r="Q25" s="55">
        <v>84</v>
      </c>
    </row>
    <row r="26" spans="1:17" ht="24" customHeight="1" x14ac:dyDescent="0.25">
      <c r="A26" s="55" t="s">
        <v>785</v>
      </c>
      <c r="B26" s="55" t="s">
        <v>743</v>
      </c>
      <c r="C26" s="55" t="s">
        <v>744</v>
      </c>
      <c r="D26" s="55">
        <v>844316</v>
      </c>
      <c r="E26" s="59" t="s">
        <v>751</v>
      </c>
      <c r="F26" s="68" t="s">
        <v>1122</v>
      </c>
      <c r="G26" s="61" t="s">
        <v>1122</v>
      </c>
      <c r="H26" s="55">
        <v>80</v>
      </c>
      <c r="I26" s="55">
        <v>700</v>
      </c>
      <c r="J26" s="55">
        <v>70</v>
      </c>
      <c r="K26" s="55">
        <v>80</v>
      </c>
      <c r="L26" s="55">
        <v>70</v>
      </c>
      <c r="M26" s="59" t="s">
        <v>752</v>
      </c>
      <c r="N26" s="55"/>
      <c r="O26" s="60">
        <v>88</v>
      </c>
      <c r="P26" s="55">
        <v>88</v>
      </c>
      <c r="Q26" s="55">
        <v>88</v>
      </c>
    </row>
    <row r="27" spans="1:17" ht="24" customHeight="1" x14ac:dyDescent="0.25">
      <c r="A27" s="55" t="s">
        <v>785</v>
      </c>
      <c r="B27" s="55" t="s">
        <v>743</v>
      </c>
      <c r="C27" s="55" t="s">
        <v>744</v>
      </c>
      <c r="D27" s="55">
        <v>844317</v>
      </c>
      <c r="E27" s="59" t="s">
        <v>753</v>
      </c>
      <c r="F27" s="68" t="s">
        <v>1123</v>
      </c>
      <c r="G27" s="61" t="s">
        <v>1123</v>
      </c>
      <c r="H27" s="55">
        <v>80</v>
      </c>
      <c r="I27" s="55">
        <v>80</v>
      </c>
      <c r="J27" s="55">
        <v>80</v>
      </c>
      <c r="K27" s="55">
        <v>80</v>
      </c>
      <c r="L27" s="55">
        <v>80</v>
      </c>
      <c r="M27" s="59" t="s">
        <v>752</v>
      </c>
      <c r="N27" s="55"/>
      <c r="O27" s="60">
        <v>86</v>
      </c>
      <c r="P27" s="55">
        <v>86</v>
      </c>
      <c r="Q27" s="55">
        <v>88</v>
      </c>
    </row>
    <row r="28" spans="1:17" ht="24" hidden="1" customHeight="1" x14ac:dyDescent="0.25">
      <c r="A28" s="55" t="s">
        <v>785</v>
      </c>
      <c r="B28" s="55" t="s">
        <v>743</v>
      </c>
      <c r="C28" s="55" t="s">
        <v>744</v>
      </c>
      <c r="D28" s="55">
        <v>844320</v>
      </c>
      <c r="E28" s="59" t="s">
        <v>754</v>
      </c>
      <c r="F28" s="68" t="s">
        <v>1124</v>
      </c>
      <c r="G28" s="61" t="s">
        <v>1124</v>
      </c>
      <c r="H28" s="55">
        <v>80</v>
      </c>
      <c r="I28" s="55">
        <v>80</v>
      </c>
      <c r="J28" s="55">
        <v>90</v>
      </c>
      <c r="K28" s="55">
        <v>80</v>
      </c>
      <c r="L28" s="55">
        <v>80</v>
      </c>
      <c r="M28" s="59" t="s">
        <v>755</v>
      </c>
      <c r="N28" s="55"/>
      <c r="O28" s="60">
        <v>90</v>
      </c>
      <c r="P28" s="55">
        <v>84</v>
      </c>
      <c r="Q28" s="55">
        <v>88</v>
      </c>
    </row>
    <row r="29" spans="1:17" ht="24" customHeight="1" x14ac:dyDescent="0.25">
      <c r="A29" s="55" t="s">
        <v>785</v>
      </c>
      <c r="B29" s="55" t="s">
        <v>743</v>
      </c>
      <c r="C29" s="55" t="s">
        <v>744</v>
      </c>
      <c r="D29" s="55">
        <v>844321</v>
      </c>
      <c r="E29" s="59" t="s">
        <v>756</v>
      </c>
      <c r="F29" s="68" t="s">
        <v>1125</v>
      </c>
      <c r="G29" s="61" t="s">
        <v>1125</v>
      </c>
      <c r="H29" s="55">
        <v>80</v>
      </c>
      <c r="I29" s="55">
        <v>80</v>
      </c>
      <c r="J29" s="55">
        <v>90</v>
      </c>
      <c r="K29" s="55">
        <v>80</v>
      </c>
      <c r="L29" s="55">
        <v>80</v>
      </c>
      <c r="M29" s="59" t="s">
        <v>755</v>
      </c>
      <c r="N29" s="55"/>
      <c r="O29" s="60">
        <v>90</v>
      </c>
      <c r="P29" s="55">
        <v>88</v>
      </c>
      <c r="Q29" s="55">
        <v>86</v>
      </c>
    </row>
    <row r="30" spans="1:17" ht="24" customHeight="1" x14ac:dyDescent="0.25">
      <c r="A30" s="55" t="s">
        <v>785</v>
      </c>
      <c r="B30" s="55" t="s">
        <v>743</v>
      </c>
      <c r="C30" s="55" t="s">
        <v>744</v>
      </c>
      <c r="D30" s="55">
        <v>844322</v>
      </c>
      <c r="E30" s="59" t="s">
        <v>757</v>
      </c>
      <c r="F30" s="68" t="s">
        <v>1126</v>
      </c>
      <c r="G30" s="61" t="s">
        <v>1126</v>
      </c>
      <c r="H30" s="55">
        <v>80</v>
      </c>
      <c r="I30" s="55">
        <v>90</v>
      </c>
      <c r="J30" s="55">
        <v>80</v>
      </c>
      <c r="K30" s="55">
        <v>80</v>
      </c>
      <c r="L30" s="55">
        <v>80</v>
      </c>
      <c r="M30" s="59" t="s">
        <v>758</v>
      </c>
      <c r="N30" s="55"/>
      <c r="O30" s="60">
        <v>92</v>
      </c>
      <c r="P30" s="55">
        <v>86</v>
      </c>
      <c r="Q30" s="55">
        <v>88</v>
      </c>
    </row>
    <row r="31" spans="1:17" ht="24" customHeight="1" x14ac:dyDescent="0.25">
      <c r="A31" s="55" t="s">
        <v>785</v>
      </c>
      <c r="B31" s="55" t="s">
        <v>743</v>
      </c>
      <c r="C31" s="55" t="s">
        <v>744</v>
      </c>
      <c r="D31" s="55">
        <v>844324</v>
      </c>
      <c r="E31" s="59" t="s">
        <v>759</v>
      </c>
      <c r="F31" s="68" t="s">
        <v>1127</v>
      </c>
      <c r="G31" s="61" t="s">
        <v>1127</v>
      </c>
      <c r="H31" s="55">
        <v>90</v>
      </c>
      <c r="I31" s="55">
        <v>90</v>
      </c>
      <c r="J31" s="55">
        <v>10</v>
      </c>
      <c r="K31" s="55">
        <v>90</v>
      </c>
      <c r="L31" s="55">
        <v>90</v>
      </c>
      <c r="M31" s="59" t="s">
        <v>760</v>
      </c>
      <c r="N31" s="55"/>
      <c r="O31" s="60">
        <v>94</v>
      </c>
      <c r="P31" s="55">
        <v>88</v>
      </c>
      <c r="Q31" s="55">
        <v>90</v>
      </c>
    </row>
    <row r="32" spans="1:17" ht="24" customHeight="1" x14ac:dyDescent="0.25">
      <c r="A32" s="55" t="s">
        <v>785</v>
      </c>
      <c r="B32" s="55" t="s">
        <v>743</v>
      </c>
      <c r="C32" s="55" t="s">
        <v>744</v>
      </c>
      <c r="D32" s="55">
        <v>844325</v>
      </c>
      <c r="E32" s="59" t="s">
        <v>761</v>
      </c>
      <c r="F32" s="68" t="s">
        <v>1128</v>
      </c>
      <c r="G32" s="61" t="s">
        <v>1128</v>
      </c>
      <c r="H32" s="55">
        <v>90</v>
      </c>
      <c r="I32" s="55">
        <v>90</v>
      </c>
      <c r="J32" s="55">
        <v>90</v>
      </c>
      <c r="K32" s="55">
        <v>90</v>
      </c>
      <c r="L32" s="55">
        <v>90</v>
      </c>
      <c r="M32" s="59" t="s">
        <v>762</v>
      </c>
      <c r="N32" s="55"/>
      <c r="O32" s="60">
        <v>90</v>
      </c>
      <c r="P32" s="55">
        <v>86</v>
      </c>
      <c r="Q32" s="55">
        <v>88</v>
      </c>
    </row>
    <row r="33" spans="1:17" ht="24" customHeight="1" x14ac:dyDescent="0.25">
      <c r="A33" s="55" t="s">
        <v>785</v>
      </c>
      <c r="B33" s="55" t="s">
        <v>743</v>
      </c>
      <c r="C33" s="55" t="s">
        <v>744</v>
      </c>
      <c r="D33" s="55">
        <v>844326</v>
      </c>
      <c r="E33" s="59" t="s">
        <v>763</v>
      </c>
      <c r="F33" s="68" t="s">
        <v>1129</v>
      </c>
      <c r="G33" s="61" t="s">
        <v>1129</v>
      </c>
      <c r="H33" s="55">
        <v>90</v>
      </c>
      <c r="I33" s="55">
        <v>90</v>
      </c>
      <c r="J33" s="55">
        <v>90</v>
      </c>
      <c r="K33" s="55">
        <v>90</v>
      </c>
      <c r="L33" s="55">
        <v>90</v>
      </c>
      <c r="M33" s="59" t="s">
        <v>764</v>
      </c>
      <c r="N33" s="55"/>
      <c r="O33" s="60">
        <v>88</v>
      </c>
      <c r="P33" s="55">
        <v>88</v>
      </c>
      <c r="Q33" s="55">
        <v>88</v>
      </c>
    </row>
    <row r="34" spans="1:17" ht="24" customHeight="1" x14ac:dyDescent="0.25">
      <c r="A34" s="55" t="s">
        <v>785</v>
      </c>
      <c r="B34" s="55" t="s">
        <v>743</v>
      </c>
      <c r="C34" s="55" t="s">
        <v>744</v>
      </c>
      <c r="D34" s="55">
        <v>844327</v>
      </c>
      <c r="E34" s="59" t="s">
        <v>765</v>
      </c>
      <c r="F34" s="68" t="s">
        <v>1130</v>
      </c>
      <c r="G34" s="61" t="s">
        <v>1130</v>
      </c>
      <c r="H34" s="55">
        <v>90</v>
      </c>
      <c r="I34" s="55">
        <v>80</v>
      </c>
      <c r="J34" s="55">
        <v>90</v>
      </c>
      <c r="K34" s="55">
        <v>90</v>
      </c>
      <c r="L34" s="55">
        <v>90</v>
      </c>
      <c r="M34" s="59" t="s">
        <v>764</v>
      </c>
      <c r="N34" s="55"/>
      <c r="O34" s="60">
        <v>96</v>
      </c>
      <c r="P34" s="55">
        <v>88</v>
      </c>
      <c r="Q34" s="55">
        <v>90</v>
      </c>
    </row>
    <row r="35" spans="1:17" ht="24" hidden="1" customHeight="1" x14ac:dyDescent="0.25">
      <c r="A35" s="55" t="s">
        <v>785</v>
      </c>
      <c r="B35" s="55" t="s">
        <v>743</v>
      </c>
      <c r="C35" s="55" t="s">
        <v>744</v>
      </c>
      <c r="D35" s="55">
        <v>844335</v>
      </c>
      <c r="E35" s="59" t="s">
        <v>766</v>
      </c>
      <c r="F35" s="68" t="s">
        <v>1131</v>
      </c>
      <c r="G35" s="61" t="s">
        <v>1131</v>
      </c>
      <c r="H35" s="55">
        <v>80</v>
      </c>
      <c r="I35" s="55">
        <v>70</v>
      </c>
      <c r="J35" s="55">
        <v>80</v>
      </c>
      <c r="K35" s="55">
        <v>80</v>
      </c>
      <c r="L35" s="55">
        <v>80</v>
      </c>
      <c r="M35" s="59" t="s">
        <v>767</v>
      </c>
      <c r="N35" s="55"/>
      <c r="O35" s="60">
        <v>84</v>
      </c>
      <c r="P35" s="55">
        <v>84</v>
      </c>
      <c r="Q35" s="55">
        <v>86</v>
      </c>
    </row>
    <row r="36" spans="1:17" ht="24" customHeight="1" x14ac:dyDescent="0.25">
      <c r="A36" s="55" t="s">
        <v>785</v>
      </c>
      <c r="B36" s="55" t="s">
        <v>743</v>
      </c>
      <c r="C36" s="55" t="s">
        <v>744</v>
      </c>
      <c r="D36" s="55">
        <v>844336</v>
      </c>
      <c r="E36" s="59" t="s">
        <v>768</v>
      </c>
      <c r="F36" s="68" t="s">
        <v>1132</v>
      </c>
      <c r="G36" s="61" t="s">
        <v>1132</v>
      </c>
      <c r="H36" s="55">
        <v>70</v>
      </c>
      <c r="I36" s="55">
        <v>80</v>
      </c>
      <c r="J36" s="55">
        <v>70</v>
      </c>
      <c r="K36" s="55">
        <v>70</v>
      </c>
      <c r="L36" s="55">
        <v>70</v>
      </c>
      <c r="M36" s="59" t="s">
        <v>769</v>
      </c>
      <c r="N36" s="55"/>
      <c r="O36" s="60">
        <v>92</v>
      </c>
      <c r="P36" s="55">
        <v>86</v>
      </c>
      <c r="Q36" s="55">
        <v>88</v>
      </c>
    </row>
    <row r="37" spans="1:17" ht="24" hidden="1" customHeight="1" x14ac:dyDescent="0.25">
      <c r="A37" s="55" t="s">
        <v>785</v>
      </c>
      <c r="B37" s="55" t="s">
        <v>743</v>
      </c>
      <c r="C37" s="55" t="s">
        <v>744</v>
      </c>
      <c r="D37" s="55">
        <v>844337</v>
      </c>
      <c r="E37" s="59" t="s">
        <v>770</v>
      </c>
      <c r="F37" s="68" t="s">
        <v>1133</v>
      </c>
      <c r="G37" s="61" t="s">
        <v>1133</v>
      </c>
      <c r="H37" s="55">
        <v>80</v>
      </c>
      <c r="I37" s="55">
        <v>80</v>
      </c>
      <c r="J37" s="55">
        <v>80</v>
      </c>
      <c r="K37" s="55">
        <v>80</v>
      </c>
      <c r="L37" s="55">
        <v>80</v>
      </c>
      <c r="M37" s="59" t="s">
        <v>748</v>
      </c>
      <c r="N37" s="55"/>
      <c r="O37" s="60">
        <v>90</v>
      </c>
      <c r="P37" s="55">
        <v>84</v>
      </c>
      <c r="Q37" s="55">
        <v>86</v>
      </c>
    </row>
    <row r="38" spans="1:17" ht="24" hidden="1" customHeight="1" x14ac:dyDescent="0.25">
      <c r="A38" s="55" t="s">
        <v>785</v>
      </c>
      <c r="B38" s="55" t="s">
        <v>743</v>
      </c>
      <c r="C38" s="55" t="s">
        <v>744</v>
      </c>
      <c r="D38" s="55">
        <v>844338</v>
      </c>
      <c r="E38" s="59" t="s">
        <v>771</v>
      </c>
      <c r="F38" s="68" t="s">
        <v>1134</v>
      </c>
      <c r="G38" s="61" t="s">
        <v>1134</v>
      </c>
      <c r="H38" s="55">
        <v>80</v>
      </c>
      <c r="I38" s="55">
        <v>80</v>
      </c>
      <c r="J38" s="55">
        <v>80</v>
      </c>
      <c r="K38" s="55">
        <v>80</v>
      </c>
      <c r="L38" s="55">
        <v>80</v>
      </c>
      <c r="M38" s="59" t="s">
        <v>748</v>
      </c>
      <c r="N38" s="60"/>
      <c r="O38" s="60">
        <v>92</v>
      </c>
      <c r="P38" s="55">
        <v>82</v>
      </c>
      <c r="Q38" s="55">
        <v>88</v>
      </c>
    </row>
    <row r="39" spans="1:17" ht="24" hidden="1" customHeight="1" x14ac:dyDescent="0.25">
      <c r="A39" s="55" t="s">
        <v>785</v>
      </c>
      <c r="B39" s="55" t="s">
        <v>743</v>
      </c>
      <c r="C39" s="55" t="s">
        <v>744</v>
      </c>
      <c r="D39" s="55">
        <v>844389</v>
      </c>
      <c r="E39" s="59" t="s">
        <v>772</v>
      </c>
      <c r="F39" s="68" t="s">
        <v>1135</v>
      </c>
      <c r="G39" s="61" t="s">
        <v>1135</v>
      </c>
      <c r="H39" s="55">
        <v>80</v>
      </c>
      <c r="I39" s="55">
        <v>80</v>
      </c>
      <c r="J39" s="55">
        <v>80</v>
      </c>
      <c r="K39" s="55">
        <v>90</v>
      </c>
      <c r="L39" s="55">
        <v>80</v>
      </c>
      <c r="M39" s="59" t="s">
        <v>750</v>
      </c>
      <c r="N39" s="55"/>
      <c r="O39" s="60">
        <v>84</v>
      </c>
      <c r="P39" s="55">
        <v>82</v>
      </c>
      <c r="Q39" s="55">
        <v>82</v>
      </c>
    </row>
    <row r="40" spans="1:17" ht="24" hidden="1" customHeight="1" x14ac:dyDescent="0.25">
      <c r="A40" s="55" t="s">
        <v>785</v>
      </c>
      <c r="B40" s="55" t="s">
        <v>743</v>
      </c>
      <c r="C40" s="55" t="s">
        <v>744</v>
      </c>
      <c r="D40" s="55">
        <v>844401</v>
      </c>
      <c r="E40" s="59" t="s">
        <v>773</v>
      </c>
      <c r="F40" s="68" t="s">
        <v>1136</v>
      </c>
      <c r="G40" s="61" t="s">
        <v>1136</v>
      </c>
      <c r="H40" s="55">
        <v>80</v>
      </c>
      <c r="I40" s="55">
        <v>80</v>
      </c>
      <c r="J40" s="55">
        <v>80</v>
      </c>
      <c r="K40" s="55">
        <v>80</v>
      </c>
      <c r="L40" s="55">
        <v>80</v>
      </c>
      <c r="M40" s="59" t="s">
        <v>774</v>
      </c>
      <c r="N40" s="60"/>
      <c r="O40" s="60">
        <v>86</v>
      </c>
      <c r="P40" s="55">
        <v>80</v>
      </c>
      <c r="Q40" s="55">
        <v>82</v>
      </c>
    </row>
    <row r="41" spans="1:17" ht="24" customHeight="1" x14ac:dyDescent="0.25">
      <c r="A41" s="55" t="s">
        <v>785</v>
      </c>
      <c r="B41" s="55" t="s">
        <v>743</v>
      </c>
      <c r="C41" s="55" t="s">
        <v>744</v>
      </c>
      <c r="D41" s="55">
        <v>844402</v>
      </c>
      <c r="E41" s="59" t="s">
        <v>775</v>
      </c>
      <c r="F41" s="68" t="s">
        <v>1137</v>
      </c>
      <c r="G41" s="61" t="s">
        <v>1137</v>
      </c>
      <c r="H41" s="55">
        <v>80</v>
      </c>
      <c r="I41" s="55">
        <v>90</v>
      </c>
      <c r="J41" s="55">
        <v>80</v>
      </c>
      <c r="K41" s="55">
        <v>80</v>
      </c>
      <c r="L41" s="55">
        <v>80</v>
      </c>
      <c r="M41" s="59" t="s">
        <v>760</v>
      </c>
      <c r="N41" s="55"/>
      <c r="O41" s="60">
        <v>88</v>
      </c>
      <c r="P41" s="55">
        <v>88</v>
      </c>
      <c r="Q41" s="55">
        <v>88</v>
      </c>
    </row>
    <row r="42" spans="1:17" ht="24" customHeight="1" x14ac:dyDescent="0.25">
      <c r="A42" s="55" t="s">
        <v>785</v>
      </c>
      <c r="B42" s="55" t="s">
        <v>743</v>
      </c>
      <c r="C42" s="55" t="s">
        <v>744</v>
      </c>
      <c r="D42" s="55">
        <v>844411</v>
      </c>
      <c r="E42" s="59" t="s">
        <v>776</v>
      </c>
      <c r="F42" s="68" t="s">
        <v>1138</v>
      </c>
      <c r="G42" s="61" t="s">
        <v>1138</v>
      </c>
      <c r="H42" s="55">
        <v>90</v>
      </c>
      <c r="I42" s="55">
        <v>80</v>
      </c>
      <c r="J42" s="55">
        <v>90</v>
      </c>
      <c r="K42" s="55">
        <v>90</v>
      </c>
      <c r="L42" s="55">
        <v>90</v>
      </c>
      <c r="M42" s="59" t="s">
        <v>764</v>
      </c>
      <c r="N42" s="55"/>
      <c r="O42" s="60">
        <v>88</v>
      </c>
      <c r="P42" s="55">
        <v>88</v>
      </c>
      <c r="Q42" s="55">
        <v>90</v>
      </c>
    </row>
    <row r="43" spans="1:17" ht="24" hidden="1" customHeight="1" x14ac:dyDescent="0.25">
      <c r="A43" s="55" t="s">
        <v>785</v>
      </c>
      <c r="B43" s="55" t="s">
        <v>743</v>
      </c>
      <c r="C43" s="55" t="s">
        <v>744</v>
      </c>
      <c r="D43" s="55">
        <v>844431</v>
      </c>
      <c r="E43" s="59" t="s">
        <v>777</v>
      </c>
      <c r="F43" s="68" t="s">
        <v>1139</v>
      </c>
      <c r="G43" s="61" t="s">
        <v>1139</v>
      </c>
      <c r="H43" s="55">
        <v>80</v>
      </c>
      <c r="I43" s="55">
        <v>90</v>
      </c>
      <c r="J43" s="55">
        <v>80</v>
      </c>
      <c r="K43" s="55">
        <v>80</v>
      </c>
      <c r="L43" s="55">
        <v>80</v>
      </c>
      <c r="M43" s="59" t="s">
        <v>746</v>
      </c>
      <c r="N43" s="55"/>
      <c r="O43" s="60">
        <v>83</v>
      </c>
      <c r="P43" s="55">
        <v>80</v>
      </c>
      <c r="Q43" s="55">
        <v>82</v>
      </c>
    </row>
    <row r="44" spans="1:17" ht="24" hidden="1" customHeight="1" x14ac:dyDescent="0.25">
      <c r="A44" s="55" t="s">
        <v>785</v>
      </c>
      <c r="B44" s="55" t="s">
        <v>743</v>
      </c>
      <c r="C44" s="55" t="s">
        <v>744</v>
      </c>
      <c r="D44" s="55">
        <v>844433</v>
      </c>
      <c r="E44" s="59" t="s">
        <v>778</v>
      </c>
      <c r="F44" s="68" t="s">
        <v>1140</v>
      </c>
      <c r="G44" s="61" t="s">
        <v>1140</v>
      </c>
      <c r="H44" s="55">
        <v>90</v>
      </c>
      <c r="I44" s="55">
        <v>80</v>
      </c>
      <c r="J44" s="55">
        <v>10</v>
      </c>
      <c r="K44" s="55">
        <v>90</v>
      </c>
      <c r="L44" s="55">
        <v>90</v>
      </c>
      <c r="M44" s="59" t="s">
        <v>779</v>
      </c>
      <c r="N44" s="55"/>
      <c r="O44" s="60">
        <v>90</v>
      </c>
      <c r="P44" s="55">
        <v>84</v>
      </c>
      <c r="Q44" s="55">
        <v>84</v>
      </c>
    </row>
    <row r="45" spans="1:17" ht="24" customHeight="1" x14ac:dyDescent="0.25">
      <c r="A45" s="55" t="s">
        <v>785</v>
      </c>
      <c r="B45" s="55" t="s">
        <v>743</v>
      </c>
      <c r="C45" s="55" t="s">
        <v>744</v>
      </c>
      <c r="D45" s="55">
        <v>844441</v>
      </c>
      <c r="E45" s="59" t="s">
        <v>780</v>
      </c>
      <c r="F45" s="68" t="s">
        <v>1141</v>
      </c>
      <c r="G45" s="61" t="s">
        <v>1141</v>
      </c>
      <c r="H45" s="55">
        <v>80</v>
      </c>
      <c r="I45" s="55">
        <v>90</v>
      </c>
      <c r="J45" s="55">
        <v>80</v>
      </c>
      <c r="K45" s="55">
        <v>80</v>
      </c>
      <c r="L45" s="55">
        <v>80</v>
      </c>
      <c r="M45" s="59" t="s">
        <v>760</v>
      </c>
      <c r="N45" s="55"/>
      <c r="O45" s="60">
        <v>94</v>
      </c>
      <c r="P45" s="55">
        <v>88</v>
      </c>
      <c r="Q45" s="55">
        <v>86</v>
      </c>
    </row>
    <row r="46" spans="1:17" ht="24" customHeight="1" x14ac:dyDescent="0.25">
      <c r="A46" s="55" t="s">
        <v>785</v>
      </c>
      <c r="B46" s="55" t="s">
        <v>743</v>
      </c>
      <c r="C46" s="55" t="s">
        <v>744</v>
      </c>
      <c r="D46" s="55">
        <v>844442</v>
      </c>
      <c r="E46" s="59" t="s">
        <v>781</v>
      </c>
      <c r="F46" s="68" t="s">
        <v>1142</v>
      </c>
      <c r="G46" s="61" t="s">
        <v>1142</v>
      </c>
      <c r="H46" s="55">
        <v>90</v>
      </c>
      <c r="I46" s="55">
        <v>90</v>
      </c>
      <c r="J46" s="55">
        <v>90</v>
      </c>
      <c r="K46" s="55">
        <v>90</v>
      </c>
      <c r="L46" s="55">
        <v>90</v>
      </c>
      <c r="M46" s="59" t="s">
        <v>760</v>
      </c>
      <c r="N46" s="55"/>
      <c r="O46" s="60">
        <v>90</v>
      </c>
      <c r="P46" s="55">
        <v>88</v>
      </c>
      <c r="Q46" s="55">
        <v>88</v>
      </c>
    </row>
    <row r="47" spans="1:17" ht="24" customHeight="1" x14ac:dyDescent="0.25">
      <c r="A47" s="55" t="s">
        <v>785</v>
      </c>
      <c r="B47" s="55" t="s">
        <v>743</v>
      </c>
      <c r="C47" s="55" t="s">
        <v>744</v>
      </c>
      <c r="D47" s="55">
        <v>844443</v>
      </c>
      <c r="E47" s="59" t="s">
        <v>782</v>
      </c>
      <c r="F47" s="68" t="s">
        <v>1143</v>
      </c>
      <c r="G47" s="61" t="s">
        <v>1143</v>
      </c>
      <c r="H47" s="55">
        <v>90</v>
      </c>
      <c r="I47" s="55">
        <v>80</v>
      </c>
      <c r="J47" s="55">
        <v>90</v>
      </c>
      <c r="K47" s="55">
        <v>90</v>
      </c>
      <c r="L47" s="55">
        <v>90</v>
      </c>
      <c r="M47" s="59" t="s">
        <v>760</v>
      </c>
      <c r="N47" s="55"/>
      <c r="O47" s="60">
        <v>86</v>
      </c>
      <c r="P47" s="55">
        <v>86</v>
      </c>
      <c r="Q47" s="55">
        <v>88</v>
      </c>
    </row>
    <row r="48" spans="1:17" ht="24" hidden="1" customHeight="1" x14ac:dyDescent="0.25">
      <c r="A48" s="55" t="s">
        <v>785</v>
      </c>
      <c r="B48" s="55" t="s">
        <v>743</v>
      </c>
      <c r="C48" s="55" t="s">
        <v>744</v>
      </c>
      <c r="D48" s="55">
        <v>844454</v>
      </c>
      <c r="E48" s="59" t="s">
        <v>783</v>
      </c>
      <c r="F48" s="68" t="s">
        <v>1144</v>
      </c>
      <c r="G48" s="61" t="s">
        <v>1144</v>
      </c>
      <c r="H48" s="55">
        <v>80</v>
      </c>
      <c r="I48" s="55">
        <v>80</v>
      </c>
      <c r="J48" s="55">
        <v>80</v>
      </c>
      <c r="K48" s="55">
        <v>80</v>
      </c>
      <c r="L48" s="55">
        <v>80</v>
      </c>
      <c r="M48" s="59" t="s">
        <v>784</v>
      </c>
      <c r="N48" s="55"/>
      <c r="O48" s="60">
        <v>90</v>
      </c>
      <c r="P48" s="55">
        <v>88</v>
      </c>
      <c r="Q48" s="55">
        <v>84</v>
      </c>
    </row>
    <row r="49" spans="1:17" ht="24" hidden="1" customHeight="1" x14ac:dyDescent="0.25">
      <c r="A49" s="55" t="s">
        <v>786</v>
      </c>
      <c r="B49" s="55" t="s">
        <v>743</v>
      </c>
      <c r="C49" s="55" t="s">
        <v>627</v>
      </c>
      <c r="D49" s="55">
        <v>844348</v>
      </c>
      <c r="E49" s="59" t="s">
        <v>787</v>
      </c>
      <c r="F49" s="68" t="s">
        <v>788</v>
      </c>
      <c r="G49" s="61" t="s">
        <v>788</v>
      </c>
      <c r="H49" s="55">
        <v>50</v>
      </c>
      <c r="I49" s="55">
        <v>50</v>
      </c>
      <c r="J49" s="55">
        <v>50</v>
      </c>
      <c r="K49" s="55">
        <v>40</v>
      </c>
      <c r="L49" s="55">
        <v>90</v>
      </c>
      <c r="M49" s="59" t="s">
        <v>789</v>
      </c>
      <c r="N49" s="55"/>
      <c r="O49" s="60">
        <v>94</v>
      </c>
      <c r="P49" s="55">
        <v>80</v>
      </c>
      <c r="Q49" s="55">
        <v>68</v>
      </c>
    </row>
    <row r="50" spans="1:17" ht="24" hidden="1" customHeight="1" x14ac:dyDescent="0.25">
      <c r="A50" s="55" t="s">
        <v>786</v>
      </c>
      <c r="B50" s="55" t="s">
        <v>743</v>
      </c>
      <c r="C50" s="55" t="s">
        <v>627</v>
      </c>
      <c r="D50" s="55">
        <v>844347</v>
      </c>
      <c r="E50" s="59" t="s">
        <v>790</v>
      </c>
      <c r="F50" s="68" t="s">
        <v>791</v>
      </c>
      <c r="G50" s="61" t="s">
        <v>791</v>
      </c>
      <c r="H50" s="55">
        <v>80</v>
      </c>
      <c r="I50" s="55">
        <v>80</v>
      </c>
      <c r="J50" s="55">
        <v>70</v>
      </c>
      <c r="K50" s="55">
        <v>70</v>
      </c>
      <c r="L50" s="55">
        <v>100</v>
      </c>
      <c r="M50" s="59" t="s">
        <v>792</v>
      </c>
      <c r="N50" s="55"/>
      <c r="O50" s="60">
        <v>100</v>
      </c>
      <c r="P50" s="55">
        <v>88</v>
      </c>
      <c r="Q50" s="55">
        <v>68</v>
      </c>
    </row>
    <row r="51" spans="1:17" ht="24" hidden="1" customHeight="1" x14ac:dyDescent="0.25">
      <c r="A51" s="55" t="s">
        <v>786</v>
      </c>
      <c r="B51" s="55" t="s">
        <v>743</v>
      </c>
      <c r="C51" s="55" t="s">
        <v>627</v>
      </c>
      <c r="D51" s="55">
        <v>844342</v>
      </c>
      <c r="E51" s="59" t="s">
        <v>793</v>
      </c>
      <c r="F51" s="68" t="s">
        <v>794</v>
      </c>
      <c r="G51" s="61" t="s">
        <v>794</v>
      </c>
      <c r="H51" s="55">
        <v>90</v>
      </c>
      <c r="I51" s="55">
        <v>90</v>
      </c>
      <c r="J51" s="55">
        <v>90</v>
      </c>
      <c r="K51" s="55">
        <v>90</v>
      </c>
      <c r="L51" s="55">
        <v>100</v>
      </c>
      <c r="M51" s="59" t="s">
        <v>795</v>
      </c>
      <c r="N51" s="55"/>
      <c r="O51" s="60">
        <v>100</v>
      </c>
      <c r="P51" s="55">
        <v>82</v>
      </c>
      <c r="Q51" s="55">
        <v>52</v>
      </c>
    </row>
    <row r="52" spans="1:17" ht="24" hidden="1" customHeight="1" x14ac:dyDescent="0.25">
      <c r="A52" s="55" t="s">
        <v>786</v>
      </c>
      <c r="B52" s="55" t="s">
        <v>743</v>
      </c>
      <c r="C52" s="55" t="s">
        <v>627</v>
      </c>
      <c r="D52" s="55">
        <v>844343</v>
      </c>
      <c r="E52" s="59" t="s">
        <v>796</v>
      </c>
      <c r="F52" s="68" t="s">
        <v>797</v>
      </c>
      <c r="G52" s="61" t="s">
        <v>797</v>
      </c>
      <c r="H52" s="55">
        <v>90</v>
      </c>
      <c r="I52" s="55">
        <v>90</v>
      </c>
      <c r="J52" s="55">
        <v>90</v>
      </c>
      <c r="K52" s="55">
        <v>90</v>
      </c>
      <c r="L52" s="55">
        <v>100</v>
      </c>
      <c r="M52" s="59" t="s">
        <v>798</v>
      </c>
      <c r="N52" s="55"/>
      <c r="O52" s="60">
        <v>96</v>
      </c>
      <c r="P52" s="55">
        <v>82</v>
      </c>
      <c r="Q52" s="55">
        <v>72</v>
      </c>
    </row>
    <row r="53" spans="1:17" ht="24" hidden="1" customHeight="1" x14ac:dyDescent="0.25">
      <c r="A53" s="55" t="s">
        <v>786</v>
      </c>
      <c r="B53" s="55" t="s">
        <v>743</v>
      </c>
      <c r="C53" s="55" t="s">
        <v>627</v>
      </c>
      <c r="D53" s="55">
        <v>844334</v>
      </c>
      <c r="E53" s="59" t="s">
        <v>799</v>
      </c>
      <c r="F53" s="68" t="s">
        <v>800</v>
      </c>
      <c r="G53" s="61" t="s">
        <v>800</v>
      </c>
      <c r="H53" s="55">
        <v>90</v>
      </c>
      <c r="I53" s="55">
        <v>90</v>
      </c>
      <c r="J53" s="55">
        <v>85</v>
      </c>
      <c r="K53" s="55">
        <v>80</v>
      </c>
      <c r="L53" s="55">
        <v>80</v>
      </c>
      <c r="M53" s="59" t="s">
        <v>210</v>
      </c>
      <c r="N53" s="55"/>
      <c r="O53" s="60">
        <v>90</v>
      </c>
      <c r="P53" s="55">
        <v>88</v>
      </c>
      <c r="Q53" s="55">
        <v>68</v>
      </c>
    </row>
    <row r="54" spans="1:17" ht="24" hidden="1" customHeight="1" x14ac:dyDescent="0.25">
      <c r="A54" s="55" t="s">
        <v>786</v>
      </c>
      <c r="B54" s="55" t="s">
        <v>743</v>
      </c>
      <c r="C54" s="55" t="s">
        <v>627</v>
      </c>
      <c r="D54" s="55">
        <v>844341</v>
      </c>
      <c r="E54" s="59" t="s">
        <v>801</v>
      </c>
      <c r="F54" s="68" t="s">
        <v>802</v>
      </c>
      <c r="G54" s="61" t="s">
        <v>802</v>
      </c>
      <c r="H54" s="55">
        <v>50</v>
      </c>
      <c r="I54" s="55">
        <v>50</v>
      </c>
      <c r="J54" s="55">
        <v>50</v>
      </c>
      <c r="K54" s="55">
        <v>40</v>
      </c>
      <c r="L54" s="55">
        <v>80</v>
      </c>
      <c r="M54" s="59" t="s">
        <v>803</v>
      </c>
      <c r="N54" s="55"/>
      <c r="O54" s="60">
        <v>98</v>
      </c>
      <c r="P54" s="55">
        <v>80</v>
      </c>
      <c r="Q54" s="55">
        <v>72</v>
      </c>
    </row>
    <row r="55" spans="1:17" ht="24" hidden="1" customHeight="1" x14ac:dyDescent="0.25">
      <c r="A55" s="55" t="s">
        <v>786</v>
      </c>
      <c r="B55" s="55" t="s">
        <v>743</v>
      </c>
      <c r="C55" s="55" t="s">
        <v>627</v>
      </c>
      <c r="D55" s="55">
        <v>844344</v>
      </c>
      <c r="E55" s="59" t="s">
        <v>804</v>
      </c>
      <c r="F55" s="68" t="s">
        <v>805</v>
      </c>
      <c r="G55" s="61" t="s">
        <v>805</v>
      </c>
      <c r="H55" s="55">
        <v>50</v>
      </c>
      <c r="I55" s="55">
        <v>40</v>
      </c>
      <c r="J55" s="55">
        <v>50</v>
      </c>
      <c r="K55" s="55">
        <v>40</v>
      </c>
      <c r="L55" s="55">
        <v>85</v>
      </c>
      <c r="M55" s="59" t="s">
        <v>803</v>
      </c>
      <c r="N55" s="55"/>
      <c r="O55" s="60">
        <v>100</v>
      </c>
      <c r="P55" s="55">
        <v>82</v>
      </c>
      <c r="Q55" s="55">
        <v>76</v>
      </c>
    </row>
    <row r="56" spans="1:17" ht="24" hidden="1" customHeight="1" x14ac:dyDescent="0.25">
      <c r="A56" s="55" t="s">
        <v>786</v>
      </c>
      <c r="B56" s="55" t="s">
        <v>743</v>
      </c>
      <c r="C56" s="55" t="s">
        <v>627</v>
      </c>
      <c r="D56" s="55">
        <v>844345</v>
      </c>
      <c r="E56" s="59" t="s">
        <v>806</v>
      </c>
      <c r="F56" s="68" t="s">
        <v>807</v>
      </c>
      <c r="G56" s="61" t="s">
        <v>807</v>
      </c>
      <c r="H56" s="55">
        <v>90</v>
      </c>
      <c r="I56" s="55">
        <v>90</v>
      </c>
      <c r="J56" s="55">
        <v>85</v>
      </c>
      <c r="K56" s="55">
        <v>80</v>
      </c>
      <c r="L56" s="55">
        <v>90</v>
      </c>
      <c r="M56" s="59" t="s">
        <v>210</v>
      </c>
      <c r="N56" s="55"/>
      <c r="O56" s="60">
        <v>94</v>
      </c>
      <c r="P56" s="55">
        <v>80</v>
      </c>
      <c r="Q56" s="55">
        <v>72</v>
      </c>
    </row>
    <row r="57" spans="1:17" ht="24" hidden="1" customHeight="1" x14ac:dyDescent="0.25">
      <c r="A57" s="55" t="s">
        <v>786</v>
      </c>
      <c r="B57" s="55" t="s">
        <v>743</v>
      </c>
      <c r="C57" s="55" t="s">
        <v>627</v>
      </c>
      <c r="D57" s="55">
        <v>844346</v>
      </c>
      <c r="E57" s="59" t="s">
        <v>808</v>
      </c>
      <c r="F57" s="68" t="s">
        <v>809</v>
      </c>
      <c r="G57" s="61" t="s">
        <v>809</v>
      </c>
      <c r="H57" s="55">
        <v>60</v>
      </c>
      <c r="I57" s="55">
        <v>50</v>
      </c>
      <c r="J57" s="55">
        <v>50</v>
      </c>
      <c r="K57" s="55">
        <v>50</v>
      </c>
      <c r="L57" s="55">
        <v>70</v>
      </c>
      <c r="M57" s="59" t="s">
        <v>803</v>
      </c>
      <c r="N57" s="55"/>
      <c r="O57" s="60">
        <v>96</v>
      </c>
      <c r="P57" s="55">
        <v>84</v>
      </c>
      <c r="Q57" s="55">
        <v>64</v>
      </c>
    </row>
    <row r="58" spans="1:17" ht="24" hidden="1" customHeight="1" x14ac:dyDescent="0.25">
      <c r="A58" s="55" t="s">
        <v>786</v>
      </c>
      <c r="B58" s="55" t="s">
        <v>743</v>
      </c>
      <c r="C58" s="55" t="s">
        <v>627</v>
      </c>
      <c r="D58" s="55">
        <v>844358</v>
      </c>
      <c r="E58" s="59" t="s">
        <v>810</v>
      </c>
      <c r="F58" s="68" t="s">
        <v>811</v>
      </c>
      <c r="G58" s="61" t="s">
        <v>811</v>
      </c>
      <c r="H58" s="55">
        <v>60</v>
      </c>
      <c r="I58" s="55">
        <v>80</v>
      </c>
      <c r="J58" s="55">
        <v>80</v>
      </c>
      <c r="K58" s="55">
        <v>80</v>
      </c>
      <c r="L58" s="55">
        <v>100</v>
      </c>
      <c r="M58" s="59" t="s">
        <v>812</v>
      </c>
      <c r="N58" s="55"/>
      <c r="O58" s="60">
        <v>98</v>
      </c>
      <c r="P58" s="55">
        <v>82</v>
      </c>
      <c r="Q58" s="55">
        <v>68</v>
      </c>
    </row>
    <row r="59" spans="1:17" ht="24" hidden="1" customHeight="1" x14ac:dyDescent="0.25">
      <c r="A59" s="55" t="s">
        <v>786</v>
      </c>
      <c r="B59" s="55" t="s">
        <v>743</v>
      </c>
      <c r="C59" s="55" t="s">
        <v>627</v>
      </c>
      <c r="D59" s="55">
        <v>844359</v>
      </c>
      <c r="E59" s="59" t="s">
        <v>813</v>
      </c>
      <c r="F59" s="68" t="s">
        <v>814</v>
      </c>
      <c r="G59" s="61" t="s">
        <v>814</v>
      </c>
      <c r="H59" s="55">
        <v>80</v>
      </c>
      <c r="I59" s="55">
        <v>80</v>
      </c>
      <c r="J59" s="55">
        <v>80</v>
      </c>
      <c r="K59" s="55">
        <v>60</v>
      </c>
      <c r="L59" s="55">
        <v>100</v>
      </c>
      <c r="M59" s="59" t="s">
        <v>815</v>
      </c>
      <c r="N59" s="55"/>
      <c r="O59" s="60">
        <v>98</v>
      </c>
      <c r="P59" s="55">
        <v>82</v>
      </c>
      <c r="Q59" s="55">
        <v>68</v>
      </c>
    </row>
    <row r="60" spans="1:17" ht="24" hidden="1" customHeight="1" x14ac:dyDescent="0.25">
      <c r="A60" s="55" t="s">
        <v>786</v>
      </c>
      <c r="B60" s="55" t="s">
        <v>743</v>
      </c>
      <c r="C60" s="55" t="s">
        <v>627</v>
      </c>
      <c r="D60" s="55">
        <v>844360</v>
      </c>
      <c r="E60" s="59" t="s">
        <v>816</v>
      </c>
      <c r="F60" s="68" t="s">
        <v>817</v>
      </c>
      <c r="G60" s="61" t="s">
        <v>817</v>
      </c>
      <c r="H60" s="55">
        <v>70</v>
      </c>
      <c r="I60" s="55">
        <v>70</v>
      </c>
      <c r="J60" s="55">
        <v>80</v>
      </c>
      <c r="K60" s="55">
        <v>50</v>
      </c>
      <c r="L60" s="55">
        <v>100</v>
      </c>
      <c r="M60" s="59" t="s">
        <v>803</v>
      </c>
      <c r="N60" s="55"/>
      <c r="O60" s="60">
        <v>92</v>
      </c>
      <c r="P60" s="55">
        <v>80</v>
      </c>
      <c r="Q60" s="55">
        <v>60</v>
      </c>
    </row>
    <row r="61" spans="1:17" ht="24" hidden="1" customHeight="1" x14ac:dyDescent="0.25">
      <c r="A61" s="55" t="s">
        <v>786</v>
      </c>
      <c r="B61" s="55" t="s">
        <v>743</v>
      </c>
      <c r="C61" s="55" t="s">
        <v>627</v>
      </c>
      <c r="D61" s="55">
        <v>844357</v>
      </c>
      <c r="E61" s="59" t="s">
        <v>818</v>
      </c>
      <c r="F61" s="68" t="s">
        <v>819</v>
      </c>
      <c r="G61" s="61" t="s">
        <v>819</v>
      </c>
      <c r="H61" s="55">
        <v>80</v>
      </c>
      <c r="I61" s="55">
        <v>80</v>
      </c>
      <c r="J61" s="55">
        <v>80</v>
      </c>
      <c r="K61" s="55">
        <v>50</v>
      </c>
      <c r="L61" s="55">
        <v>100</v>
      </c>
      <c r="M61" s="59" t="s">
        <v>820</v>
      </c>
      <c r="N61" s="60"/>
      <c r="O61" s="60">
        <v>96</v>
      </c>
      <c r="P61" s="55">
        <v>86</v>
      </c>
      <c r="Q61" s="55">
        <v>64</v>
      </c>
    </row>
    <row r="62" spans="1:17" ht="24" hidden="1" customHeight="1" x14ac:dyDescent="0.25">
      <c r="A62" s="55" t="s">
        <v>786</v>
      </c>
      <c r="B62" s="55" t="s">
        <v>743</v>
      </c>
      <c r="C62" s="55" t="s">
        <v>627</v>
      </c>
      <c r="D62" s="55">
        <v>844371</v>
      </c>
      <c r="E62" s="59" t="s">
        <v>821</v>
      </c>
      <c r="F62" s="68" t="s">
        <v>822</v>
      </c>
      <c r="G62" s="61" t="s">
        <v>822</v>
      </c>
      <c r="H62" s="55">
        <v>80</v>
      </c>
      <c r="I62" s="55">
        <v>70</v>
      </c>
      <c r="J62" s="55">
        <v>70</v>
      </c>
      <c r="K62" s="55">
        <v>60</v>
      </c>
      <c r="L62" s="55">
        <v>90</v>
      </c>
      <c r="M62" s="59" t="s">
        <v>823</v>
      </c>
      <c r="N62" s="55"/>
      <c r="O62" s="60">
        <v>98</v>
      </c>
      <c r="P62" s="55">
        <v>80</v>
      </c>
      <c r="Q62" s="55">
        <v>56</v>
      </c>
    </row>
    <row r="63" spans="1:17" ht="24" hidden="1" customHeight="1" x14ac:dyDescent="0.25">
      <c r="A63" s="55" t="s">
        <v>786</v>
      </c>
      <c r="B63" s="55" t="s">
        <v>743</v>
      </c>
      <c r="C63" s="55" t="s">
        <v>627</v>
      </c>
      <c r="D63" s="55">
        <v>844372</v>
      </c>
      <c r="E63" s="59" t="s">
        <v>824</v>
      </c>
      <c r="F63" s="68" t="s">
        <v>825</v>
      </c>
      <c r="G63" s="61" t="s">
        <v>825</v>
      </c>
      <c r="H63" s="55">
        <v>80</v>
      </c>
      <c r="I63" s="55">
        <v>70</v>
      </c>
      <c r="J63" s="55">
        <v>60</v>
      </c>
      <c r="K63" s="55">
        <v>60</v>
      </c>
      <c r="L63" s="55">
        <v>100</v>
      </c>
      <c r="M63" s="59" t="s">
        <v>826</v>
      </c>
      <c r="N63" s="55"/>
      <c r="O63" s="60">
        <v>98</v>
      </c>
      <c r="P63" s="55">
        <v>82</v>
      </c>
      <c r="Q63" s="55">
        <v>60</v>
      </c>
    </row>
    <row r="64" spans="1:17" ht="24" hidden="1" customHeight="1" x14ac:dyDescent="0.25">
      <c r="A64" s="55" t="s">
        <v>786</v>
      </c>
      <c r="B64" s="55" t="s">
        <v>743</v>
      </c>
      <c r="C64" s="55" t="s">
        <v>627</v>
      </c>
      <c r="D64" s="55">
        <v>844373</v>
      </c>
      <c r="E64" s="59" t="s">
        <v>827</v>
      </c>
      <c r="F64" s="68" t="s">
        <v>828</v>
      </c>
      <c r="G64" s="61" t="s">
        <v>828</v>
      </c>
      <c r="H64" s="55">
        <v>60</v>
      </c>
      <c r="I64" s="55">
        <v>50</v>
      </c>
      <c r="J64" s="55">
        <v>50</v>
      </c>
      <c r="K64" s="55">
        <v>45</v>
      </c>
      <c r="L64" s="55">
        <v>100</v>
      </c>
      <c r="M64" s="59" t="s">
        <v>829</v>
      </c>
      <c r="N64" s="55"/>
      <c r="O64" s="60">
        <v>98</v>
      </c>
      <c r="P64" s="55">
        <v>88</v>
      </c>
      <c r="Q64" s="55">
        <v>72</v>
      </c>
    </row>
    <row r="65" spans="1:17" ht="24" hidden="1" customHeight="1" x14ac:dyDescent="0.25">
      <c r="A65" s="55" t="s">
        <v>786</v>
      </c>
      <c r="B65" s="55" t="s">
        <v>743</v>
      </c>
      <c r="C65" s="55" t="s">
        <v>627</v>
      </c>
      <c r="D65" s="55">
        <v>844374</v>
      </c>
      <c r="E65" s="59" t="s">
        <v>830</v>
      </c>
      <c r="F65" s="68" t="s">
        <v>831</v>
      </c>
      <c r="G65" s="61" t="s">
        <v>831</v>
      </c>
      <c r="H65" s="55">
        <v>60</v>
      </c>
      <c r="I65" s="55">
        <v>50</v>
      </c>
      <c r="J65" s="55">
        <v>50</v>
      </c>
      <c r="K65" s="55">
        <v>45</v>
      </c>
      <c r="L65" s="55">
        <v>100</v>
      </c>
      <c r="M65" s="59" t="s">
        <v>829</v>
      </c>
      <c r="N65" s="55"/>
      <c r="O65" s="60" t="s">
        <v>584</v>
      </c>
      <c r="P65" s="55">
        <v>88</v>
      </c>
      <c r="Q65" s="55">
        <v>64</v>
      </c>
    </row>
    <row r="66" spans="1:17" ht="24" hidden="1" customHeight="1" x14ac:dyDescent="0.25">
      <c r="A66" s="55" t="s">
        <v>786</v>
      </c>
      <c r="B66" s="55" t="s">
        <v>743</v>
      </c>
      <c r="C66" s="55" t="s">
        <v>627</v>
      </c>
      <c r="D66" s="55">
        <v>844386</v>
      </c>
      <c r="E66" s="59" t="s">
        <v>832</v>
      </c>
      <c r="F66" s="68" t="s">
        <v>833</v>
      </c>
      <c r="G66" s="61" t="s">
        <v>833</v>
      </c>
      <c r="H66" s="55">
        <v>60</v>
      </c>
      <c r="I66" s="55">
        <v>50</v>
      </c>
      <c r="J66" s="55">
        <v>60</v>
      </c>
      <c r="K66" s="55">
        <v>50</v>
      </c>
      <c r="L66" s="55">
        <v>100</v>
      </c>
      <c r="M66" s="59" t="s">
        <v>834</v>
      </c>
      <c r="N66" s="55"/>
      <c r="O66" s="60">
        <v>86</v>
      </c>
      <c r="P66" s="55">
        <v>82</v>
      </c>
      <c r="Q66" s="55">
        <v>56</v>
      </c>
    </row>
    <row r="67" spans="1:17" ht="24" hidden="1" customHeight="1" x14ac:dyDescent="0.25">
      <c r="A67" s="55" t="s">
        <v>786</v>
      </c>
      <c r="B67" s="55" t="s">
        <v>743</v>
      </c>
      <c r="C67" s="55" t="s">
        <v>627</v>
      </c>
      <c r="D67" s="55">
        <v>844387</v>
      </c>
      <c r="E67" s="59" t="s">
        <v>835</v>
      </c>
      <c r="F67" s="68" t="s">
        <v>836</v>
      </c>
      <c r="G67" s="61" t="s">
        <v>836</v>
      </c>
      <c r="H67" s="55">
        <v>80</v>
      </c>
      <c r="I67" s="55">
        <v>60</v>
      </c>
      <c r="J67" s="55">
        <v>60</v>
      </c>
      <c r="K67" s="55">
        <v>40</v>
      </c>
      <c r="L67" s="55">
        <v>90</v>
      </c>
      <c r="M67" s="59" t="s">
        <v>837</v>
      </c>
      <c r="N67" s="55"/>
      <c r="O67" s="60">
        <v>94</v>
      </c>
      <c r="P67" s="55">
        <v>88</v>
      </c>
      <c r="Q67" s="55">
        <v>52</v>
      </c>
    </row>
    <row r="68" spans="1:17" ht="24" hidden="1" customHeight="1" x14ac:dyDescent="0.25">
      <c r="A68" s="55" t="s">
        <v>786</v>
      </c>
      <c r="B68" s="55" t="s">
        <v>743</v>
      </c>
      <c r="C68" s="55" t="s">
        <v>627</v>
      </c>
      <c r="D68" s="55">
        <v>844388</v>
      </c>
      <c r="E68" s="59" t="s">
        <v>838</v>
      </c>
      <c r="F68" s="68" t="s">
        <v>839</v>
      </c>
      <c r="G68" s="61" t="s">
        <v>839</v>
      </c>
      <c r="H68" s="55">
        <v>40</v>
      </c>
      <c r="I68" s="55">
        <v>50</v>
      </c>
      <c r="J68" s="55">
        <v>40</v>
      </c>
      <c r="K68" s="55">
        <v>50</v>
      </c>
      <c r="L68" s="55">
        <v>95</v>
      </c>
      <c r="M68" s="59" t="s">
        <v>840</v>
      </c>
      <c r="N68" s="60"/>
      <c r="O68" s="60">
        <v>92</v>
      </c>
      <c r="P68" s="55">
        <v>82</v>
      </c>
      <c r="Q68" s="55">
        <v>52</v>
      </c>
    </row>
    <row r="69" spans="1:17" ht="24" hidden="1" customHeight="1" x14ac:dyDescent="0.25">
      <c r="A69" s="55" t="s">
        <v>786</v>
      </c>
      <c r="B69" s="55" t="s">
        <v>743</v>
      </c>
      <c r="C69" s="55" t="s">
        <v>627</v>
      </c>
      <c r="D69" s="55">
        <v>844350</v>
      </c>
      <c r="E69" s="59" t="s">
        <v>841</v>
      </c>
      <c r="F69" s="68" t="s">
        <v>842</v>
      </c>
      <c r="G69" s="61" t="s">
        <v>842</v>
      </c>
      <c r="H69" s="55">
        <v>50</v>
      </c>
      <c r="I69" s="55">
        <v>50</v>
      </c>
      <c r="J69" s="55">
        <v>50</v>
      </c>
      <c r="K69" s="55">
        <v>40</v>
      </c>
      <c r="L69" s="55">
        <v>80</v>
      </c>
      <c r="M69" s="59" t="s">
        <v>843</v>
      </c>
      <c r="N69" s="55"/>
      <c r="O69" s="60">
        <v>92</v>
      </c>
      <c r="P69" s="55">
        <v>84</v>
      </c>
      <c r="Q69" s="55">
        <v>72</v>
      </c>
    </row>
    <row r="70" spans="1:17" ht="24" hidden="1" customHeight="1" x14ac:dyDescent="0.25">
      <c r="A70" s="55" t="s">
        <v>786</v>
      </c>
      <c r="B70" s="55" t="s">
        <v>743</v>
      </c>
      <c r="C70" s="55" t="s">
        <v>627</v>
      </c>
      <c r="D70" s="55">
        <v>844351</v>
      </c>
      <c r="E70" s="59" t="s">
        <v>844</v>
      </c>
      <c r="F70" s="68" t="s">
        <v>845</v>
      </c>
      <c r="G70" s="61" t="s">
        <v>845</v>
      </c>
      <c r="H70" s="55">
        <v>90</v>
      </c>
      <c r="I70" s="55">
        <v>95</v>
      </c>
      <c r="J70" s="55">
        <v>100</v>
      </c>
      <c r="K70" s="55">
        <v>90</v>
      </c>
      <c r="L70" s="55">
        <v>100</v>
      </c>
      <c r="M70" s="59" t="s">
        <v>846</v>
      </c>
      <c r="N70" s="55"/>
      <c r="O70" s="60">
        <v>84</v>
      </c>
      <c r="P70" s="55">
        <v>80</v>
      </c>
      <c r="Q70" s="55">
        <v>48</v>
      </c>
    </row>
    <row r="71" spans="1:17" ht="24" hidden="1" customHeight="1" x14ac:dyDescent="0.25">
      <c r="A71" s="55" t="s">
        <v>786</v>
      </c>
      <c r="B71" s="55" t="s">
        <v>743</v>
      </c>
      <c r="C71" s="55" t="s">
        <v>627</v>
      </c>
      <c r="D71" s="55">
        <v>844410</v>
      </c>
      <c r="E71" s="59" t="s">
        <v>847</v>
      </c>
      <c r="F71" s="68" t="s">
        <v>848</v>
      </c>
      <c r="G71" s="61" t="s">
        <v>848</v>
      </c>
      <c r="H71" s="55">
        <v>60</v>
      </c>
      <c r="I71" s="55">
        <v>50</v>
      </c>
      <c r="J71" s="55">
        <v>50</v>
      </c>
      <c r="K71" s="55">
        <v>40</v>
      </c>
      <c r="L71" s="55">
        <v>100</v>
      </c>
      <c r="M71" s="59" t="s">
        <v>849</v>
      </c>
      <c r="N71" s="55"/>
      <c r="O71" s="60">
        <v>98</v>
      </c>
      <c r="P71" s="55">
        <v>80</v>
      </c>
      <c r="Q71" s="55">
        <v>48</v>
      </c>
    </row>
    <row r="72" spans="1:17" ht="24" hidden="1" customHeight="1" x14ac:dyDescent="0.25">
      <c r="A72" s="55" t="s">
        <v>786</v>
      </c>
      <c r="B72" s="55" t="s">
        <v>743</v>
      </c>
      <c r="C72" s="55" t="s">
        <v>627</v>
      </c>
      <c r="D72" s="55">
        <v>844434</v>
      </c>
      <c r="E72" s="59" t="s">
        <v>850</v>
      </c>
      <c r="F72" s="68" t="s">
        <v>851</v>
      </c>
      <c r="G72" s="61" t="s">
        <v>851</v>
      </c>
      <c r="H72" s="55">
        <v>70</v>
      </c>
      <c r="I72" s="55">
        <v>70</v>
      </c>
      <c r="J72" s="55">
        <v>80</v>
      </c>
      <c r="K72" s="55">
        <v>70</v>
      </c>
      <c r="L72" s="55">
        <v>100</v>
      </c>
      <c r="M72" s="59" t="s">
        <v>852</v>
      </c>
      <c r="N72" s="60"/>
      <c r="O72" s="60">
        <v>96</v>
      </c>
      <c r="P72" s="55">
        <v>82</v>
      </c>
      <c r="Q72" s="55">
        <v>52</v>
      </c>
    </row>
    <row r="73" spans="1:17" ht="24" hidden="1" customHeight="1" x14ac:dyDescent="0.25">
      <c r="A73" s="55" t="s">
        <v>786</v>
      </c>
      <c r="B73" s="55" t="s">
        <v>743</v>
      </c>
      <c r="C73" s="55" t="s">
        <v>627</v>
      </c>
      <c r="D73" s="55">
        <v>844435</v>
      </c>
      <c r="E73" s="59" t="s">
        <v>853</v>
      </c>
      <c r="F73" s="68" t="s">
        <v>854</v>
      </c>
      <c r="G73" s="61" t="s">
        <v>854</v>
      </c>
      <c r="H73" s="55">
        <v>60</v>
      </c>
      <c r="I73" s="55">
        <v>60</v>
      </c>
      <c r="J73" s="55">
        <v>70</v>
      </c>
      <c r="K73" s="55">
        <v>50</v>
      </c>
      <c r="L73" s="55">
        <v>100</v>
      </c>
      <c r="M73" s="59" t="s">
        <v>855</v>
      </c>
      <c r="N73" s="55"/>
      <c r="O73" s="60">
        <v>90</v>
      </c>
      <c r="P73" s="55">
        <v>88</v>
      </c>
      <c r="Q73" s="55">
        <v>84</v>
      </c>
    </row>
    <row r="74" spans="1:17" ht="24" hidden="1" customHeight="1" x14ac:dyDescent="0.25">
      <c r="A74" s="55" t="s">
        <v>786</v>
      </c>
      <c r="B74" s="55" t="s">
        <v>743</v>
      </c>
      <c r="C74" s="55" t="s">
        <v>627</v>
      </c>
      <c r="D74" s="55">
        <v>844436</v>
      </c>
      <c r="E74" s="59" t="s">
        <v>856</v>
      </c>
      <c r="F74" s="68" t="s">
        <v>857</v>
      </c>
      <c r="G74" s="61" t="s">
        <v>857</v>
      </c>
      <c r="H74" s="55">
        <v>100</v>
      </c>
      <c r="I74" s="55">
        <v>100</v>
      </c>
      <c r="J74" s="55">
        <v>100</v>
      </c>
      <c r="K74" s="55">
        <v>100</v>
      </c>
      <c r="L74" s="55">
        <v>100</v>
      </c>
      <c r="M74" s="59" t="s">
        <v>858</v>
      </c>
      <c r="N74" s="55"/>
      <c r="O74" s="60">
        <v>80</v>
      </c>
      <c r="P74" s="55">
        <v>88</v>
      </c>
      <c r="Q74" s="55">
        <v>84</v>
      </c>
    </row>
    <row r="75" spans="1:17" ht="24" hidden="1" customHeight="1" x14ac:dyDescent="0.25">
      <c r="A75" s="55" t="s">
        <v>786</v>
      </c>
      <c r="B75" s="55" t="s">
        <v>743</v>
      </c>
      <c r="C75" s="55" t="s">
        <v>627</v>
      </c>
      <c r="D75" s="55">
        <v>844314</v>
      </c>
      <c r="E75" s="59" t="s">
        <v>859</v>
      </c>
      <c r="F75" s="68" t="s">
        <v>860</v>
      </c>
      <c r="G75" s="61" t="s">
        <v>860</v>
      </c>
      <c r="H75" s="55">
        <v>80</v>
      </c>
      <c r="I75" s="55">
        <v>80</v>
      </c>
      <c r="J75" s="55">
        <v>70</v>
      </c>
      <c r="K75" s="55">
        <v>60</v>
      </c>
      <c r="L75" s="55">
        <v>100</v>
      </c>
      <c r="M75" s="59" t="s">
        <v>861</v>
      </c>
      <c r="N75" s="55"/>
      <c r="O75" s="60">
        <v>80</v>
      </c>
      <c r="P75" s="55">
        <v>82</v>
      </c>
      <c r="Q75" s="55">
        <v>88</v>
      </c>
    </row>
    <row r="76" spans="1:17" ht="24" hidden="1" customHeight="1" x14ac:dyDescent="0.25">
      <c r="A76" s="55" t="s">
        <v>786</v>
      </c>
      <c r="B76" s="55" t="s">
        <v>743</v>
      </c>
      <c r="C76" s="55" t="s">
        <v>627</v>
      </c>
      <c r="D76" s="55">
        <v>844319</v>
      </c>
      <c r="E76" s="59" t="s">
        <v>862</v>
      </c>
      <c r="F76" s="68" t="s">
        <v>863</v>
      </c>
      <c r="G76" s="61" t="s">
        <v>863</v>
      </c>
      <c r="H76" s="55">
        <v>60</v>
      </c>
      <c r="I76" s="55">
        <v>60</v>
      </c>
      <c r="J76" s="55">
        <v>50</v>
      </c>
      <c r="K76" s="55">
        <v>50</v>
      </c>
      <c r="L76" s="55">
        <v>75</v>
      </c>
      <c r="M76" s="59" t="s">
        <v>864</v>
      </c>
      <c r="N76" s="55"/>
      <c r="O76" s="60">
        <v>85</v>
      </c>
      <c r="P76" s="55">
        <v>84</v>
      </c>
      <c r="Q76" s="55">
        <v>88</v>
      </c>
    </row>
    <row r="77" spans="1:17" ht="24" hidden="1" customHeight="1" x14ac:dyDescent="0.25">
      <c r="A77" s="55" t="s">
        <v>865</v>
      </c>
      <c r="B77" s="55" t="s">
        <v>743</v>
      </c>
      <c r="C77" s="55" t="s">
        <v>699</v>
      </c>
      <c r="D77" s="55">
        <v>844412</v>
      </c>
      <c r="E77" s="59" t="s">
        <v>866</v>
      </c>
      <c r="F77" s="55" t="s">
        <v>867</v>
      </c>
      <c r="G77" s="59" t="s">
        <v>867</v>
      </c>
      <c r="H77" s="55">
        <v>84</v>
      </c>
      <c r="I77" s="55">
        <v>90</v>
      </c>
      <c r="J77" s="55">
        <v>99</v>
      </c>
      <c r="K77" s="55">
        <v>80</v>
      </c>
      <c r="L77" s="55">
        <v>100</v>
      </c>
      <c r="M77" s="59" t="s">
        <v>868</v>
      </c>
      <c r="N77" s="55" t="s">
        <v>869</v>
      </c>
      <c r="O77" s="60">
        <v>90</v>
      </c>
      <c r="P77" s="55">
        <v>88</v>
      </c>
      <c r="Q77" s="55">
        <v>80</v>
      </c>
    </row>
    <row r="78" spans="1:17" ht="24" customHeight="1" x14ac:dyDescent="0.25">
      <c r="A78" s="55" t="s">
        <v>865</v>
      </c>
      <c r="B78" s="55" t="s">
        <v>743</v>
      </c>
      <c r="C78" s="55" t="s">
        <v>699</v>
      </c>
      <c r="D78" s="55">
        <v>844413</v>
      </c>
      <c r="E78" s="59" t="s">
        <v>870</v>
      </c>
      <c r="F78" s="55" t="s">
        <v>871</v>
      </c>
      <c r="G78" s="59" t="s">
        <v>871</v>
      </c>
      <c r="H78" s="55">
        <v>93</v>
      </c>
      <c r="I78" s="55">
        <v>90</v>
      </c>
      <c r="J78" s="55">
        <v>99</v>
      </c>
      <c r="K78" s="55">
        <v>80</v>
      </c>
      <c r="L78" s="55">
        <v>100</v>
      </c>
      <c r="M78" s="59" t="s">
        <v>872</v>
      </c>
      <c r="N78" s="55" t="s">
        <v>869</v>
      </c>
      <c r="O78" s="60">
        <v>90</v>
      </c>
      <c r="P78" s="55">
        <v>88</v>
      </c>
      <c r="Q78" s="55">
        <v>88</v>
      </c>
    </row>
    <row r="79" spans="1:17" ht="24" hidden="1" customHeight="1" x14ac:dyDescent="0.25">
      <c r="A79" s="55" t="s">
        <v>865</v>
      </c>
      <c r="B79" s="55" t="s">
        <v>743</v>
      </c>
      <c r="C79" s="55" t="s">
        <v>699</v>
      </c>
      <c r="D79" s="55">
        <v>836276</v>
      </c>
      <c r="E79" s="59" t="s">
        <v>873</v>
      </c>
      <c r="F79" s="55" t="s">
        <v>874</v>
      </c>
      <c r="G79" s="59" t="s">
        <v>874</v>
      </c>
      <c r="H79" s="55">
        <v>90</v>
      </c>
      <c r="I79" s="55">
        <v>95</v>
      </c>
      <c r="J79" s="55">
        <v>99</v>
      </c>
      <c r="K79" s="55">
        <v>82</v>
      </c>
      <c r="L79" s="55">
        <v>100</v>
      </c>
      <c r="M79" s="59" t="s">
        <v>875</v>
      </c>
      <c r="N79" s="55" t="s">
        <v>869</v>
      </c>
      <c r="O79" s="60" t="s">
        <v>584</v>
      </c>
      <c r="P79" s="55">
        <v>68</v>
      </c>
      <c r="Q79" s="55">
        <v>72</v>
      </c>
    </row>
    <row r="80" spans="1:17" ht="24" hidden="1" customHeight="1" x14ac:dyDescent="0.25">
      <c r="A80" s="55" t="s">
        <v>865</v>
      </c>
      <c r="B80" s="55" t="s">
        <v>743</v>
      </c>
      <c r="C80" s="55" t="s">
        <v>699</v>
      </c>
      <c r="D80" s="55">
        <v>836280</v>
      </c>
      <c r="E80" s="59" t="s">
        <v>876</v>
      </c>
      <c r="F80" s="55" t="s">
        <v>877</v>
      </c>
      <c r="G80" s="59" t="s">
        <v>877</v>
      </c>
      <c r="H80" s="55">
        <v>88</v>
      </c>
      <c r="I80" s="55">
        <v>94</v>
      </c>
      <c r="J80" s="55">
        <v>99</v>
      </c>
      <c r="K80" s="55">
        <v>84</v>
      </c>
      <c r="L80" s="55">
        <v>100</v>
      </c>
      <c r="M80" s="59" t="s">
        <v>878</v>
      </c>
      <c r="N80" s="55" t="s">
        <v>869</v>
      </c>
      <c r="O80" s="60">
        <v>58</v>
      </c>
      <c r="P80" s="55">
        <v>72</v>
      </c>
      <c r="Q80" s="55">
        <v>80</v>
      </c>
    </row>
    <row r="81" spans="1:17" ht="24" hidden="1" customHeight="1" x14ac:dyDescent="0.25">
      <c r="A81" s="55" t="s">
        <v>865</v>
      </c>
      <c r="B81" s="55" t="s">
        <v>743</v>
      </c>
      <c r="C81" s="55" t="s">
        <v>699</v>
      </c>
      <c r="D81" s="55">
        <v>836281</v>
      </c>
      <c r="E81" s="59" t="s">
        <v>879</v>
      </c>
      <c r="F81" s="55" t="s">
        <v>880</v>
      </c>
      <c r="G81" s="59" t="s">
        <v>880</v>
      </c>
      <c r="H81" s="55">
        <v>88</v>
      </c>
      <c r="I81" s="55">
        <v>96</v>
      </c>
      <c r="J81" s="55">
        <v>99</v>
      </c>
      <c r="K81" s="55">
        <v>80</v>
      </c>
      <c r="L81" s="55">
        <v>100</v>
      </c>
      <c r="M81" s="59" t="s">
        <v>881</v>
      </c>
      <c r="N81" s="55" t="s">
        <v>869</v>
      </c>
      <c r="O81" s="60">
        <v>85</v>
      </c>
      <c r="P81" s="55">
        <v>88</v>
      </c>
      <c r="Q81" s="55">
        <v>76</v>
      </c>
    </row>
    <row r="82" spans="1:17" ht="24" hidden="1" customHeight="1" x14ac:dyDescent="0.25">
      <c r="A82" s="55" t="s">
        <v>865</v>
      </c>
      <c r="B82" s="55" t="s">
        <v>743</v>
      </c>
      <c r="C82" s="55" t="s">
        <v>699</v>
      </c>
      <c r="D82" s="55">
        <v>836282</v>
      </c>
      <c r="E82" s="59" t="s">
        <v>882</v>
      </c>
      <c r="F82" s="55" t="s">
        <v>883</v>
      </c>
      <c r="G82" s="59" t="s">
        <v>883</v>
      </c>
      <c r="H82" s="55">
        <v>89</v>
      </c>
      <c r="I82" s="55">
        <v>95</v>
      </c>
      <c r="J82" s="55">
        <v>99</v>
      </c>
      <c r="K82" s="55">
        <v>85</v>
      </c>
      <c r="L82" s="55">
        <v>100</v>
      </c>
      <c r="M82" s="59" t="s">
        <v>881</v>
      </c>
      <c r="N82" s="55" t="s">
        <v>869</v>
      </c>
      <c r="O82" s="60">
        <v>76</v>
      </c>
      <c r="P82" s="55">
        <v>72</v>
      </c>
      <c r="Q82" s="55">
        <v>78</v>
      </c>
    </row>
    <row r="83" spans="1:17" ht="24" hidden="1" customHeight="1" x14ac:dyDescent="0.25">
      <c r="A83" s="55" t="s">
        <v>865</v>
      </c>
      <c r="B83" s="55" t="s">
        <v>743</v>
      </c>
      <c r="C83" s="55" t="s">
        <v>699</v>
      </c>
      <c r="D83" s="55">
        <v>836288</v>
      </c>
      <c r="E83" s="59" t="s">
        <v>884</v>
      </c>
      <c r="F83" s="55" t="s">
        <v>885</v>
      </c>
      <c r="G83" s="59" t="s">
        <v>885</v>
      </c>
      <c r="H83" s="55">
        <v>90</v>
      </c>
      <c r="I83" s="55">
        <v>94</v>
      </c>
      <c r="J83" s="55">
        <v>99</v>
      </c>
      <c r="K83" s="55">
        <v>80</v>
      </c>
      <c r="L83" s="55">
        <v>100</v>
      </c>
      <c r="M83" s="59" t="s">
        <v>875</v>
      </c>
      <c r="N83" s="55" t="s">
        <v>869</v>
      </c>
      <c r="O83" s="60" t="s">
        <v>584</v>
      </c>
      <c r="P83" s="55">
        <v>74</v>
      </c>
      <c r="Q83" s="55">
        <v>82</v>
      </c>
    </row>
    <row r="84" spans="1:17" ht="24" hidden="1" customHeight="1" x14ac:dyDescent="0.25">
      <c r="A84" s="55" t="s">
        <v>865</v>
      </c>
      <c r="B84" s="55" t="s">
        <v>743</v>
      </c>
      <c r="C84" s="55" t="s">
        <v>699</v>
      </c>
      <c r="D84" s="55">
        <v>836289</v>
      </c>
      <c r="E84" s="59" t="s">
        <v>886</v>
      </c>
      <c r="F84" s="55" t="s">
        <v>887</v>
      </c>
      <c r="G84" s="59" t="s">
        <v>887</v>
      </c>
      <c r="H84" s="55">
        <v>91</v>
      </c>
      <c r="I84" s="55">
        <v>93</v>
      </c>
      <c r="J84" s="55">
        <v>99</v>
      </c>
      <c r="K84" s="55">
        <v>83</v>
      </c>
      <c r="L84" s="55">
        <v>100</v>
      </c>
      <c r="M84" s="59" t="s">
        <v>888</v>
      </c>
      <c r="N84" s="55" t="s">
        <v>869</v>
      </c>
      <c r="O84" s="60">
        <v>64</v>
      </c>
      <c r="P84" s="55">
        <v>70</v>
      </c>
      <c r="Q84" s="55">
        <v>84</v>
      </c>
    </row>
    <row r="85" spans="1:17" ht="24" hidden="1" customHeight="1" x14ac:dyDescent="0.25">
      <c r="A85" s="55" t="s">
        <v>865</v>
      </c>
      <c r="B85" s="55" t="s">
        <v>743</v>
      </c>
      <c r="C85" s="55" t="s">
        <v>699</v>
      </c>
      <c r="D85" s="55">
        <v>836290</v>
      </c>
      <c r="E85" s="59" t="s">
        <v>889</v>
      </c>
      <c r="F85" s="55" t="s">
        <v>890</v>
      </c>
      <c r="G85" s="59" t="s">
        <v>890</v>
      </c>
      <c r="H85" s="55">
        <v>95</v>
      </c>
      <c r="I85" s="55">
        <v>94</v>
      </c>
      <c r="J85" s="55">
        <v>99</v>
      </c>
      <c r="K85" s="55">
        <v>82</v>
      </c>
      <c r="L85" s="55">
        <v>100</v>
      </c>
      <c r="M85" s="59" t="s">
        <v>881</v>
      </c>
      <c r="N85" s="55" t="s">
        <v>869</v>
      </c>
      <c r="O85" s="60">
        <v>78</v>
      </c>
      <c r="P85" s="55">
        <v>80</v>
      </c>
      <c r="Q85" s="55">
        <v>80</v>
      </c>
    </row>
    <row r="86" spans="1:17" ht="24" hidden="1" customHeight="1" x14ac:dyDescent="0.25">
      <c r="A86" s="55" t="s">
        <v>865</v>
      </c>
      <c r="B86" s="55" t="s">
        <v>743</v>
      </c>
      <c r="C86" s="55" t="s">
        <v>699</v>
      </c>
      <c r="D86" s="55">
        <v>836291</v>
      </c>
      <c r="E86" s="59" t="s">
        <v>891</v>
      </c>
      <c r="F86" s="55" t="s">
        <v>892</v>
      </c>
      <c r="G86" s="59" t="s">
        <v>892</v>
      </c>
      <c r="H86" s="55">
        <v>90</v>
      </c>
      <c r="I86" s="55">
        <v>97</v>
      </c>
      <c r="J86" s="55">
        <v>99</v>
      </c>
      <c r="K86" s="55">
        <v>81</v>
      </c>
      <c r="L86" s="55">
        <v>80</v>
      </c>
      <c r="M86" s="59" t="s">
        <v>881</v>
      </c>
      <c r="N86" s="55" t="s">
        <v>869</v>
      </c>
      <c r="O86" s="60">
        <v>78</v>
      </c>
      <c r="P86" s="55">
        <v>72</v>
      </c>
      <c r="Q86" s="55">
        <v>74</v>
      </c>
    </row>
    <row r="87" spans="1:17" ht="24" hidden="1" customHeight="1" x14ac:dyDescent="0.25">
      <c r="A87" s="55" t="s">
        <v>865</v>
      </c>
      <c r="B87" s="55" t="s">
        <v>743</v>
      </c>
      <c r="C87" s="55" t="s">
        <v>699</v>
      </c>
      <c r="D87" s="55">
        <v>836303</v>
      </c>
      <c r="E87" s="59" t="s">
        <v>893</v>
      </c>
      <c r="F87" s="55" t="s">
        <v>894</v>
      </c>
      <c r="G87" s="59" t="s">
        <v>894</v>
      </c>
      <c r="H87" s="55">
        <v>90</v>
      </c>
      <c r="I87" s="55">
        <v>94</v>
      </c>
      <c r="J87" s="55">
        <v>99</v>
      </c>
      <c r="K87" s="55">
        <v>84</v>
      </c>
      <c r="L87" s="55">
        <v>100</v>
      </c>
      <c r="M87" s="59" t="s">
        <v>875</v>
      </c>
      <c r="N87" s="55" t="s">
        <v>869</v>
      </c>
      <c r="O87" s="60" t="s">
        <v>584</v>
      </c>
      <c r="P87" s="55">
        <v>72</v>
      </c>
      <c r="Q87" s="55">
        <v>76</v>
      </c>
    </row>
    <row r="88" spans="1:17" ht="24" hidden="1" customHeight="1" x14ac:dyDescent="0.25">
      <c r="A88" s="55" t="s">
        <v>865</v>
      </c>
      <c r="B88" s="55" t="s">
        <v>743</v>
      </c>
      <c r="C88" s="55" t="s">
        <v>699</v>
      </c>
      <c r="D88" s="55">
        <v>836304</v>
      </c>
      <c r="E88" s="59" t="s">
        <v>895</v>
      </c>
      <c r="F88" s="55" t="s">
        <v>896</v>
      </c>
      <c r="G88" s="59" t="s">
        <v>896</v>
      </c>
      <c r="H88" s="55">
        <v>93</v>
      </c>
      <c r="I88" s="55">
        <v>92</v>
      </c>
      <c r="J88" s="55">
        <v>99</v>
      </c>
      <c r="K88" s="55">
        <v>82</v>
      </c>
      <c r="L88" s="55">
        <v>100</v>
      </c>
      <c r="M88" s="59" t="s">
        <v>897</v>
      </c>
      <c r="N88" s="55" t="s">
        <v>869</v>
      </c>
      <c r="O88" s="60">
        <v>78</v>
      </c>
      <c r="P88" s="55">
        <v>74</v>
      </c>
      <c r="Q88" s="55">
        <v>74</v>
      </c>
    </row>
    <row r="89" spans="1:17" ht="24" hidden="1" customHeight="1" x14ac:dyDescent="0.25">
      <c r="A89" s="55" t="s">
        <v>865</v>
      </c>
      <c r="B89" s="55" t="s">
        <v>743</v>
      </c>
      <c r="C89" s="55" t="s">
        <v>699</v>
      </c>
      <c r="D89" s="55">
        <v>836305</v>
      </c>
      <c r="E89" s="59" t="s">
        <v>898</v>
      </c>
      <c r="F89" s="55" t="s">
        <v>899</v>
      </c>
      <c r="G89" s="59" t="s">
        <v>899</v>
      </c>
      <c r="H89" s="55">
        <v>95</v>
      </c>
      <c r="I89" s="55">
        <v>93</v>
      </c>
      <c r="J89" s="55">
        <v>99</v>
      </c>
      <c r="K89" s="55">
        <v>84</v>
      </c>
      <c r="L89" s="55">
        <v>100</v>
      </c>
      <c r="M89" s="59" t="s">
        <v>881</v>
      </c>
      <c r="N89" s="60" t="s">
        <v>869</v>
      </c>
      <c r="O89" s="60">
        <v>66</v>
      </c>
      <c r="P89" s="55">
        <v>70</v>
      </c>
      <c r="Q89" s="55">
        <v>70</v>
      </c>
    </row>
    <row r="90" spans="1:17" ht="24" hidden="1" customHeight="1" x14ac:dyDescent="0.25">
      <c r="A90" s="55" t="s">
        <v>865</v>
      </c>
      <c r="B90" s="55" t="s">
        <v>743</v>
      </c>
      <c r="C90" s="55" t="s">
        <v>699</v>
      </c>
      <c r="D90" s="55">
        <v>836743</v>
      </c>
      <c r="E90" s="59" t="s">
        <v>900</v>
      </c>
      <c r="F90" s="55" t="s">
        <v>901</v>
      </c>
      <c r="G90" s="59" t="s">
        <v>901</v>
      </c>
      <c r="H90" s="55">
        <v>96</v>
      </c>
      <c r="I90" s="55">
        <v>91</v>
      </c>
      <c r="J90" s="55">
        <v>99</v>
      </c>
      <c r="K90" s="55">
        <v>86</v>
      </c>
      <c r="L90" s="55">
        <v>100</v>
      </c>
      <c r="M90" s="59" t="s">
        <v>902</v>
      </c>
      <c r="N90" s="55" t="s">
        <v>869</v>
      </c>
      <c r="O90" s="60">
        <v>80</v>
      </c>
      <c r="P90" s="55">
        <v>84</v>
      </c>
      <c r="Q90" s="55">
        <v>76</v>
      </c>
    </row>
    <row r="91" spans="1:17" ht="24" hidden="1" customHeight="1" x14ac:dyDescent="0.25">
      <c r="A91" s="55" t="s">
        <v>865</v>
      </c>
      <c r="B91" s="55" t="s">
        <v>743</v>
      </c>
      <c r="C91" s="55" t="s">
        <v>699</v>
      </c>
      <c r="D91" s="55">
        <v>836747</v>
      </c>
      <c r="E91" s="59" t="s">
        <v>903</v>
      </c>
      <c r="F91" s="55" t="s">
        <v>904</v>
      </c>
      <c r="G91" s="59" t="s">
        <v>904</v>
      </c>
      <c r="H91" s="55">
        <v>89</v>
      </c>
      <c r="I91" s="55">
        <v>89</v>
      </c>
      <c r="J91" s="55">
        <v>99</v>
      </c>
      <c r="K91" s="55">
        <v>84</v>
      </c>
      <c r="L91" s="55">
        <v>100</v>
      </c>
      <c r="M91" s="59" t="s">
        <v>905</v>
      </c>
      <c r="N91" s="55" t="s">
        <v>869</v>
      </c>
      <c r="O91" s="60">
        <v>85</v>
      </c>
      <c r="P91" s="55">
        <v>80</v>
      </c>
      <c r="Q91" s="55">
        <v>88</v>
      </c>
    </row>
    <row r="92" spans="1:17" ht="24" hidden="1" customHeight="1" x14ac:dyDescent="0.25">
      <c r="A92" s="55" t="s">
        <v>865</v>
      </c>
      <c r="B92" s="55" t="s">
        <v>743</v>
      </c>
      <c r="C92" s="55" t="s">
        <v>699</v>
      </c>
      <c r="D92" s="55">
        <v>836755</v>
      </c>
      <c r="E92" s="59" t="s">
        <v>906</v>
      </c>
      <c r="F92" s="55" t="s">
        <v>907</v>
      </c>
      <c r="G92" s="59" t="s">
        <v>907</v>
      </c>
      <c r="H92" s="55">
        <v>90</v>
      </c>
      <c r="I92" s="55">
        <v>94</v>
      </c>
      <c r="J92" s="55">
        <v>99</v>
      </c>
      <c r="K92" s="55">
        <v>82</v>
      </c>
      <c r="L92" s="55">
        <v>100</v>
      </c>
      <c r="M92" s="59" t="s">
        <v>897</v>
      </c>
      <c r="N92" s="55" t="s">
        <v>869</v>
      </c>
      <c r="O92" s="60">
        <v>64</v>
      </c>
      <c r="P92" s="55">
        <v>78</v>
      </c>
      <c r="Q92" s="55">
        <v>84</v>
      </c>
    </row>
    <row r="93" spans="1:17" ht="24" hidden="1" customHeight="1" x14ac:dyDescent="0.25">
      <c r="A93" s="55" t="s">
        <v>865</v>
      </c>
      <c r="B93" s="55" t="s">
        <v>743</v>
      </c>
      <c r="C93" s="55" t="s">
        <v>699</v>
      </c>
      <c r="D93" s="55">
        <v>836759</v>
      </c>
      <c r="E93" s="59" t="s">
        <v>908</v>
      </c>
      <c r="F93" s="55" t="s">
        <v>909</v>
      </c>
      <c r="G93" s="59" t="s">
        <v>909</v>
      </c>
      <c r="H93" s="55">
        <v>91</v>
      </c>
      <c r="I93" s="55">
        <v>94</v>
      </c>
      <c r="J93" s="55">
        <v>99</v>
      </c>
      <c r="K93" s="55">
        <v>80</v>
      </c>
      <c r="L93" s="55">
        <v>100</v>
      </c>
      <c r="M93" s="59" t="s">
        <v>905</v>
      </c>
      <c r="N93" s="55" t="s">
        <v>869</v>
      </c>
      <c r="O93" s="60">
        <v>76</v>
      </c>
      <c r="P93" s="55">
        <v>76</v>
      </c>
      <c r="Q93" s="55">
        <v>80</v>
      </c>
    </row>
    <row r="94" spans="1:17" ht="24" hidden="1" customHeight="1" x14ac:dyDescent="0.25">
      <c r="A94" s="55" t="s">
        <v>865</v>
      </c>
      <c r="B94" s="55" t="s">
        <v>743</v>
      </c>
      <c r="C94" s="55" t="s">
        <v>699</v>
      </c>
      <c r="D94" s="55">
        <v>836760</v>
      </c>
      <c r="E94" s="59" t="s">
        <v>910</v>
      </c>
      <c r="F94" s="55" t="s">
        <v>911</v>
      </c>
      <c r="G94" s="59" t="s">
        <v>911</v>
      </c>
      <c r="H94" s="55">
        <v>87</v>
      </c>
      <c r="I94" s="55">
        <v>96</v>
      </c>
      <c r="J94" s="55">
        <v>99</v>
      </c>
      <c r="K94" s="55">
        <v>81</v>
      </c>
      <c r="L94" s="55">
        <v>100</v>
      </c>
      <c r="M94" s="59" t="s">
        <v>897</v>
      </c>
      <c r="N94" s="55" t="s">
        <v>869</v>
      </c>
      <c r="O94" s="60">
        <v>80</v>
      </c>
      <c r="P94" s="55">
        <v>80</v>
      </c>
      <c r="Q94" s="55">
        <v>76</v>
      </c>
    </row>
    <row r="95" spans="1:17" ht="24" customHeight="1" x14ac:dyDescent="0.25">
      <c r="A95" s="55" t="s">
        <v>865</v>
      </c>
      <c r="B95" s="55" t="s">
        <v>743</v>
      </c>
      <c r="C95" s="55" t="s">
        <v>699</v>
      </c>
      <c r="D95" s="55">
        <v>836764</v>
      </c>
      <c r="E95" s="59" t="s">
        <v>912</v>
      </c>
      <c r="F95" s="55" t="s">
        <v>913</v>
      </c>
      <c r="G95" s="59" t="s">
        <v>913</v>
      </c>
      <c r="H95" s="55">
        <v>86</v>
      </c>
      <c r="I95" s="55">
        <v>94</v>
      </c>
      <c r="J95" s="55">
        <v>99</v>
      </c>
      <c r="K95" s="55">
        <v>81</v>
      </c>
      <c r="L95" s="55">
        <v>100</v>
      </c>
      <c r="M95" s="59" t="s">
        <v>905</v>
      </c>
      <c r="N95" s="55" t="s">
        <v>869</v>
      </c>
      <c r="O95" s="60">
        <v>90</v>
      </c>
      <c r="P95" s="55">
        <v>88</v>
      </c>
      <c r="Q95" s="55">
        <v>88</v>
      </c>
    </row>
    <row r="96" spans="1:17" ht="24" hidden="1" customHeight="1" x14ac:dyDescent="0.25">
      <c r="A96" s="55" t="s">
        <v>865</v>
      </c>
      <c r="B96" s="55" t="s">
        <v>743</v>
      </c>
      <c r="C96" s="55" t="s">
        <v>699</v>
      </c>
      <c r="D96" s="55">
        <v>836765</v>
      </c>
      <c r="E96" s="59" t="s">
        <v>914</v>
      </c>
      <c r="F96" s="55" t="s">
        <v>915</v>
      </c>
      <c r="G96" s="59" t="s">
        <v>915</v>
      </c>
      <c r="H96" s="55">
        <v>96</v>
      </c>
      <c r="I96" s="55">
        <v>98</v>
      </c>
      <c r="J96" s="55">
        <v>99</v>
      </c>
      <c r="K96" s="55">
        <v>90</v>
      </c>
      <c r="L96" s="55">
        <v>100</v>
      </c>
      <c r="M96" s="59" t="s">
        <v>888</v>
      </c>
      <c r="N96" s="60" t="s">
        <v>869</v>
      </c>
      <c r="O96" s="60">
        <v>85</v>
      </c>
      <c r="P96" s="55">
        <v>84</v>
      </c>
      <c r="Q96" s="55">
        <v>88</v>
      </c>
    </row>
    <row r="97" spans="1:17" ht="24" hidden="1" customHeight="1" x14ac:dyDescent="0.25">
      <c r="A97" s="55" t="s">
        <v>865</v>
      </c>
      <c r="B97" s="55" t="s">
        <v>743</v>
      </c>
      <c r="C97" s="55" t="s">
        <v>699</v>
      </c>
      <c r="D97" s="55">
        <v>836766</v>
      </c>
      <c r="E97" s="59" t="s">
        <v>916</v>
      </c>
      <c r="F97" s="55" t="s">
        <v>917</v>
      </c>
      <c r="G97" s="59" t="s">
        <v>917</v>
      </c>
      <c r="H97" s="55">
        <v>88</v>
      </c>
      <c r="I97" s="55">
        <v>90</v>
      </c>
      <c r="J97" s="55">
        <v>99</v>
      </c>
      <c r="K97" s="55">
        <v>82</v>
      </c>
      <c r="L97" s="55">
        <v>100</v>
      </c>
      <c r="M97" s="59" t="s">
        <v>897</v>
      </c>
      <c r="N97" s="55" t="s">
        <v>869</v>
      </c>
      <c r="O97" s="60">
        <v>76</v>
      </c>
      <c r="P97" s="55">
        <v>70</v>
      </c>
      <c r="Q97" s="55">
        <v>76</v>
      </c>
    </row>
    <row r="98" spans="1:17" ht="24" customHeight="1" x14ac:dyDescent="0.25">
      <c r="A98" s="55" t="s">
        <v>865</v>
      </c>
      <c r="B98" s="55" t="s">
        <v>743</v>
      </c>
      <c r="C98" s="55" t="s">
        <v>699</v>
      </c>
      <c r="D98" s="55">
        <v>836767</v>
      </c>
      <c r="E98" s="59" t="s">
        <v>918</v>
      </c>
      <c r="F98" s="55" t="s">
        <v>919</v>
      </c>
      <c r="G98" s="59" t="s">
        <v>919</v>
      </c>
      <c r="H98" s="55">
        <v>85</v>
      </c>
      <c r="I98" s="55">
        <v>89</v>
      </c>
      <c r="J98" s="55">
        <v>99</v>
      </c>
      <c r="K98" s="55">
        <v>84</v>
      </c>
      <c r="L98" s="55">
        <v>100</v>
      </c>
      <c r="M98" s="59" t="s">
        <v>905</v>
      </c>
      <c r="N98" s="55" t="s">
        <v>869</v>
      </c>
      <c r="O98" s="60">
        <v>90</v>
      </c>
      <c r="P98" s="55">
        <v>90</v>
      </c>
      <c r="Q98" s="55">
        <v>88</v>
      </c>
    </row>
    <row r="99" spans="1:17" ht="24" hidden="1" customHeight="1" x14ac:dyDescent="0.25">
      <c r="A99" s="55" t="s">
        <v>865</v>
      </c>
      <c r="B99" s="55" t="s">
        <v>743</v>
      </c>
      <c r="C99" s="55" t="s">
        <v>699</v>
      </c>
      <c r="D99" s="55">
        <v>836768</v>
      </c>
      <c r="E99" s="59" t="s">
        <v>920</v>
      </c>
      <c r="F99" s="55" t="s">
        <v>921</v>
      </c>
      <c r="G99" s="59" t="s">
        <v>921</v>
      </c>
      <c r="H99" s="55">
        <v>88</v>
      </c>
      <c r="I99" s="55">
        <v>90</v>
      </c>
      <c r="J99" s="55">
        <v>99</v>
      </c>
      <c r="K99" s="55">
        <v>80</v>
      </c>
      <c r="L99" s="55">
        <v>100</v>
      </c>
      <c r="M99" s="59" t="s">
        <v>897</v>
      </c>
      <c r="N99" s="55" t="s">
        <v>869</v>
      </c>
      <c r="O99" s="60">
        <v>85</v>
      </c>
      <c r="P99" s="55">
        <v>88</v>
      </c>
      <c r="Q99" s="55">
        <v>76</v>
      </c>
    </row>
    <row r="100" spans="1:17" ht="24" hidden="1" customHeight="1" x14ac:dyDescent="0.25">
      <c r="A100" s="55" t="s">
        <v>865</v>
      </c>
      <c r="B100" s="55" t="s">
        <v>743</v>
      </c>
      <c r="C100" s="55" t="s">
        <v>699</v>
      </c>
      <c r="D100" s="55">
        <v>836769</v>
      </c>
      <c r="E100" s="59" t="s">
        <v>922</v>
      </c>
      <c r="F100" s="55" t="s">
        <v>923</v>
      </c>
      <c r="G100" s="59" t="s">
        <v>923</v>
      </c>
      <c r="H100" s="55">
        <v>89</v>
      </c>
      <c r="I100" s="55">
        <v>93</v>
      </c>
      <c r="J100" s="55">
        <v>99</v>
      </c>
      <c r="K100" s="55">
        <v>81</v>
      </c>
      <c r="L100" s="55">
        <v>100</v>
      </c>
      <c r="M100" s="59" t="s">
        <v>897</v>
      </c>
      <c r="N100" s="60" t="s">
        <v>869</v>
      </c>
      <c r="O100" s="60">
        <v>62</v>
      </c>
      <c r="P100" s="55">
        <v>72</v>
      </c>
      <c r="Q100" s="55">
        <v>78</v>
      </c>
    </row>
    <row r="101" spans="1:17" ht="24" hidden="1" customHeight="1" x14ac:dyDescent="0.25">
      <c r="A101" s="55" t="s">
        <v>865</v>
      </c>
      <c r="B101" s="55" t="s">
        <v>743</v>
      </c>
      <c r="C101" s="55" t="s">
        <v>699</v>
      </c>
      <c r="D101" s="55">
        <v>836770</v>
      </c>
      <c r="E101" s="59" t="s">
        <v>924</v>
      </c>
      <c r="F101" s="55" t="s">
        <v>925</v>
      </c>
      <c r="G101" s="59" t="s">
        <v>925</v>
      </c>
      <c r="H101" s="55">
        <v>95</v>
      </c>
      <c r="I101" s="55">
        <v>90</v>
      </c>
      <c r="J101" s="55">
        <v>99</v>
      </c>
      <c r="K101" s="55">
        <v>83</v>
      </c>
      <c r="L101" s="55">
        <v>100</v>
      </c>
      <c r="M101" s="59" t="s">
        <v>905</v>
      </c>
      <c r="N101" s="55" t="s">
        <v>869</v>
      </c>
      <c r="O101" s="60">
        <v>85</v>
      </c>
      <c r="P101" s="55">
        <v>84</v>
      </c>
      <c r="Q101" s="55">
        <v>72</v>
      </c>
    </row>
    <row r="102" spans="1:17" ht="24" hidden="1" customHeight="1" x14ac:dyDescent="0.25">
      <c r="A102" s="55" t="s">
        <v>978</v>
      </c>
      <c r="B102" s="55" t="s">
        <v>926</v>
      </c>
      <c r="C102" s="55" t="s">
        <v>744</v>
      </c>
      <c r="D102" s="55">
        <v>12625818</v>
      </c>
      <c r="E102" s="59" t="s">
        <v>927</v>
      </c>
      <c r="F102" s="68" t="s">
        <v>928</v>
      </c>
      <c r="G102" s="61" t="s">
        <v>928</v>
      </c>
      <c r="H102" s="55">
        <v>97</v>
      </c>
      <c r="I102" s="55">
        <v>97</v>
      </c>
      <c r="J102" s="55">
        <v>97</v>
      </c>
      <c r="K102" s="55">
        <v>97</v>
      </c>
      <c r="L102" s="55">
        <v>100</v>
      </c>
      <c r="M102" s="59" t="s">
        <v>774</v>
      </c>
      <c r="N102" s="55"/>
      <c r="O102" s="60">
        <v>85</v>
      </c>
      <c r="P102" s="55">
        <v>82</v>
      </c>
      <c r="Q102" s="55">
        <v>68</v>
      </c>
    </row>
    <row r="103" spans="1:17" ht="24" hidden="1" customHeight="1" x14ac:dyDescent="0.25">
      <c r="A103" s="55" t="s">
        <v>978</v>
      </c>
      <c r="B103" s="55" t="s">
        <v>926</v>
      </c>
      <c r="C103" s="55" t="s">
        <v>744</v>
      </c>
      <c r="D103" s="55">
        <v>13055081</v>
      </c>
      <c r="E103" s="59" t="s">
        <v>929</v>
      </c>
      <c r="F103" s="68" t="s">
        <v>930</v>
      </c>
      <c r="G103" s="61" t="s">
        <v>930</v>
      </c>
      <c r="H103" s="55">
        <v>90</v>
      </c>
      <c r="I103" s="55">
        <v>95</v>
      </c>
      <c r="J103" s="55">
        <v>95</v>
      </c>
      <c r="K103" s="55">
        <v>95</v>
      </c>
      <c r="L103" s="55">
        <v>100</v>
      </c>
      <c r="M103" s="59" t="s">
        <v>760</v>
      </c>
      <c r="N103" s="55"/>
      <c r="O103" s="60">
        <v>90</v>
      </c>
      <c r="P103" s="55">
        <v>86</v>
      </c>
      <c r="Q103" s="55">
        <v>80</v>
      </c>
    </row>
    <row r="104" spans="1:17" ht="24" hidden="1" customHeight="1" x14ac:dyDescent="0.25">
      <c r="A104" s="55" t="s">
        <v>978</v>
      </c>
      <c r="B104" s="55" t="s">
        <v>926</v>
      </c>
      <c r="C104" s="55" t="s">
        <v>744</v>
      </c>
      <c r="D104" s="55">
        <v>12916069</v>
      </c>
      <c r="E104" s="59" t="s">
        <v>931</v>
      </c>
      <c r="F104" s="68" t="s">
        <v>932</v>
      </c>
      <c r="G104" s="61" t="s">
        <v>932</v>
      </c>
      <c r="H104" s="55">
        <v>90</v>
      </c>
      <c r="I104" s="55">
        <v>97</v>
      </c>
      <c r="J104" s="55">
        <v>93</v>
      </c>
      <c r="K104" s="55">
        <v>90</v>
      </c>
      <c r="L104" s="55">
        <v>100</v>
      </c>
      <c r="M104" s="59" t="s">
        <v>764</v>
      </c>
      <c r="N104" s="55"/>
      <c r="O104" s="60">
        <v>95</v>
      </c>
      <c r="P104" s="55">
        <v>84</v>
      </c>
      <c r="Q104" s="55">
        <v>72</v>
      </c>
    </row>
    <row r="105" spans="1:17" ht="24" hidden="1" customHeight="1" x14ac:dyDescent="0.25">
      <c r="A105" s="55" t="s">
        <v>978</v>
      </c>
      <c r="B105" s="55" t="s">
        <v>926</v>
      </c>
      <c r="C105" s="55" t="s">
        <v>744</v>
      </c>
      <c r="D105" s="55">
        <v>13467225</v>
      </c>
      <c r="E105" s="59" t="s">
        <v>933</v>
      </c>
      <c r="F105" s="68" t="s">
        <v>934</v>
      </c>
      <c r="G105" s="61" t="s">
        <v>934</v>
      </c>
      <c r="H105" s="55">
        <v>95</v>
      </c>
      <c r="I105" s="55">
        <v>95</v>
      </c>
      <c r="J105" s="55">
        <v>95</v>
      </c>
      <c r="K105" s="55">
        <v>95</v>
      </c>
      <c r="L105" s="55">
        <v>100</v>
      </c>
      <c r="M105" s="59" t="s">
        <v>764</v>
      </c>
      <c r="N105" s="55"/>
      <c r="O105" s="60">
        <v>80</v>
      </c>
      <c r="P105" s="55">
        <v>86</v>
      </c>
      <c r="Q105" s="55">
        <v>72</v>
      </c>
    </row>
    <row r="106" spans="1:17" ht="24" hidden="1" customHeight="1" x14ac:dyDescent="0.25">
      <c r="A106" s="55" t="s">
        <v>978</v>
      </c>
      <c r="B106" s="55" t="s">
        <v>926</v>
      </c>
      <c r="C106" s="55" t="s">
        <v>744</v>
      </c>
      <c r="D106" s="55">
        <v>12916077</v>
      </c>
      <c r="E106" s="59" t="s">
        <v>935</v>
      </c>
      <c r="F106" s="68" t="s">
        <v>936</v>
      </c>
      <c r="G106" s="61" t="s">
        <v>936</v>
      </c>
      <c r="H106" s="55">
        <v>95</v>
      </c>
      <c r="I106" s="55">
        <v>90</v>
      </c>
      <c r="J106" s="55">
        <v>90</v>
      </c>
      <c r="K106" s="55">
        <v>90</v>
      </c>
      <c r="L106" s="55">
        <v>100</v>
      </c>
      <c r="M106" s="59" t="s">
        <v>764</v>
      </c>
      <c r="N106" s="55"/>
      <c r="O106" s="60">
        <v>90</v>
      </c>
      <c r="P106" s="55">
        <v>88</v>
      </c>
      <c r="Q106" s="55">
        <v>80</v>
      </c>
    </row>
    <row r="107" spans="1:17" ht="24" hidden="1" customHeight="1" x14ac:dyDescent="0.25">
      <c r="A107" s="55" t="s">
        <v>978</v>
      </c>
      <c r="B107" s="55" t="s">
        <v>926</v>
      </c>
      <c r="C107" s="55" t="s">
        <v>744</v>
      </c>
      <c r="D107" s="55">
        <v>12875013</v>
      </c>
      <c r="E107" s="59" t="s">
        <v>937</v>
      </c>
      <c r="F107" s="68" t="s">
        <v>938</v>
      </c>
      <c r="G107" s="61" t="s">
        <v>938</v>
      </c>
      <c r="H107" s="55">
        <v>90</v>
      </c>
      <c r="I107" s="55">
        <v>95</v>
      </c>
      <c r="J107" s="55">
        <v>92</v>
      </c>
      <c r="K107" s="55">
        <v>97</v>
      </c>
      <c r="L107" s="55">
        <v>100</v>
      </c>
      <c r="M107" s="59" t="s">
        <v>769</v>
      </c>
      <c r="N107" s="55"/>
      <c r="O107" s="60">
        <v>90</v>
      </c>
      <c r="P107" s="55">
        <v>82</v>
      </c>
      <c r="Q107" s="55">
        <v>68</v>
      </c>
    </row>
    <row r="108" spans="1:17" ht="24" hidden="1" customHeight="1" x14ac:dyDescent="0.25">
      <c r="A108" s="55" t="s">
        <v>978</v>
      </c>
      <c r="B108" s="55" t="s">
        <v>926</v>
      </c>
      <c r="C108" s="55" t="s">
        <v>744</v>
      </c>
      <c r="D108" s="55">
        <v>12916078</v>
      </c>
      <c r="E108" s="59" t="s">
        <v>939</v>
      </c>
      <c r="F108" s="68" t="s">
        <v>940</v>
      </c>
      <c r="G108" s="61" t="s">
        <v>940</v>
      </c>
      <c r="H108" s="55">
        <v>95</v>
      </c>
      <c r="I108" s="55">
        <v>95</v>
      </c>
      <c r="J108" s="55">
        <v>90</v>
      </c>
      <c r="K108" s="55">
        <v>88</v>
      </c>
      <c r="L108" s="55">
        <v>100</v>
      </c>
      <c r="M108" s="59" t="s">
        <v>748</v>
      </c>
      <c r="N108" s="55"/>
      <c r="O108" s="60">
        <v>85</v>
      </c>
      <c r="P108" s="55">
        <v>84</v>
      </c>
      <c r="Q108" s="55">
        <v>80</v>
      </c>
    </row>
    <row r="109" spans="1:17" ht="24" hidden="1" customHeight="1" x14ac:dyDescent="0.25">
      <c r="A109" s="55" t="s">
        <v>978</v>
      </c>
      <c r="B109" s="55" t="s">
        <v>926</v>
      </c>
      <c r="C109" s="55" t="s">
        <v>744</v>
      </c>
      <c r="D109" s="55">
        <v>13433654</v>
      </c>
      <c r="E109" s="59" t="s">
        <v>941</v>
      </c>
      <c r="F109" s="68" t="s">
        <v>942</v>
      </c>
      <c r="G109" s="61" t="s">
        <v>942</v>
      </c>
      <c r="H109" s="55">
        <v>97</v>
      </c>
      <c r="I109" s="55">
        <v>95</v>
      </c>
      <c r="J109" s="55">
        <v>88</v>
      </c>
      <c r="K109" s="55">
        <v>90</v>
      </c>
      <c r="L109" s="55">
        <v>100</v>
      </c>
      <c r="M109" s="59" t="s">
        <v>748</v>
      </c>
      <c r="N109" s="55"/>
      <c r="O109" s="60">
        <v>88</v>
      </c>
      <c r="P109" s="55">
        <v>88</v>
      </c>
      <c r="Q109" s="55">
        <v>80</v>
      </c>
    </row>
    <row r="110" spans="1:17" ht="24" hidden="1" customHeight="1" x14ac:dyDescent="0.25">
      <c r="A110" s="55" t="s">
        <v>978</v>
      </c>
      <c r="B110" s="55" t="s">
        <v>926</v>
      </c>
      <c r="C110" s="55" t="s">
        <v>744</v>
      </c>
      <c r="D110" s="55">
        <v>13406960</v>
      </c>
      <c r="E110" s="59" t="s">
        <v>943</v>
      </c>
      <c r="F110" s="68" t="s">
        <v>944</v>
      </c>
      <c r="G110" s="61" t="s">
        <v>944</v>
      </c>
      <c r="H110" s="55">
        <v>97</v>
      </c>
      <c r="I110" s="55">
        <v>95</v>
      </c>
      <c r="J110" s="55">
        <v>97</v>
      </c>
      <c r="K110" s="55">
        <v>99</v>
      </c>
      <c r="L110" s="55">
        <v>100</v>
      </c>
      <c r="M110" s="59" t="s">
        <v>755</v>
      </c>
      <c r="N110" s="55"/>
      <c r="O110" s="60">
        <v>88</v>
      </c>
      <c r="P110" s="55">
        <v>88</v>
      </c>
      <c r="Q110" s="55">
        <v>72</v>
      </c>
    </row>
    <row r="111" spans="1:17" ht="24" hidden="1" customHeight="1" x14ac:dyDescent="0.25">
      <c r="A111" s="55" t="s">
        <v>978</v>
      </c>
      <c r="B111" s="55" t="s">
        <v>926</v>
      </c>
      <c r="C111" s="55" t="s">
        <v>744</v>
      </c>
      <c r="D111" s="55">
        <v>13009243</v>
      </c>
      <c r="E111" s="59" t="s">
        <v>945</v>
      </c>
      <c r="F111" s="68" t="s">
        <v>946</v>
      </c>
      <c r="G111" s="61" t="s">
        <v>946</v>
      </c>
      <c r="H111" s="55">
        <v>95</v>
      </c>
      <c r="I111" s="55">
        <v>90</v>
      </c>
      <c r="J111" s="55">
        <v>90</v>
      </c>
      <c r="K111" s="55">
        <v>88</v>
      </c>
      <c r="L111" s="55">
        <v>100</v>
      </c>
      <c r="M111" s="59" t="s">
        <v>755</v>
      </c>
      <c r="N111" s="55"/>
      <c r="O111" s="60">
        <v>90</v>
      </c>
      <c r="P111" s="55">
        <v>86</v>
      </c>
      <c r="Q111" s="55">
        <v>72</v>
      </c>
    </row>
    <row r="112" spans="1:17" ht="24" hidden="1" customHeight="1" x14ac:dyDescent="0.25">
      <c r="A112" s="55" t="s">
        <v>978</v>
      </c>
      <c r="B112" s="55" t="s">
        <v>926</v>
      </c>
      <c r="C112" s="55" t="s">
        <v>744</v>
      </c>
      <c r="D112" s="55">
        <v>13532801</v>
      </c>
      <c r="E112" s="59" t="s">
        <v>947</v>
      </c>
      <c r="F112" s="68" t="s">
        <v>948</v>
      </c>
      <c r="G112" s="61" t="s">
        <v>948</v>
      </c>
      <c r="H112" s="55">
        <v>95</v>
      </c>
      <c r="I112" s="55">
        <v>92</v>
      </c>
      <c r="J112" s="55">
        <v>88</v>
      </c>
      <c r="K112" s="55">
        <v>85</v>
      </c>
      <c r="L112" s="55">
        <v>100</v>
      </c>
      <c r="M112" s="59" t="s">
        <v>758</v>
      </c>
      <c r="N112" s="55"/>
      <c r="O112" s="60">
        <v>90</v>
      </c>
      <c r="P112" s="55">
        <v>88</v>
      </c>
      <c r="Q112" s="55">
        <v>72</v>
      </c>
    </row>
    <row r="113" spans="1:17" ht="24" hidden="1" customHeight="1" x14ac:dyDescent="0.25">
      <c r="A113" s="55" t="s">
        <v>978</v>
      </c>
      <c r="B113" s="55" t="s">
        <v>926</v>
      </c>
      <c r="C113" s="55" t="s">
        <v>744</v>
      </c>
      <c r="D113" s="55">
        <v>12990687</v>
      </c>
      <c r="E113" s="59" t="s">
        <v>949</v>
      </c>
      <c r="F113" s="68" t="s">
        <v>950</v>
      </c>
      <c r="G113" s="61" t="s">
        <v>950</v>
      </c>
      <c r="H113" s="55">
        <v>95</v>
      </c>
      <c r="I113" s="55">
        <v>90</v>
      </c>
      <c r="J113" s="55">
        <v>95</v>
      </c>
      <c r="K113" s="55">
        <v>98</v>
      </c>
      <c r="L113" s="55">
        <v>100</v>
      </c>
      <c r="M113" s="59" t="s">
        <v>750</v>
      </c>
      <c r="N113" s="55"/>
      <c r="O113" s="60">
        <v>80</v>
      </c>
      <c r="P113" s="55">
        <v>84</v>
      </c>
      <c r="Q113" s="55">
        <v>68</v>
      </c>
    </row>
    <row r="114" spans="1:17" ht="24" hidden="1" customHeight="1" x14ac:dyDescent="0.25">
      <c r="A114" s="55" t="s">
        <v>978</v>
      </c>
      <c r="B114" s="55" t="s">
        <v>926</v>
      </c>
      <c r="C114" s="55" t="s">
        <v>744</v>
      </c>
      <c r="D114" s="55">
        <v>13397648</v>
      </c>
      <c r="E114" s="59" t="s">
        <v>951</v>
      </c>
      <c r="F114" s="68" t="s">
        <v>952</v>
      </c>
      <c r="G114" s="61" t="s">
        <v>952</v>
      </c>
      <c r="H114" s="55">
        <v>90</v>
      </c>
      <c r="I114" s="55">
        <v>92</v>
      </c>
      <c r="J114" s="55">
        <v>90</v>
      </c>
      <c r="K114" s="55">
        <v>89</v>
      </c>
      <c r="L114" s="55">
        <v>100</v>
      </c>
      <c r="M114" s="59" t="s">
        <v>764</v>
      </c>
      <c r="N114" s="60"/>
      <c r="O114" s="60">
        <v>90</v>
      </c>
      <c r="P114" s="55">
        <v>84</v>
      </c>
      <c r="Q114" s="55">
        <v>72</v>
      </c>
    </row>
    <row r="115" spans="1:17" ht="24" hidden="1" customHeight="1" x14ac:dyDescent="0.25">
      <c r="A115" s="55" t="s">
        <v>978</v>
      </c>
      <c r="B115" s="55" t="s">
        <v>926</v>
      </c>
      <c r="C115" s="55" t="s">
        <v>744</v>
      </c>
      <c r="D115" s="55">
        <v>12916093</v>
      </c>
      <c r="E115" s="59" t="s">
        <v>953</v>
      </c>
      <c r="F115" s="68" t="s">
        <v>928</v>
      </c>
      <c r="G115" s="70" t="s">
        <v>928</v>
      </c>
      <c r="H115" s="55" t="s">
        <v>954</v>
      </c>
      <c r="I115" s="55"/>
      <c r="J115" s="55"/>
      <c r="K115" s="55"/>
      <c r="L115" s="55"/>
      <c r="M115" s="59" t="s">
        <v>764</v>
      </c>
      <c r="N115" s="55"/>
      <c r="O115" s="60">
        <v>84</v>
      </c>
      <c r="P115" s="55">
        <v>80</v>
      </c>
      <c r="Q115" s="55">
        <v>84</v>
      </c>
    </row>
    <row r="116" spans="1:17" ht="24" hidden="1" customHeight="1" x14ac:dyDescent="0.25">
      <c r="A116" s="55" t="s">
        <v>978</v>
      </c>
      <c r="B116" s="55" t="s">
        <v>926</v>
      </c>
      <c r="C116" s="55" t="s">
        <v>744</v>
      </c>
      <c r="D116" s="55">
        <v>12915951</v>
      </c>
      <c r="E116" s="59" t="s">
        <v>955</v>
      </c>
      <c r="F116" s="68" t="s">
        <v>956</v>
      </c>
      <c r="G116" s="61" t="s">
        <v>956</v>
      </c>
      <c r="H116" s="55">
        <v>85</v>
      </c>
      <c r="I116" s="55">
        <v>85</v>
      </c>
      <c r="J116" s="55">
        <v>89</v>
      </c>
      <c r="K116" s="55">
        <v>88</v>
      </c>
      <c r="L116" s="55">
        <v>100</v>
      </c>
      <c r="M116" s="59" t="s">
        <v>755</v>
      </c>
      <c r="N116" s="55"/>
      <c r="O116" s="60">
        <v>88</v>
      </c>
      <c r="P116" s="55">
        <v>80</v>
      </c>
      <c r="Q116" s="55">
        <v>78</v>
      </c>
    </row>
    <row r="117" spans="1:17" ht="24" hidden="1" customHeight="1" x14ac:dyDescent="0.25">
      <c r="A117" s="55" t="s">
        <v>978</v>
      </c>
      <c r="B117" s="55" t="s">
        <v>926</v>
      </c>
      <c r="C117" s="55" t="s">
        <v>744</v>
      </c>
      <c r="D117" s="55">
        <v>13046786</v>
      </c>
      <c r="E117" s="59" t="s">
        <v>957</v>
      </c>
      <c r="F117" s="68" t="s">
        <v>958</v>
      </c>
      <c r="G117" s="61" t="s">
        <v>958</v>
      </c>
      <c r="H117" s="55">
        <v>90</v>
      </c>
      <c r="I117" s="55">
        <v>88</v>
      </c>
      <c r="J117" s="55">
        <v>95</v>
      </c>
      <c r="K117" s="55">
        <v>90</v>
      </c>
      <c r="L117" s="55">
        <v>100</v>
      </c>
      <c r="M117" s="59" t="s">
        <v>755</v>
      </c>
      <c r="N117" s="55"/>
      <c r="O117" s="60">
        <v>92</v>
      </c>
      <c r="P117" s="55">
        <v>76</v>
      </c>
      <c r="Q117" s="55">
        <v>72</v>
      </c>
    </row>
    <row r="118" spans="1:17" ht="24" hidden="1" customHeight="1" x14ac:dyDescent="0.25">
      <c r="A118" s="55" t="s">
        <v>978</v>
      </c>
      <c r="B118" s="55" t="s">
        <v>926</v>
      </c>
      <c r="C118" s="55" t="s">
        <v>744</v>
      </c>
      <c r="D118" s="55">
        <v>13508049</v>
      </c>
      <c r="E118" s="59" t="s">
        <v>959</v>
      </c>
      <c r="F118" s="68" t="s">
        <v>960</v>
      </c>
      <c r="G118" s="61" t="s">
        <v>960</v>
      </c>
      <c r="H118" s="55">
        <v>90</v>
      </c>
      <c r="I118" s="55">
        <v>88</v>
      </c>
      <c r="J118" s="55">
        <v>85</v>
      </c>
      <c r="K118" s="55">
        <v>88</v>
      </c>
      <c r="L118" s="55">
        <v>100</v>
      </c>
      <c r="M118" s="59" t="s">
        <v>755</v>
      </c>
      <c r="N118" s="55"/>
      <c r="O118" s="60">
        <v>84</v>
      </c>
      <c r="P118" s="55">
        <v>68</v>
      </c>
      <c r="Q118" s="55">
        <v>72</v>
      </c>
    </row>
    <row r="119" spans="1:17" ht="24" hidden="1" customHeight="1" x14ac:dyDescent="0.25">
      <c r="A119" s="55" t="s">
        <v>978</v>
      </c>
      <c r="B119" s="55" t="s">
        <v>926</v>
      </c>
      <c r="C119" s="55" t="s">
        <v>744</v>
      </c>
      <c r="D119" s="55">
        <v>13508218</v>
      </c>
      <c r="E119" s="59" t="s">
        <v>961</v>
      </c>
      <c r="F119" s="68" t="s">
        <v>962</v>
      </c>
      <c r="G119" s="61" t="s">
        <v>962</v>
      </c>
      <c r="H119" s="55">
        <v>90</v>
      </c>
      <c r="I119" s="55">
        <v>90</v>
      </c>
      <c r="J119" s="55">
        <v>92</v>
      </c>
      <c r="K119" s="55">
        <v>92</v>
      </c>
      <c r="L119" s="55">
        <v>100</v>
      </c>
      <c r="M119" s="59" t="s">
        <v>758</v>
      </c>
      <c r="N119" s="55"/>
      <c r="O119" s="60">
        <v>70</v>
      </c>
      <c r="P119" s="55">
        <v>84</v>
      </c>
      <c r="Q119" s="55">
        <v>88</v>
      </c>
    </row>
    <row r="120" spans="1:17" ht="24" hidden="1" customHeight="1" x14ac:dyDescent="0.25">
      <c r="A120" s="55" t="s">
        <v>978</v>
      </c>
      <c r="B120" s="55" t="s">
        <v>926</v>
      </c>
      <c r="C120" s="55" t="s">
        <v>744</v>
      </c>
      <c r="D120" s="55">
        <v>13046773</v>
      </c>
      <c r="E120" s="59" t="s">
        <v>963</v>
      </c>
      <c r="F120" s="68" t="s">
        <v>964</v>
      </c>
      <c r="G120" s="61" t="s">
        <v>964</v>
      </c>
      <c r="H120" s="55">
        <v>95</v>
      </c>
      <c r="I120" s="55">
        <v>96</v>
      </c>
      <c r="J120" s="55">
        <v>97</v>
      </c>
      <c r="K120" s="55">
        <v>95</v>
      </c>
      <c r="L120" s="55">
        <v>100</v>
      </c>
      <c r="M120" s="59" t="s">
        <v>750</v>
      </c>
      <c r="N120" s="55"/>
      <c r="O120" s="60">
        <v>100</v>
      </c>
      <c r="P120" s="55">
        <v>76</v>
      </c>
      <c r="Q120" s="55">
        <v>60</v>
      </c>
    </row>
    <row r="121" spans="1:17" ht="24" hidden="1" customHeight="1" x14ac:dyDescent="0.25">
      <c r="A121" s="55" t="s">
        <v>978</v>
      </c>
      <c r="B121" s="55" t="s">
        <v>926</v>
      </c>
      <c r="C121" s="55" t="s">
        <v>744</v>
      </c>
      <c r="D121" s="55">
        <v>12915952</v>
      </c>
      <c r="E121" s="59" t="s">
        <v>965</v>
      </c>
      <c r="F121" s="68" t="s">
        <v>966</v>
      </c>
      <c r="G121" s="61" t="s">
        <v>966</v>
      </c>
      <c r="H121" s="55">
        <v>90</v>
      </c>
      <c r="I121" s="55">
        <v>95</v>
      </c>
      <c r="J121" s="55">
        <v>97</v>
      </c>
      <c r="K121" s="55">
        <v>90</v>
      </c>
      <c r="L121" s="55">
        <v>100</v>
      </c>
      <c r="M121" s="59" t="s">
        <v>752</v>
      </c>
      <c r="N121" s="60"/>
      <c r="O121" s="60">
        <v>92</v>
      </c>
      <c r="P121" s="55">
        <v>72</v>
      </c>
      <c r="Q121" s="55">
        <v>64</v>
      </c>
    </row>
    <row r="122" spans="1:17" ht="24" hidden="1" customHeight="1" x14ac:dyDescent="0.25">
      <c r="A122" s="55" t="s">
        <v>978</v>
      </c>
      <c r="B122" s="55" t="s">
        <v>926</v>
      </c>
      <c r="C122" s="55" t="s">
        <v>744</v>
      </c>
      <c r="D122" s="55">
        <v>12915953</v>
      </c>
      <c r="E122" s="59" t="s">
        <v>967</v>
      </c>
      <c r="F122" s="68" t="s">
        <v>968</v>
      </c>
      <c r="G122" s="61" t="s">
        <v>968</v>
      </c>
      <c r="H122" s="55">
        <v>95</v>
      </c>
      <c r="I122" s="55">
        <v>97</v>
      </c>
      <c r="J122" s="55">
        <v>92</v>
      </c>
      <c r="K122" s="55">
        <v>92</v>
      </c>
      <c r="L122" s="55">
        <v>100</v>
      </c>
      <c r="M122" s="59" t="s">
        <v>752</v>
      </c>
      <c r="N122" s="55"/>
      <c r="O122" s="60">
        <v>88</v>
      </c>
      <c r="P122" s="55">
        <v>70</v>
      </c>
      <c r="Q122" s="55">
        <v>76</v>
      </c>
    </row>
    <row r="123" spans="1:17" ht="24" hidden="1" customHeight="1" x14ac:dyDescent="0.25">
      <c r="A123" s="55" t="s">
        <v>978</v>
      </c>
      <c r="B123" s="55" t="s">
        <v>926</v>
      </c>
      <c r="C123" s="55" t="s">
        <v>744</v>
      </c>
      <c r="D123" s="55">
        <v>13397631</v>
      </c>
      <c r="E123" s="59" t="s">
        <v>969</v>
      </c>
      <c r="F123" s="68" t="s">
        <v>970</v>
      </c>
      <c r="G123" s="61" t="s">
        <v>970</v>
      </c>
      <c r="H123" s="55">
        <v>97</v>
      </c>
      <c r="I123" s="55">
        <v>98</v>
      </c>
      <c r="J123" s="55">
        <v>98</v>
      </c>
      <c r="K123" s="55">
        <v>95</v>
      </c>
      <c r="L123" s="55">
        <v>100</v>
      </c>
      <c r="M123" s="59" t="s">
        <v>760</v>
      </c>
      <c r="N123" s="55"/>
      <c r="O123" s="60">
        <v>94</v>
      </c>
      <c r="P123" s="55">
        <v>72</v>
      </c>
      <c r="Q123" s="55">
        <v>76</v>
      </c>
    </row>
    <row r="124" spans="1:17" ht="24" hidden="1" customHeight="1" x14ac:dyDescent="0.25">
      <c r="A124" s="55" t="s">
        <v>978</v>
      </c>
      <c r="B124" s="55" t="s">
        <v>926</v>
      </c>
      <c r="C124" s="55" t="s">
        <v>744</v>
      </c>
      <c r="D124" s="55">
        <v>12915959</v>
      </c>
      <c r="E124" s="59" t="s">
        <v>971</v>
      </c>
      <c r="F124" s="68" t="s">
        <v>972</v>
      </c>
      <c r="G124" s="61" t="s">
        <v>972</v>
      </c>
      <c r="H124" s="55">
        <v>89</v>
      </c>
      <c r="I124" s="55">
        <v>88</v>
      </c>
      <c r="J124" s="55">
        <v>83</v>
      </c>
      <c r="K124" s="55">
        <v>90</v>
      </c>
      <c r="L124" s="55">
        <v>100</v>
      </c>
      <c r="M124" s="59" t="s">
        <v>762</v>
      </c>
      <c r="N124" s="55"/>
      <c r="O124" s="60">
        <v>70</v>
      </c>
      <c r="P124" s="55">
        <v>72</v>
      </c>
      <c r="Q124" s="55">
        <v>80</v>
      </c>
    </row>
    <row r="125" spans="1:17" ht="24" hidden="1" customHeight="1" x14ac:dyDescent="0.25">
      <c r="A125" s="55" t="s">
        <v>978</v>
      </c>
      <c r="B125" s="55" t="s">
        <v>926</v>
      </c>
      <c r="C125" s="55" t="s">
        <v>744</v>
      </c>
      <c r="D125" s="55">
        <v>13063077</v>
      </c>
      <c r="E125" s="59" t="s">
        <v>973</v>
      </c>
      <c r="F125" s="68" t="s">
        <v>974</v>
      </c>
      <c r="G125" s="61" t="s">
        <v>974</v>
      </c>
      <c r="H125" s="55">
        <v>95</v>
      </c>
      <c r="I125" s="55">
        <v>88</v>
      </c>
      <c r="J125" s="55">
        <v>90</v>
      </c>
      <c r="K125" s="55">
        <v>97</v>
      </c>
      <c r="L125" s="55">
        <v>100</v>
      </c>
      <c r="M125" s="59" t="s">
        <v>764</v>
      </c>
      <c r="N125" s="60"/>
      <c r="O125" s="60">
        <v>70</v>
      </c>
      <c r="P125" s="55">
        <v>84</v>
      </c>
      <c r="Q125" s="55">
        <v>88</v>
      </c>
    </row>
    <row r="126" spans="1:17" ht="24" hidden="1" customHeight="1" x14ac:dyDescent="0.25">
      <c r="A126" s="55" t="s">
        <v>978</v>
      </c>
      <c r="B126" s="55" t="s">
        <v>926</v>
      </c>
      <c r="C126" s="55" t="s">
        <v>744</v>
      </c>
      <c r="D126" s="55">
        <v>12995392</v>
      </c>
      <c r="E126" s="59" t="s">
        <v>975</v>
      </c>
      <c r="F126" s="68" t="s">
        <v>950</v>
      </c>
      <c r="G126" s="61" t="s">
        <v>950</v>
      </c>
      <c r="H126" s="55">
        <v>88</v>
      </c>
      <c r="I126" s="55">
        <v>89</v>
      </c>
      <c r="J126" s="55">
        <v>88</v>
      </c>
      <c r="K126" s="55">
        <v>87</v>
      </c>
      <c r="L126" s="55">
        <v>100</v>
      </c>
      <c r="M126" s="59" t="s">
        <v>764</v>
      </c>
      <c r="N126" s="55"/>
      <c r="O126" s="60">
        <v>88</v>
      </c>
      <c r="P126" s="55">
        <v>74</v>
      </c>
      <c r="Q126" s="55">
        <v>72</v>
      </c>
    </row>
    <row r="127" spans="1:17" ht="24" hidden="1" customHeight="1" x14ac:dyDescent="0.25">
      <c r="A127" s="55" t="s">
        <v>978</v>
      </c>
      <c r="B127" s="55" t="s">
        <v>926</v>
      </c>
      <c r="C127" s="55" t="s">
        <v>744</v>
      </c>
      <c r="D127" s="55">
        <v>12915962</v>
      </c>
      <c r="E127" s="59" t="s">
        <v>976</v>
      </c>
      <c r="F127" s="68" t="s">
        <v>977</v>
      </c>
      <c r="G127" s="61" t="s">
        <v>977</v>
      </c>
      <c r="H127" s="55">
        <v>97</v>
      </c>
      <c r="I127" s="55">
        <v>95</v>
      </c>
      <c r="J127" s="55">
        <v>100</v>
      </c>
      <c r="K127" s="55">
        <v>99</v>
      </c>
      <c r="L127" s="55">
        <v>100</v>
      </c>
      <c r="M127" s="59" t="s">
        <v>760</v>
      </c>
      <c r="N127" s="55"/>
      <c r="O127" s="60">
        <v>84</v>
      </c>
      <c r="P127" s="55">
        <v>72</v>
      </c>
      <c r="Q127" s="55">
        <v>74</v>
      </c>
    </row>
    <row r="128" spans="1:17" ht="24" hidden="1" customHeight="1" x14ac:dyDescent="0.25">
      <c r="A128" s="55" t="s">
        <v>979</v>
      </c>
      <c r="B128" s="55" t="s">
        <v>926</v>
      </c>
      <c r="C128" s="55" t="s">
        <v>627</v>
      </c>
      <c r="D128" s="55">
        <v>13055085</v>
      </c>
      <c r="E128" s="59" t="s">
        <v>980</v>
      </c>
      <c r="F128" s="68" t="s">
        <v>1145</v>
      </c>
      <c r="G128" s="61" t="s">
        <v>1145</v>
      </c>
      <c r="H128" s="55">
        <v>90</v>
      </c>
      <c r="I128" s="55">
        <v>91</v>
      </c>
      <c r="J128" s="55">
        <v>95</v>
      </c>
      <c r="K128" s="55">
        <v>90</v>
      </c>
      <c r="L128" s="55">
        <v>100</v>
      </c>
      <c r="M128" s="59" t="s">
        <v>981</v>
      </c>
      <c r="N128" s="55"/>
      <c r="O128" s="60">
        <v>94</v>
      </c>
      <c r="P128" s="55">
        <v>72</v>
      </c>
      <c r="Q128" s="55">
        <v>76</v>
      </c>
    </row>
    <row r="129" spans="1:17" ht="24" hidden="1" customHeight="1" x14ac:dyDescent="0.25">
      <c r="A129" s="55" t="s">
        <v>979</v>
      </c>
      <c r="B129" s="55" t="s">
        <v>926</v>
      </c>
      <c r="C129" s="55" t="s">
        <v>627</v>
      </c>
      <c r="D129" s="55">
        <v>12990688</v>
      </c>
      <c r="E129" s="59" t="s">
        <v>982</v>
      </c>
      <c r="F129" s="68" t="s">
        <v>1146</v>
      </c>
      <c r="G129" s="61" t="s">
        <v>1146</v>
      </c>
      <c r="H129" s="55"/>
      <c r="I129" s="55"/>
      <c r="J129" s="55"/>
      <c r="K129" s="55"/>
      <c r="L129" s="55"/>
      <c r="M129" s="59"/>
      <c r="N129" s="55"/>
      <c r="O129" s="60" t="s">
        <v>584</v>
      </c>
      <c r="P129" s="55" t="s">
        <v>584</v>
      </c>
      <c r="Q129" s="55" t="s">
        <v>584</v>
      </c>
    </row>
    <row r="130" spans="1:17" ht="24" hidden="1" customHeight="1" x14ac:dyDescent="0.25">
      <c r="A130" s="55" t="s">
        <v>979</v>
      </c>
      <c r="B130" s="55" t="s">
        <v>926</v>
      </c>
      <c r="C130" s="55" t="s">
        <v>627</v>
      </c>
      <c r="D130" s="55">
        <v>12915995</v>
      </c>
      <c r="E130" s="59" t="s">
        <v>983</v>
      </c>
      <c r="F130" s="68" t="s">
        <v>1147</v>
      </c>
      <c r="G130" s="61" t="s">
        <v>1147</v>
      </c>
      <c r="H130" s="55">
        <v>90</v>
      </c>
      <c r="I130" s="55">
        <v>88</v>
      </c>
      <c r="J130" s="55">
        <v>90</v>
      </c>
      <c r="K130" s="55">
        <v>87</v>
      </c>
      <c r="L130" s="55">
        <v>100</v>
      </c>
      <c r="M130" s="59" t="s">
        <v>981</v>
      </c>
      <c r="N130" s="55"/>
      <c r="O130" s="60">
        <v>82</v>
      </c>
      <c r="P130" s="55">
        <v>76</v>
      </c>
      <c r="Q130" s="55">
        <v>84</v>
      </c>
    </row>
    <row r="131" spans="1:17" ht="24" hidden="1" customHeight="1" x14ac:dyDescent="0.25">
      <c r="A131" s="55" t="s">
        <v>979</v>
      </c>
      <c r="B131" s="55" t="s">
        <v>926</v>
      </c>
      <c r="C131" s="55" t="s">
        <v>627</v>
      </c>
      <c r="D131" s="55">
        <v>13238976</v>
      </c>
      <c r="E131" s="59" t="s">
        <v>984</v>
      </c>
      <c r="F131" s="68" t="s">
        <v>1148</v>
      </c>
      <c r="G131" s="61" t="s">
        <v>1148</v>
      </c>
      <c r="H131" s="55">
        <v>85</v>
      </c>
      <c r="I131" s="55">
        <v>88</v>
      </c>
      <c r="J131" s="55">
        <v>85</v>
      </c>
      <c r="K131" s="55">
        <v>83</v>
      </c>
      <c r="L131" s="55">
        <v>100</v>
      </c>
      <c r="M131" s="59" t="s">
        <v>985</v>
      </c>
      <c r="N131" s="55"/>
      <c r="O131" s="60">
        <v>80</v>
      </c>
      <c r="P131" s="55">
        <v>76</v>
      </c>
      <c r="Q131" s="55">
        <v>80</v>
      </c>
    </row>
    <row r="132" spans="1:17" ht="24" hidden="1" customHeight="1" x14ac:dyDescent="0.25">
      <c r="A132" s="55" t="s">
        <v>979</v>
      </c>
      <c r="B132" s="55" t="s">
        <v>926</v>
      </c>
      <c r="C132" s="55" t="s">
        <v>627</v>
      </c>
      <c r="D132" s="55">
        <v>12916007</v>
      </c>
      <c r="E132" s="59" t="s">
        <v>986</v>
      </c>
      <c r="F132" s="68" t="s">
        <v>1149</v>
      </c>
      <c r="G132" s="61" t="s">
        <v>1149</v>
      </c>
      <c r="H132" s="55">
        <v>87</v>
      </c>
      <c r="I132" s="55">
        <v>85</v>
      </c>
      <c r="J132" s="55">
        <v>80</v>
      </c>
      <c r="K132" s="55">
        <v>80</v>
      </c>
      <c r="L132" s="55">
        <v>100</v>
      </c>
      <c r="M132" s="59" t="s">
        <v>987</v>
      </c>
      <c r="N132" s="55"/>
      <c r="O132" s="60">
        <v>80</v>
      </c>
      <c r="P132" s="55">
        <v>72</v>
      </c>
      <c r="Q132" s="55">
        <v>80</v>
      </c>
    </row>
    <row r="133" spans="1:17" ht="24" hidden="1" customHeight="1" x14ac:dyDescent="0.25">
      <c r="A133" s="55" t="s">
        <v>979</v>
      </c>
      <c r="B133" s="55" t="s">
        <v>926</v>
      </c>
      <c r="C133" s="55" t="s">
        <v>627</v>
      </c>
      <c r="D133" s="55">
        <v>12916011</v>
      </c>
      <c r="E133" s="59" t="s">
        <v>988</v>
      </c>
      <c r="F133" s="68" t="s">
        <v>1150</v>
      </c>
      <c r="G133" s="61" t="s">
        <v>1150</v>
      </c>
      <c r="H133" s="55">
        <v>89</v>
      </c>
      <c r="I133" s="55">
        <v>90</v>
      </c>
      <c r="J133" s="55">
        <v>95</v>
      </c>
      <c r="K133" s="55">
        <v>92</v>
      </c>
      <c r="L133" s="55">
        <v>100</v>
      </c>
      <c r="M133" s="59" t="s">
        <v>981</v>
      </c>
      <c r="N133" s="55"/>
      <c r="O133" s="60">
        <v>80</v>
      </c>
      <c r="P133" s="55">
        <v>78</v>
      </c>
      <c r="Q133" s="55">
        <v>76</v>
      </c>
    </row>
    <row r="134" spans="1:17" ht="24" hidden="1" customHeight="1" x14ac:dyDescent="0.25">
      <c r="A134" s="55" t="s">
        <v>979</v>
      </c>
      <c r="B134" s="55" t="s">
        <v>926</v>
      </c>
      <c r="C134" s="55" t="s">
        <v>627</v>
      </c>
      <c r="D134" s="55">
        <v>13467241</v>
      </c>
      <c r="E134" s="59" t="s">
        <v>989</v>
      </c>
      <c r="F134" s="68" t="s">
        <v>1151</v>
      </c>
      <c r="G134" s="61" t="s">
        <v>1151</v>
      </c>
      <c r="H134" s="55">
        <v>80</v>
      </c>
      <c r="I134" s="55">
        <v>78</v>
      </c>
      <c r="J134" s="55">
        <v>80</v>
      </c>
      <c r="K134" s="55">
        <v>80</v>
      </c>
      <c r="L134" s="55">
        <v>100</v>
      </c>
      <c r="M134" s="59" t="s">
        <v>990</v>
      </c>
      <c r="N134" s="55"/>
      <c r="O134" s="60">
        <v>92</v>
      </c>
      <c r="P134" s="55">
        <v>72</v>
      </c>
      <c r="Q134" s="55">
        <v>78</v>
      </c>
    </row>
    <row r="135" spans="1:17" ht="24" hidden="1" customHeight="1" x14ac:dyDescent="0.25">
      <c r="A135" s="55" t="s">
        <v>979</v>
      </c>
      <c r="B135" s="55" t="s">
        <v>926</v>
      </c>
      <c r="C135" s="55" t="s">
        <v>627</v>
      </c>
      <c r="D135" s="55">
        <v>12916014</v>
      </c>
      <c r="E135" s="59" t="s">
        <v>991</v>
      </c>
      <c r="F135" s="68" t="s">
        <v>1152</v>
      </c>
      <c r="G135" s="61" t="s">
        <v>1152</v>
      </c>
      <c r="H135" s="55">
        <v>90</v>
      </c>
      <c r="I135" s="55">
        <v>91</v>
      </c>
      <c r="J135" s="55">
        <v>90</v>
      </c>
      <c r="K135" s="55">
        <v>93</v>
      </c>
      <c r="L135" s="55">
        <v>100</v>
      </c>
      <c r="M135" s="59" t="s">
        <v>981</v>
      </c>
      <c r="N135" s="55"/>
      <c r="O135" s="60">
        <v>96</v>
      </c>
      <c r="P135" s="55">
        <v>72</v>
      </c>
      <c r="Q135" s="55">
        <v>80</v>
      </c>
    </row>
    <row r="136" spans="1:17" ht="24" hidden="1" customHeight="1" x14ac:dyDescent="0.25">
      <c r="A136" s="55" t="s">
        <v>979</v>
      </c>
      <c r="B136" s="55" t="s">
        <v>926</v>
      </c>
      <c r="C136" s="55" t="s">
        <v>627</v>
      </c>
      <c r="D136" s="55">
        <v>13479318</v>
      </c>
      <c r="E136" s="59" t="s">
        <v>992</v>
      </c>
      <c r="F136" s="68" t="s">
        <v>1153</v>
      </c>
      <c r="G136" s="61" t="s">
        <v>1153</v>
      </c>
      <c r="H136" s="55">
        <v>89</v>
      </c>
      <c r="I136" s="55">
        <v>88</v>
      </c>
      <c r="J136" s="55">
        <v>86</v>
      </c>
      <c r="K136" s="55">
        <v>90</v>
      </c>
      <c r="L136" s="55">
        <v>100</v>
      </c>
      <c r="M136" s="59" t="s">
        <v>981</v>
      </c>
      <c r="N136" s="55"/>
      <c r="O136" s="60">
        <v>85</v>
      </c>
      <c r="P136" s="55">
        <v>76</v>
      </c>
      <c r="Q136" s="55">
        <v>68</v>
      </c>
    </row>
    <row r="137" spans="1:17" ht="24" hidden="1" customHeight="1" x14ac:dyDescent="0.25">
      <c r="A137" s="55" t="s">
        <v>979</v>
      </c>
      <c r="B137" s="55" t="s">
        <v>926</v>
      </c>
      <c r="C137" s="55" t="s">
        <v>627</v>
      </c>
      <c r="D137" s="55">
        <v>12916017</v>
      </c>
      <c r="E137" s="59" t="s">
        <v>993</v>
      </c>
      <c r="F137" s="55" t="s">
        <v>1154</v>
      </c>
      <c r="G137" s="59" t="s">
        <v>1154</v>
      </c>
      <c r="H137" s="55">
        <v>89</v>
      </c>
      <c r="I137" s="55">
        <v>87</v>
      </c>
      <c r="J137" s="55">
        <v>88</v>
      </c>
      <c r="K137" s="55">
        <v>86</v>
      </c>
      <c r="L137" s="55">
        <v>100</v>
      </c>
      <c r="M137" s="59" t="s">
        <v>985</v>
      </c>
      <c r="N137" s="55"/>
      <c r="O137" s="60">
        <v>85</v>
      </c>
      <c r="P137" s="55">
        <v>76</v>
      </c>
      <c r="Q137" s="55">
        <v>88</v>
      </c>
    </row>
    <row r="138" spans="1:17" ht="24" hidden="1" customHeight="1" x14ac:dyDescent="0.25">
      <c r="A138" s="55" t="s">
        <v>979</v>
      </c>
      <c r="B138" s="55" t="s">
        <v>926</v>
      </c>
      <c r="C138" s="55" t="s">
        <v>627</v>
      </c>
      <c r="D138" s="55">
        <v>12432082</v>
      </c>
      <c r="E138" s="59" t="s">
        <v>994</v>
      </c>
      <c r="F138" s="68" t="s">
        <v>1155</v>
      </c>
      <c r="G138" s="61" t="s">
        <v>1155</v>
      </c>
      <c r="H138" s="55">
        <v>87</v>
      </c>
      <c r="I138" s="55">
        <v>85</v>
      </c>
      <c r="J138" s="55">
        <v>89</v>
      </c>
      <c r="K138" s="55">
        <v>80</v>
      </c>
      <c r="L138" s="55">
        <v>100</v>
      </c>
      <c r="M138" s="59" t="s">
        <v>985</v>
      </c>
      <c r="N138" s="55"/>
      <c r="O138" s="60">
        <v>90</v>
      </c>
      <c r="P138" s="55">
        <v>76</v>
      </c>
      <c r="Q138" s="55">
        <v>80</v>
      </c>
    </row>
    <row r="139" spans="1:17" ht="24" hidden="1" customHeight="1" x14ac:dyDescent="0.25">
      <c r="A139" s="55" t="s">
        <v>979</v>
      </c>
      <c r="B139" s="55" t="s">
        <v>926</v>
      </c>
      <c r="C139" s="55" t="s">
        <v>627</v>
      </c>
      <c r="D139" s="55">
        <v>12916021</v>
      </c>
      <c r="E139" s="59" t="s">
        <v>995</v>
      </c>
      <c r="F139" s="68" t="s">
        <v>1156</v>
      </c>
      <c r="G139" s="61" t="s">
        <v>1156</v>
      </c>
      <c r="H139" s="55">
        <v>88</v>
      </c>
      <c r="I139" s="55">
        <v>80</v>
      </c>
      <c r="J139" s="55">
        <v>80</v>
      </c>
      <c r="K139" s="55">
        <v>80</v>
      </c>
      <c r="L139" s="55">
        <v>100</v>
      </c>
      <c r="M139" s="59" t="s">
        <v>996</v>
      </c>
      <c r="N139" s="55"/>
      <c r="O139" s="60">
        <v>80</v>
      </c>
      <c r="P139" s="55">
        <v>76</v>
      </c>
      <c r="Q139" s="55">
        <v>80</v>
      </c>
    </row>
    <row r="140" spans="1:17" ht="24" hidden="1" customHeight="1" x14ac:dyDescent="0.25">
      <c r="A140" s="55" t="s">
        <v>979</v>
      </c>
      <c r="B140" s="55" t="s">
        <v>926</v>
      </c>
      <c r="C140" s="55" t="s">
        <v>627</v>
      </c>
      <c r="D140" s="55">
        <v>13467244</v>
      </c>
      <c r="E140" s="59" t="s">
        <v>997</v>
      </c>
      <c r="F140" s="68" t="s">
        <v>1157</v>
      </c>
      <c r="G140" s="61" t="s">
        <v>1157</v>
      </c>
      <c r="H140" s="55">
        <v>75</v>
      </c>
      <c r="I140" s="55">
        <v>75</v>
      </c>
      <c r="J140" s="55">
        <v>75</v>
      </c>
      <c r="K140" s="55">
        <v>78</v>
      </c>
      <c r="L140" s="55">
        <v>100</v>
      </c>
      <c r="M140" s="59" t="s">
        <v>998</v>
      </c>
      <c r="N140" s="60"/>
      <c r="O140" s="60">
        <v>75</v>
      </c>
      <c r="P140" s="55">
        <v>86</v>
      </c>
      <c r="Q140" s="55">
        <v>64</v>
      </c>
    </row>
    <row r="141" spans="1:17" ht="24" hidden="1" customHeight="1" x14ac:dyDescent="0.25">
      <c r="A141" s="55" t="s">
        <v>979</v>
      </c>
      <c r="B141" s="55" t="s">
        <v>926</v>
      </c>
      <c r="C141" s="55" t="s">
        <v>627</v>
      </c>
      <c r="D141" s="55">
        <v>12916032</v>
      </c>
      <c r="E141" s="59" t="s">
        <v>999</v>
      </c>
      <c r="F141" s="68" t="s">
        <v>1158</v>
      </c>
      <c r="G141" s="61" t="s">
        <v>1158</v>
      </c>
      <c r="H141" s="55">
        <v>88</v>
      </c>
      <c r="I141" s="55">
        <v>87</v>
      </c>
      <c r="J141" s="55">
        <v>88</v>
      </c>
      <c r="K141" s="55">
        <v>88</v>
      </c>
      <c r="L141" s="55">
        <v>100</v>
      </c>
      <c r="M141" s="59" t="s">
        <v>1000</v>
      </c>
      <c r="N141" s="55"/>
      <c r="O141" s="60">
        <v>90</v>
      </c>
      <c r="P141" s="55" t="s">
        <v>584</v>
      </c>
      <c r="Q141" s="55" t="s">
        <v>584</v>
      </c>
    </row>
    <row r="142" spans="1:17" ht="24" hidden="1" customHeight="1" x14ac:dyDescent="0.25">
      <c r="A142" s="55" t="s">
        <v>979</v>
      </c>
      <c r="B142" s="55" t="s">
        <v>926</v>
      </c>
      <c r="C142" s="55" t="s">
        <v>627</v>
      </c>
      <c r="D142" s="55">
        <v>12916031</v>
      </c>
      <c r="E142" s="59" t="s">
        <v>1001</v>
      </c>
      <c r="F142" s="68" t="s">
        <v>1159</v>
      </c>
      <c r="G142" s="61" t="s">
        <v>1159</v>
      </c>
      <c r="H142" s="55">
        <v>87</v>
      </c>
      <c r="I142" s="55">
        <v>88</v>
      </c>
      <c r="J142" s="55">
        <v>88</v>
      </c>
      <c r="K142" s="55">
        <v>89</v>
      </c>
      <c r="L142" s="55">
        <v>100</v>
      </c>
      <c r="M142" s="59" t="s">
        <v>1000</v>
      </c>
      <c r="N142" s="55"/>
      <c r="O142" s="60">
        <v>80</v>
      </c>
      <c r="P142" s="55">
        <v>76</v>
      </c>
      <c r="Q142" s="55">
        <v>76</v>
      </c>
    </row>
    <row r="143" spans="1:17" ht="24" hidden="1" customHeight="1" x14ac:dyDescent="0.25">
      <c r="A143" s="55" t="s">
        <v>979</v>
      </c>
      <c r="B143" s="55" t="s">
        <v>926</v>
      </c>
      <c r="C143" s="55" t="s">
        <v>627</v>
      </c>
      <c r="D143" s="55">
        <v>12916033</v>
      </c>
      <c r="E143" s="59" t="s">
        <v>1002</v>
      </c>
      <c r="F143" s="68" t="s">
        <v>1160</v>
      </c>
      <c r="G143" s="61" t="s">
        <v>1160</v>
      </c>
      <c r="H143" s="55">
        <v>75</v>
      </c>
      <c r="I143" s="55">
        <v>78</v>
      </c>
      <c r="J143" s="55">
        <v>80</v>
      </c>
      <c r="K143" s="55">
        <v>70</v>
      </c>
      <c r="L143" s="55">
        <v>100</v>
      </c>
      <c r="M143" s="59" t="s">
        <v>998</v>
      </c>
      <c r="N143" s="55"/>
      <c r="O143" s="60">
        <v>70</v>
      </c>
      <c r="P143" s="55">
        <v>88</v>
      </c>
      <c r="Q143" s="55">
        <v>68</v>
      </c>
    </row>
    <row r="144" spans="1:17" ht="24" hidden="1" customHeight="1" x14ac:dyDescent="0.25">
      <c r="A144" s="55" t="s">
        <v>979</v>
      </c>
      <c r="B144" s="55" t="s">
        <v>926</v>
      </c>
      <c r="C144" s="55" t="s">
        <v>627</v>
      </c>
      <c r="D144" s="55">
        <v>12916035</v>
      </c>
      <c r="E144" s="59" t="s">
        <v>1003</v>
      </c>
      <c r="F144" s="68" t="s">
        <v>1161</v>
      </c>
      <c r="G144" s="61" t="s">
        <v>1161</v>
      </c>
      <c r="H144" s="55">
        <v>78</v>
      </c>
      <c r="I144" s="55">
        <v>70</v>
      </c>
      <c r="J144" s="55">
        <v>70</v>
      </c>
      <c r="K144" s="55">
        <v>78</v>
      </c>
      <c r="L144" s="55">
        <v>100</v>
      </c>
      <c r="M144" s="59" t="s">
        <v>1004</v>
      </c>
      <c r="N144" s="55"/>
      <c r="O144" s="60">
        <v>70</v>
      </c>
      <c r="P144" s="55">
        <v>86</v>
      </c>
      <c r="Q144" s="55">
        <v>72</v>
      </c>
    </row>
    <row r="145" spans="1:17" ht="24" hidden="1" customHeight="1" x14ac:dyDescent="0.25">
      <c r="A145" s="55" t="s">
        <v>979</v>
      </c>
      <c r="B145" s="55" t="s">
        <v>926</v>
      </c>
      <c r="C145" s="55" t="s">
        <v>627</v>
      </c>
      <c r="D145" s="55">
        <v>12889834</v>
      </c>
      <c r="E145" s="59" t="s">
        <v>1005</v>
      </c>
      <c r="F145" s="55" t="s">
        <v>1162</v>
      </c>
      <c r="G145" s="59" t="s">
        <v>1162</v>
      </c>
      <c r="H145" s="55">
        <v>78</v>
      </c>
      <c r="I145" s="55">
        <v>70</v>
      </c>
      <c r="J145" s="55">
        <v>70</v>
      </c>
      <c r="K145" s="55">
        <v>78</v>
      </c>
      <c r="L145" s="55">
        <v>100</v>
      </c>
      <c r="M145" s="59" t="s">
        <v>1004</v>
      </c>
      <c r="N145" s="55"/>
      <c r="O145" s="60">
        <v>72</v>
      </c>
      <c r="P145" s="55">
        <v>80</v>
      </c>
      <c r="Q145" s="55">
        <v>72</v>
      </c>
    </row>
    <row r="146" spans="1:17" ht="24" hidden="1" customHeight="1" x14ac:dyDescent="0.25">
      <c r="A146" s="55" t="s">
        <v>979</v>
      </c>
      <c r="B146" s="55" t="s">
        <v>926</v>
      </c>
      <c r="C146" s="55" t="s">
        <v>627</v>
      </c>
      <c r="D146" s="55">
        <v>12916063</v>
      </c>
      <c r="E146" s="59" t="s">
        <v>1006</v>
      </c>
      <c r="F146" s="68" t="s">
        <v>1163</v>
      </c>
      <c r="G146" s="61" t="s">
        <v>1163</v>
      </c>
      <c r="H146" s="55">
        <v>75</v>
      </c>
      <c r="I146" s="55">
        <v>78</v>
      </c>
      <c r="J146" s="55">
        <v>80</v>
      </c>
      <c r="K146" s="55">
        <v>89</v>
      </c>
      <c r="L146" s="55">
        <v>100</v>
      </c>
      <c r="M146" s="59" t="s">
        <v>996</v>
      </c>
      <c r="N146" s="55"/>
      <c r="O146" s="60">
        <v>80</v>
      </c>
      <c r="P146" s="55">
        <v>72</v>
      </c>
      <c r="Q146" s="55">
        <v>84</v>
      </c>
    </row>
    <row r="147" spans="1:17" ht="24" hidden="1" customHeight="1" x14ac:dyDescent="0.25">
      <c r="A147" s="55" t="s">
        <v>979</v>
      </c>
      <c r="B147" s="55" t="s">
        <v>926</v>
      </c>
      <c r="C147" s="55" t="s">
        <v>627</v>
      </c>
      <c r="D147" s="55">
        <v>12886662</v>
      </c>
      <c r="E147" s="59" t="s">
        <v>1007</v>
      </c>
      <c r="F147" s="68" t="s">
        <v>1164</v>
      </c>
      <c r="G147" s="61" t="s">
        <v>1164</v>
      </c>
      <c r="H147" s="55">
        <v>75</v>
      </c>
      <c r="I147" s="55">
        <v>78</v>
      </c>
      <c r="J147" s="55">
        <v>87</v>
      </c>
      <c r="K147" s="55">
        <v>85</v>
      </c>
      <c r="L147" s="55">
        <v>100</v>
      </c>
      <c r="M147" s="59" t="s">
        <v>1004</v>
      </c>
      <c r="N147" s="60"/>
      <c r="O147" s="60">
        <v>78</v>
      </c>
      <c r="P147" s="55">
        <v>80</v>
      </c>
      <c r="Q147" s="55">
        <v>72</v>
      </c>
    </row>
    <row r="148" spans="1:17" ht="24" hidden="1" customHeight="1" x14ac:dyDescent="0.25">
      <c r="A148" s="55" t="s">
        <v>979</v>
      </c>
      <c r="B148" s="55" t="s">
        <v>926</v>
      </c>
      <c r="C148" s="55" t="s">
        <v>627</v>
      </c>
      <c r="D148" s="55">
        <v>13055082</v>
      </c>
      <c r="E148" s="59" t="s">
        <v>1008</v>
      </c>
      <c r="F148" s="68" t="s">
        <v>1165</v>
      </c>
      <c r="G148" s="61" t="s">
        <v>1165</v>
      </c>
      <c r="H148" s="55">
        <v>90</v>
      </c>
      <c r="I148" s="55">
        <v>91</v>
      </c>
      <c r="J148" s="55">
        <v>92</v>
      </c>
      <c r="K148" s="55">
        <v>90</v>
      </c>
      <c r="L148" s="55">
        <v>100</v>
      </c>
      <c r="M148" s="59" t="s">
        <v>981</v>
      </c>
      <c r="N148" s="55"/>
      <c r="O148" s="60">
        <v>85</v>
      </c>
      <c r="P148" s="55">
        <v>68</v>
      </c>
      <c r="Q148" s="55">
        <v>80</v>
      </c>
    </row>
    <row r="149" spans="1:17" ht="24" hidden="1" customHeight="1" x14ac:dyDescent="0.25">
      <c r="A149" s="55" t="s">
        <v>1070</v>
      </c>
      <c r="B149" s="55" t="s">
        <v>926</v>
      </c>
      <c r="C149" s="55" t="s">
        <v>699</v>
      </c>
      <c r="D149" s="55">
        <v>12431675</v>
      </c>
      <c r="E149" s="59" t="s">
        <v>1009</v>
      </c>
      <c r="F149" s="68" t="s">
        <v>1010</v>
      </c>
      <c r="G149" s="61" t="s">
        <v>1010</v>
      </c>
      <c r="H149" s="55">
        <v>60</v>
      </c>
      <c r="I149" s="55">
        <v>75</v>
      </c>
      <c r="J149" s="55">
        <v>62</v>
      </c>
      <c r="K149" s="55">
        <v>65</v>
      </c>
      <c r="L149" s="55">
        <v>100</v>
      </c>
      <c r="M149" s="59" t="s">
        <v>1166</v>
      </c>
      <c r="N149" s="55"/>
      <c r="O149" s="60">
        <v>62</v>
      </c>
      <c r="P149" s="55">
        <v>80</v>
      </c>
      <c r="Q149" s="55">
        <v>84</v>
      </c>
    </row>
    <row r="150" spans="1:17" ht="24" hidden="1" customHeight="1" x14ac:dyDescent="0.25">
      <c r="A150" s="55" t="s">
        <v>1070</v>
      </c>
      <c r="B150" s="55" t="s">
        <v>926</v>
      </c>
      <c r="C150" s="55" t="s">
        <v>699</v>
      </c>
      <c r="D150" s="55">
        <v>13467342</v>
      </c>
      <c r="E150" s="59" t="s">
        <v>1011</v>
      </c>
      <c r="F150" s="68" t="s">
        <v>1012</v>
      </c>
      <c r="G150" s="61" t="s">
        <v>1012</v>
      </c>
      <c r="H150" s="55">
        <v>62</v>
      </c>
      <c r="I150" s="55">
        <v>70</v>
      </c>
      <c r="J150" s="55">
        <v>64</v>
      </c>
      <c r="K150" s="55">
        <v>65</v>
      </c>
      <c r="L150" s="55">
        <v>98</v>
      </c>
      <c r="M150" s="59" t="s">
        <v>1167</v>
      </c>
      <c r="N150" s="55"/>
      <c r="O150" s="60">
        <v>68</v>
      </c>
      <c r="P150" s="55">
        <v>86</v>
      </c>
      <c r="Q150" s="55">
        <v>80</v>
      </c>
    </row>
    <row r="151" spans="1:17" ht="24" hidden="1" customHeight="1" x14ac:dyDescent="0.25">
      <c r="A151" s="55" t="s">
        <v>1070</v>
      </c>
      <c r="B151" s="55" t="s">
        <v>926</v>
      </c>
      <c r="C151" s="55" t="s">
        <v>699</v>
      </c>
      <c r="D151" s="55">
        <v>12916105</v>
      </c>
      <c r="E151" s="59" t="s">
        <v>1013</v>
      </c>
      <c r="F151" s="68" t="s">
        <v>1014</v>
      </c>
      <c r="G151" s="61" t="s">
        <v>1014</v>
      </c>
      <c r="H151" s="55">
        <v>83</v>
      </c>
      <c r="I151" s="55">
        <v>90</v>
      </c>
      <c r="J151" s="55">
        <v>80</v>
      </c>
      <c r="K151" s="55">
        <v>85</v>
      </c>
      <c r="L151" s="55">
        <v>100</v>
      </c>
      <c r="M151" s="59" t="s">
        <v>1015</v>
      </c>
      <c r="N151" s="55"/>
      <c r="O151" s="60">
        <v>85</v>
      </c>
      <c r="P151" s="55">
        <v>76</v>
      </c>
      <c r="Q151" s="55" t="s">
        <v>584</v>
      </c>
    </row>
    <row r="152" spans="1:17" ht="24" hidden="1" customHeight="1" x14ac:dyDescent="0.25">
      <c r="A152" s="55" t="s">
        <v>1070</v>
      </c>
      <c r="B152" s="55" t="s">
        <v>926</v>
      </c>
      <c r="C152" s="55" t="s">
        <v>699</v>
      </c>
      <c r="D152" s="55">
        <v>13467278</v>
      </c>
      <c r="E152" s="59" t="s">
        <v>1016</v>
      </c>
      <c r="F152" s="68" t="s">
        <v>1017</v>
      </c>
      <c r="G152" s="61" t="s">
        <v>1017</v>
      </c>
      <c r="H152" s="55">
        <v>75</v>
      </c>
      <c r="I152" s="55">
        <v>83</v>
      </c>
      <c r="J152" s="55">
        <v>75</v>
      </c>
      <c r="K152" s="55">
        <v>78</v>
      </c>
      <c r="L152" s="55">
        <v>90</v>
      </c>
      <c r="M152" s="59" t="s">
        <v>1168</v>
      </c>
      <c r="N152" s="55"/>
      <c r="O152" s="60">
        <v>64</v>
      </c>
      <c r="P152" s="55">
        <v>80</v>
      </c>
      <c r="Q152" s="55">
        <v>84</v>
      </c>
    </row>
    <row r="153" spans="1:17" ht="24" hidden="1" customHeight="1" x14ac:dyDescent="0.25">
      <c r="A153" s="55" t="s">
        <v>1070</v>
      </c>
      <c r="B153" s="55" t="s">
        <v>926</v>
      </c>
      <c r="C153" s="55" t="s">
        <v>699</v>
      </c>
      <c r="D153" s="55">
        <v>13524445</v>
      </c>
      <c r="E153" s="59" t="s">
        <v>1018</v>
      </c>
      <c r="F153" s="68" t="s">
        <v>1019</v>
      </c>
      <c r="G153" s="61" t="s">
        <v>1019</v>
      </c>
      <c r="H153" s="55">
        <v>80</v>
      </c>
      <c r="I153" s="55">
        <v>90</v>
      </c>
      <c r="J153" s="55">
        <v>80</v>
      </c>
      <c r="K153" s="55">
        <v>78</v>
      </c>
      <c r="L153" s="55">
        <v>95</v>
      </c>
      <c r="M153" s="59" t="s">
        <v>1169</v>
      </c>
      <c r="N153" s="55"/>
      <c r="O153" s="60">
        <v>70</v>
      </c>
      <c r="P153" s="55">
        <v>80</v>
      </c>
      <c r="Q153" s="55">
        <v>88</v>
      </c>
    </row>
    <row r="154" spans="1:17" ht="24" hidden="1" customHeight="1" x14ac:dyDescent="0.25">
      <c r="A154" s="55" t="s">
        <v>1070</v>
      </c>
      <c r="B154" s="55" t="s">
        <v>926</v>
      </c>
      <c r="C154" s="55" t="s">
        <v>699</v>
      </c>
      <c r="D154" s="55">
        <v>12916100</v>
      </c>
      <c r="E154" s="59" t="s">
        <v>1020</v>
      </c>
      <c r="F154" s="68" t="s">
        <v>1021</v>
      </c>
      <c r="G154" s="61" t="s">
        <v>1021</v>
      </c>
      <c r="H154" s="55">
        <v>73</v>
      </c>
      <c r="I154" s="55">
        <v>85</v>
      </c>
      <c r="J154" s="55">
        <v>78</v>
      </c>
      <c r="K154" s="55">
        <v>70</v>
      </c>
      <c r="L154" s="55">
        <v>100</v>
      </c>
      <c r="M154" s="59" t="s">
        <v>1022</v>
      </c>
      <c r="N154" s="55"/>
      <c r="O154" s="60">
        <v>68</v>
      </c>
      <c r="P154" s="55">
        <v>80</v>
      </c>
      <c r="Q154" s="55">
        <v>84</v>
      </c>
    </row>
    <row r="155" spans="1:17" ht="24" hidden="1" customHeight="1" x14ac:dyDescent="0.25">
      <c r="A155" s="55" t="s">
        <v>1070</v>
      </c>
      <c r="B155" s="55" t="s">
        <v>926</v>
      </c>
      <c r="C155" s="55" t="s">
        <v>699</v>
      </c>
      <c r="D155" s="55">
        <v>13433655</v>
      </c>
      <c r="E155" s="59" t="s">
        <v>1023</v>
      </c>
      <c r="F155" s="68" t="s">
        <v>1024</v>
      </c>
      <c r="G155" s="61" t="s">
        <v>1024</v>
      </c>
      <c r="H155" s="55">
        <v>78</v>
      </c>
      <c r="I155" s="55">
        <v>89</v>
      </c>
      <c r="J155" s="55">
        <v>83</v>
      </c>
      <c r="K155" s="55">
        <v>79</v>
      </c>
      <c r="L155" s="55">
        <v>100</v>
      </c>
      <c r="M155" s="59" t="s">
        <v>1025</v>
      </c>
      <c r="N155" s="55"/>
      <c r="O155" s="60">
        <v>66</v>
      </c>
      <c r="P155" s="55">
        <v>82</v>
      </c>
      <c r="Q155" s="55">
        <v>84</v>
      </c>
    </row>
    <row r="156" spans="1:17" ht="24" hidden="1" customHeight="1" x14ac:dyDescent="0.25">
      <c r="A156" s="55" t="s">
        <v>1070</v>
      </c>
      <c r="B156" s="55" t="s">
        <v>926</v>
      </c>
      <c r="C156" s="55" t="s">
        <v>699</v>
      </c>
      <c r="D156" s="55">
        <v>13446020</v>
      </c>
      <c r="E156" s="59" t="s">
        <v>1026</v>
      </c>
      <c r="F156" s="68" t="s">
        <v>1027</v>
      </c>
      <c r="G156" s="61" t="s">
        <v>1027</v>
      </c>
      <c r="H156" s="55">
        <v>65</v>
      </c>
      <c r="I156" s="55">
        <v>75</v>
      </c>
      <c r="J156" s="55">
        <v>65</v>
      </c>
      <c r="K156" s="55">
        <v>70</v>
      </c>
      <c r="L156" s="55">
        <v>95</v>
      </c>
      <c r="M156" s="59" t="s">
        <v>1170</v>
      </c>
      <c r="N156" s="55"/>
      <c r="O156" s="60">
        <v>64</v>
      </c>
      <c r="P156" s="55">
        <v>76</v>
      </c>
      <c r="Q156" s="55">
        <v>86</v>
      </c>
    </row>
    <row r="157" spans="1:17" ht="24" hidden="1" customHeight="1" x14ac:dyDescent="0.25">
      <c r="A157" s="55" t="s">
        <v>1070</v>
      </c>
      <c r="B157" s="55" t="s">
        <v>926</v>
      </c>
      <c r="C157" s="55" t="s">
        <v>699</v>
      </c>
      <c r="D157" s="55">
        <v>12997770</v>
      </c>
      <c r="E157" s="59" t="s">
        <v>1028</v>
      </c>
      <c r="F157" s="68" t="s">
        <v>1029</v>
      </c>
      <c r="G157" s="61" t="s">
        <v>1029</v>
      </c>
      <c r="H157" s="55">
        <v>82</v>
      </c>
      <c r="I157" s="55">
        <v>90</v>
      </c>
      <c r="J157" s="55">
        <v>91</v>
      </c>
      <c r="K157" s="55">
        <v>85</v>
      </c>
      <c r="L157" s="55">
        <v>100</v>
      </c>
      <c r="M157" s="59" t="s">
        <v>1030</v>
      </c>
      <c r="N157" s="55"/>
      <c r="O157" s="60">
        <v>72</v>
      </c>
      <c r="P157" s="55">
        <v>82</v>
      </c>
      <c r="Q157" s="55">
        <v>84</v>
      </c>
    </row>
    <row r="158" spans="1:17" ht="24" hidden="1" customHeight="1" x14ac:dyDescent="0.25">
      <c r="A158" s="55" t="s">
        <v>1070</v>
      </c>
      <c r="B158" s="55" t="s">
        <v>926</v>
      </c>
      <c r="C158" s="55" t="s">
        <v>699</v>
      </c>
      <c r="D158" s="55">
        <v>13508121</v>
      </c>
      <c r="E158" s="59" t="s">
        <v>1031</v>
      </c>
      <c r="F158" s="68" t="s">
        <v>1032</v>
      </c>
      <c r="G158" s="61" t="s">
        <v>1032</v>
      </c>
      <c r="H158" s="55">
        <v>60</v>
      </c>
      <c r="I158" s="55">
        <v>72</v>
      </c>
      <c r="J158" s="55">
        <v>60</v>
      </c>
      <c r="K158" s="55">
        <v>68</v>
      </c>
      <c r="L158" s="55">
        <v>85</v>
      </c>
      <c r="M158" s="59" t="s">
        <v>1033</v>
      </c>
      <c r="N158" s="55"/>
      <c r="O158" s="60" t="s">
        <v>584</v>
      </c>
      <c r="P158" s="55">
        <v>84</v>
      </c>
      <c r="Q158" s="55">
        <v>86</v>
      </c>
    </row>
    <row r="159" spans="1:17" ht="24" hidden="1" customHeight="1" x14ac:dyDescent="0.25">
      <c r="A159" s="55" t="s">
        <v>1070</v>
      </c>
      <c r="B159" s="55" t="s">
        <v>926</v>
      </c>
      <c r="C159" s="55" t="s">
        <v>699</v>
      </c>
      <c r="D159" s="55">
        <v>13467357</v>
      </c>
      <c r="E159" s="59" t="s">
        <v>1034</v>
      </c>
      <c r="F159" s="68" t="s">
        <v>1035</v>
      </c>
      <c r="G159" s="61" t="s">
        <v>1035</v>
      </c>
      <c r="H159" s="55">
        <v>75</v>
      </c>
      <c r="I159" s="55">
        <v>75</v>
      </c>
      <c r="J159" s="55">
        <v>70</v>
      </c>
      <c r="K159" s="55">
        <v>72</v>
      </c>
      <c r="L159" s="55">
        <v>100</v>
      </c>
      <c r="M159" s="59" t="s">
        <v>1036</v>
      </c>
      <c r="N159" s="55"/>
      <c r="O159" s="60">
        <v>62</v>
      </c>
      <c r="P159" s="55">
        <v>76</v>
      </c>
      <c r="Q159" s="55">
        <v>80</v>
      </c>
    </row>
    <row r="160" spans="1:17" ht="24" hidden="1" customHeight="1" x14ac:dyDescent="0.25">
      <c r="A160" s="55" t="s">
        <v>1070</v>
      </c>
      <c r="B160" s="55" t="s">
        <v>926</v>
      </c>
      <c r="C160" s="55" t="s">
        <v>699</v>
      </c>
      <c r="D160" s="55">
        <v>12991156</v>
      </c>
      <c r="E160" s="59" t="s">
        <v>1037</v>
      </c>
      <c r="F160" s="68" t="s">
        <v>1038</v>
      </c>
      <c r="G160" s="61" t="s">
        <v>1038</v>
      </c>
      <c r="H160" s="55">
        <v>78</v>
      </c>
      <c r="I160" s="55">
        <v>76</v>
      </c>
      <c r="J160" s="55">
        <v>70</v>
      </c>
      <c r="K160" s="55">
        <v>71</v>
      </c>
      <c r="L160" s="55">
        <v>100</v>
      </c>
      <c r="M160" s="59" t="s">
        <v>1039</v>
      </c>
      <c r="N160" s="55"/>
      <c r="O160" s="60">
        <v>89</v>
      </c>
      <c r="P160" s="55" t="s">
        <v>584</v>
      </c>
      <c r="Q160" s="55" t="s">
        <v>584</v>
      </c>
    </row>
    <row r="161" spans="1:17" ht="24" hidden="1" customHeight="1" x14ac:dyDescent="0.25">
      <c r="A161" s="55" t="s">
        <v>1070</v>
      </c>
      <c r="B161" s="55" t="s">
        <v>926</v>
      </c>
      <c r="C161" s="55" t="s">
        <v>699</v>
      </c>
      <c r="D161" s="55">
        <v>13467213</v>
      </c>
      <c r="E161" s="59" t="s">
        <v>1040</v>
      </c>
      <c r="F161" s="68" t="s">
        <v>1041</v>
      </c>
      <c r="G161" s="61" t="s">
        <v>1041</v>
      </c>
      <c r="H161" s="55">
        <v>70</v>
      </c>
      <c r="I161" s="55">
        <v>72</v>
      </c>
      <c r="J161" s="55">
        <v>75</v>
      </c>
      <c r="K161" s="55">
        <v>78</v>
      </c>
      <c r="L161" s="55">
        <v>90</v>
      </c>
      <c r="M161" s="59" t="s">
        <v>1171</v>
      </c>
      <c r="N161" s="60"/>
      <c r="O161" s="60">
        <v>56</v>
      </c>
      <c r="P161" s="55">
        <v>84</v>
      </c>
      <c r="Q161" s="55">
        <v>78</v>
      </c>
    </row>
    <row r="162" spans="1:17" ht="24" hidden="1" customHeight="1" x14ac:dyDescent="0.25">
      <c r="A162" s="55" t="s">
        <v>1070</v>
      </c>
      <c r="B162" s="55" t="s">
        <v>926</v>
      </c>
      <c r="C162" s="55" t="s">
        <v>699</v>
      </c>
      <c r="D162" s="55">
        <v>13524444</v>
      </c>
      <c r="E162" s="59" t="s">
        <v>1042</v>
      </c>
      <c r="F162" s="68" t="s">
        <v>1043</v>
      </c>
      <c r="G162" s="61" t="s">
        <v>1043</v>
      </c>
      <c r="H162" s="55">
        <v>90</v>
      </c>
      <c r="I162" s="55">
        <v>90</v>
      </c>
      <c r="J162" s="55">
        <v>93</v>
      </c>
      <c r="K162" s="55">
        <v>95</v>
      </c>
      <c r="L162" s="55">
        <v>100</v>
      </c>
      <c r="M162" s="59" t="s">
        <v>1044</v>
      </c>
      <c r="N162" s="55"/>
      <c r="O162" s="60">
        <v>74</v>
      </c>
      <c r="P162" s="55">
        <v>84</v>
      </c>
      <c r="Q162" s="55">
        <v>88</v>
      </c>
    </row>
    <row r="163" spans="1:17" ht="24" hidden="1" customHeight="1" x14ac:dyDescent="0.25">
      <c r="A163" s="55" t="s">
        <v>1070</v>
      </c>
      <c r="B163" s="55" t="s">
        <v>926</v>
      </c>
      <c r="C163" s="55" t="s">
        <v>699</v>
      </c>
      <c r="D163" s="55">
        <v>13467209</v>
      </c>
      <c r="E163" s="59" t="s">
        <v>1045</v>
      </c>
      <c r="F163" s="68" t="s">
        <v>1046</v>
      </c>
      <c r="G163" s="61" t="s">
        <v>1046</v>
      </c>
      <c r="H163" s="55">
        <v>75</v>
      </c>
      <c r="I163" s="55">
        <v>71</v>
      </c>
      <c r="J163" s="55">
        <v>68</v>
      </c>
      <c r="K163" s="55">
        <v>73</v>
      </c>
      <c r="L163" s="55">
        <v>90</v>
      </c>
      <c r="M163" s="59" t="s">
        <v>1047</v>
      </c>
      <c r="N163" s="55"/>
      <c r="O163" s="60">
        <v>68</v>
      </c>
      <c r="P163" s="55">
        <v>68</v>
      </c>
      <c r="Q163" s="55">
        <v>68</v>
      </c>
    </row>
    <row r="164" spans="1:17" ht="24" hidden="1" customHeight="1" x14ac:dyDescent="0.25">
      <c r="A164" s="55" t="s">
        <v>1070</v>
      </c>
      <c r="B164" s="55" t="s">
        <v>926</v>
      </c>
      <c r="C164" s="55" t="s">
        <v>699</v>
      </c>
      <c r="D164" s="55">
        <v>13046788</v>
      </c>
      <c r="E164" s="59" t="s">
        <v>1048</v>
      </c>
      <c r="F164" s="68" t="s">
        <v>1049</v>
      </c>
      <c r="G164" s="61" t="s">
        <v>1049</v>
      </c>
      <c r="H164" s="55">
        <v>80</v>
      </c>
      <c r="I164" s="55">
        <v>86</v>
      </c>
      <c r="J164" s="55">
        <v>80</v>
      </c>
      <c r="K164" s="55">
        <v>81</v>
      </c>
      <c r="L164" s="55">
        <v>100</v>
      </c>
      <c r="M164" s="59" t="s">
        <v>1172</v>
      </c>
      <c r="N164" s="55"/>
      <c r="O164" s="60">
        <v>64</v>
      </c>
      <c r="P164" s="55">
        <v>86</v>
      </c>
      <c r="Q164" s="55">
        <v>82</v>
      </c>
    </row>
    <row r="165" spans="1:17" ht="24" hidden="1" customHeight="1" x14ac:dyDescent="0.25">
      <c r="A165" s="55" t="s">
        <v>1070</v>
      </c>
      <c r="B165" s="55" t="s">
        <v>926</v>
      </c>
      <c r="C165" s="55" t="s">
        <v>699</v>
      </c>
      <c r="D165" s="55">
        <v>13467235</v>
      </c>
      <c r="E165" s="59" t="s">
        <v>1050</v>
      </c>
      <c r="F165" s="68" t="s">
        <v>1051</v>
      </c>
      <c r="G165" s="61" t="s">
        <v>1051</v>
      </c>
      <c r="H165" s="55">
        <v>83</v>
      </c>
      <c r="I165" s="55">
        <v>87</v>
      </c>
      <c r="J165" s="55">
        <v>82</v>
      </c>
      <c r="K165" s="55">
        <v>90</v>
      </c>
      <c r="L165" s="55">
        <v>100</v>
      </c>
      <c r="M165" s="59" t="s">
        <v>1173</v>
      </c>
      <c r="N165" s="55"/>
      <c r="O165" s="60">
        <v>70</v>
      </c>
      <c r="P165" s="55">
        <v>82</v>
      </c>
      <c r="Q165" s="55">
        <v>86</v>
      </c>
    </row>
    <row r="166" spans="1:17" ht="24" hidden="1" customHeight="1" x14ac:dyDescent="0.25">
      <c r="A166" s="55" t="s">
        <v>1070</v>
      </c>
      <c r="B166" s="55" t="s">
        <v>926</v>
      </c>
      <c r="C166" s="55" t="s">
        <v>699</v>
      </c>
      <c r="D166" s="55">
        <v>13140208</v>
      </c>
      <c r="E166" s="59" t="s">
        <v>1052</v>
      </c>
      <c r="F166" s="68" t="s">
        <v>1053</v>
      </c>
      <c r="G166" s="61" t="s">
        <v>1053</v>
      </c>
      <c r="H166" s="55">
        <v>73</v>
      </c>
      <c r="I166" s="55">
        <v>80</v>
      </c>
      <c r="J166" s="55">
        <v>76</v>
      </c>
      <c r="K166" s="55">
        <v>85</v>
      </c>
      <c r="L166" s="55">
        <v>90</v>
      </c>
      <c r="M166" s="59" t="s">
        <v>1174</v>
      </c>
      <c r="N166" s="55"/>
      <c r="O166" s="60">
        <v>68</v>
      </c>
      <c r="P166" s="55">
        <v>76</v>
      </c>
      <c r="Q166" s="55">
        <v>86</v>
      </c>
    </row>
    <row r="167" spans="1:17" ht="24" hidden="1" customHeight="1" x14ac:dyDescent="0.25">
      <c r="A167" s="55" t="s">
        <v>1070</v>
      </c>
      <c r="B167" s="55" t="s">
        <v>926</v>
      </c>
      <c r="C167" s="55" t="s">
        <v>699</v>
      </c>
      <c r="D167" s="55">
        <v>12889862</v>
      </c>
      <c r="E167" s="59" t="s">
        <v>1054</v>
      </c>
      <c r="F167" s="68" t="s">
        <v>1055</v>
      </c>
      <c r="G167" s="61" t="s">
        <v>1055</v>
      </c>
      <c r="H167" s="55">
        <v>74</v>
      </c>
      <c r="I167" s="55">
        <v>78</v>
      </c>
      <c r="J167" s="55">
        <v>76</v>
      </c>
      <c r="K167" s="55">
        <v>78</v>
      </c>
      <c r="L167" s="55">
        <v>95</v>
      </c>
      <c r="M167" s="59" t="s">
        <v>1056</v>
      </c>
      <c r="N167" s="55"/>
      <c r="O167" s="60">
        <v>60</v>
      </c>
      <c r="P167" s="55">
        <v>80</v>
      </c>
      <c r="Q167" s="55">
        <v>78</v>
      </c>
    </row>
    <row r="168" spans="1:17" ht="24" hidden="1" customHeight="1" x14ac:dyDescent="0.25">
      <c r="A168" s="55" t="s">
        <v>1070</v>
      </c>
      <c r="B168" s="55" t="s">
        <v>926</v>
      </c>
      <c r="C168" s="55" t="s">
        <v>699</v>
      </c>
      <c r="D168" s="55">
        <v>13046775</v>
      </c>
      <c r="E168" s="59" t="s">
        <v>1057</v>
      </c>
      <c r="F168" s="55"/>
      <c r="G168" s="59"/>
      <c r="H168" s="55"/>
      <c r="I168" s="55"/>
      <c r="J168" s="55"/>
      <c r="K168" s="55"/>
      <c r="L168" s="55"/>
      <c r="M168" s="59"/>
      <c r="N168" s="60"/>
      <c r="O168" s="60" t="s">
        <v>584</v>
      </c>
      <c r="P168" s="60" t="s">
        <v>584</v>
      </c>
      <c r="Q168" s="60" t="s">
        <v>584</v>
      </c>
    </row>
    <row r="169" spans="1:17" ht="24" hidden="1" customHeight="1" x14ac:dyDescent="0.25">
      <c r="A169" s="55" t="s">
        <v>1070</v>
      </c>
      <c r="B169" s="55" t="s">
        <v>926</v>
      </c>
      <c r="C169" s="55" t="s">
        <v>699</v>
      </c>
      <c r="D169" s="55">
        <v>13055072</v>
      </c>
      <c r="E169" s="59" t="s">
        <v>1058</v>
      </c>
      <c r="F169" s="68" t="s">
        <v>1059</v>
      </c>
      <c r="G169" s="61" t="s">
        <v>1059</v>
      </c>
      <c r="H169" s="55">
        <v>73</v>
      </c>
      <c r="I169" s="55">
        <v>79</v>
      </c>
      <c r="J169" s="55">
        <v>78</v>
      </c>
      <c r="K169" s="55">
        <v>75</v>
      </c>
      <c r="L169" s="55">
        <v>98</v>
      </c>
      <c r="M169" s="59" t="s">
        <v>1175</v>
      </c>
      <c r="N169" s="55"/>
      <c r="O169" s="60">
        <v>58</v>
      </c>
      <c r="P169" s="55">
        <v>68</v>
      </c>
      <c r="Q169" s="55">
        <v>84</v>
      </c>
    </row>
    <row r="170" spans="1:17" ht="24" hidden="1" customHeight="1" x14ac:dyDescent="0.25">
      <c r="A170" s="55" t="s">
        <v>1070</v>
      </c>
      <c r="B170" s="55" t="s">
        <v>926</v>
      </c>
      <c r="C170" s="55" t="s">
        <v>699</v>
      </c>
      <c r="D170" s="55">
        <v>12366833</v>
      </c>
      <c r="E170" s="59" t="s">
        <v>1060</v>
      </c>
      <c r="F170" s="68" t="s">
        <v>1061</v>
      </c>
      <c r="G170" s="61" t="s">
        <v>1061</v>
      </c>
      <c r="H170" s="55">
        <v>77</v>
      </c>
      <c r="I170" s="55">
        <v>82</v>
      </c>
      <c r="J170" s="55">
        <v>80</v>
      </c>
      <c r="K170" s="55">
        <v>83</v>
      </c>
      <c r="L170" s="55">
        <v>90</v>
      </c>
      <c r="M170" s="59" t="s">
        <v>1176</v>
      </c>
      <c r="N170" s="55"/>
      <c r="O170" s="60">
        <v>62</v>
      </c>
      <c r="P170" s="55">
        <v>72</v>
      </c>
      <c r="Q170" s="55">
        <v>80</v>
      </c>
    </row>
    <row r="171" spans="1:17" ht="24" hidden="1" customHeight="1" x14ac:dyDescent="0.25">
      <c r="A171" s="55" t="s">
        <v>1070</v>
      </c>
      <c r="B171" s="55" t="s">
        <v>926</v>
      </c>
      <c r="C171" s="55" t="s">
        <v>699</v>
      </c>
      <c r="D171" s="55">
        <v>13467243</v>
      </c>
      <c r="E171" s="59" t="s">
        <v>1062</v>
      </c>
      <c r="F171" s="68" t="s">
        <v>1063</v>
      </c>
      <c r="G171" s="61" t="s">
        <v>1063</v>
      </c>
      <c r="H171" s="55">
        <v>78</v>
      </c>
      <c r="I171" s="55">
        <v>83</v>
      </c>
      <c r="J171" s="55">
        <v>80</v>
      </c>
      <c r="K171" s="55">
        <v>79</v>
      </c>
      <c r="L171" s="55">
        <v>95</v>
      </c>
      <c r="M171" s="59" t="s">
        <v>1064</v>
      </c>
      <c r="N171" s="55"/>
      <c r="O171" s="60">
        <v>84</v>
      </c>
      <c r="P171" s="55">
        <v>72</v>
      </c>
      <c r="Q171" s="55">
        <v>84</v>
      </c>
    </row>
    <row r="172" spans="1:17" ht="24" hidden="1" customHeight="1" x14ac:dyDescent="0.25">
      <c r="A172" s="55" t="s">
        <v>1070</v>
      </c>
      <c r="B172" s="55" t="s">
        <v>926</v>
      </c>
      <c r="C172" s="55" t="s">
        <v>699</v>
      </c>
      <c r="D172" s="55">
        <v>13030757</v>
      </c>
      <c r="E172" s="59" t="s">
        <v>1065</v>
      </c>
      <c r="F172" s="68" t="s">
        <v>1066</v>
      </c>
      <c r="G172" s="61" t="s">
        <v>1066</v>
      </c>
      <c r="H172" s="55">
        <v>70</v>
      </c>
      <c r="I172" s="55">
        <v>75</v>
      </c>
      <c r="J172" s="55">
        <v>76</v>
      </c>
      <c r="K172" s="55">
        <v>72</v>
      </c>
      <c r="L172" s="55">
        <v>95</v>
      </c>
      <c r="M172" s="59" t="s">
        <v>1067</v>
      </c>
      <c r="N172" s="60"/>
      <c r="O172" s="60">
        <v>58</v>
      </c>
      <c r="P172" s="55">
        <v>72</v>
      </c>
      <c r="Q172" s="55">
        <v>86</v>
      </c>
    </row>
    <row r="173" spans="1:17" ht="24" hidden="1" customHeight="1" x14ac:dyDescent="0.25">
      <c r="A173" s="55" t="s">
        <v>1070</v>
      </c>
      <c r="B173" s="55" t="s">
        <v>926</v>
      </c>
      <c r="C173" s="55" t="s">
        <v>699</v>
      </c>
      <c r="D173" s="55">
        <v>12995370</v>
      </c>
      <c r="E173" s="59" t="s">
        <v>1068</v>
      </c>
      <c r="F173" s="68" t="s">
        <v>1069</v>
      </c>
      <c r="G173" s="61" t="s">
        <v>1069</v>
      </c>
      <c r="H173" s="55">
        <v>79</v>
      </c>
      <c r="I173" s="55">
        <v>83</v>
      </c>
      <c r="J173" s="55">
        <v>75</v>
      </c>
      <c r="K173" s="55">
        <v>79</v>
      </c>
      <c r="L173" s="55">
        <v>90</v>
      </c>
      <c r="M173" s="59" t="s">
        <v>1177</v>
      </c>
      <c r="N173" s="55"/>
      <c r="O173" s="60">
        <v>72</v>
      </c>
      <c r="P173" s="55">
        <v>80</v>
      </c>
      <c r="Q173" s="55">
        <v>86</v>
      </c>
    </row>
    <row r="174" spans="1:17" ht="24" hidden="1" customHeight="1" x14ac:dyDescent="0.25">
      <c r="A174" s="55" t="s">
        <v>1071</v>
      </c>
      <c r="B174" s="55" t="s">
        <v>926</v>
      </c>
      <c r="C174" s="55" t="s">
        <v>699</v>
      </c>
      <c r="D174" s="71">
        <v>13467287</v>
      </c>
      <c r="E174" s="72" t="s">
        <v>1072</v>
      </c>
      <c r="F174" s="71"/>
      <c r="G174" s="61" t="s">
        <v>1179</v>
      </c>
      <c r="H174" s="71">
        <v>85</v>
      </c>
      <c r="I174" s="71">
        <v>87</v>
      </c>
      <c r="J174" s="71">
        <v>100</v>
      </c>
      <c r="K174" s="71">
        <v>85</v>
      </c>
      <c r="L174" s="71">
        <v>100</v>
      </c>
      <c r="M174" s="72" t="s">
        <v>1073</v>
      </c>
      <c r="N174" s="71"/>
      <c r="O174" s="60">
        <v>84</v>
      </c>
      <c r="P174" s="55">
        <v>74</v>
      </c>
      <c r="Q174" s="55">
        <v>88</v>
      </c>
    </row>
    <row r="175" spans="1:17" ht="24" hidden="1" customHeight="1" x14ac:dyDescent="0.25">
      <c r="A175" s="55" t="s">
        <v>1071</v>
      </c>
      <c r="B175" s="55" t="s">
        <v>926</v>
      </c>
      <c r="C175" s="55" t="s">
        <v>699</v>
      </c>
      <c r="D175" s="71">
        <v>13467197</v>
      </c>
      <c r="E175" s="72" t="s">
        <v>1074</v>
      </c>
      <c r="F175" s="71"/>
      <c r="G175" s="61" t="s">
        <v>1180</v>
      </c>
      <c r="H175" s="71">
        <v>80</v>
      </c>
      <c r="I175" s="71">
        <v>80</v>
      </c>
      <c r="J175" s="71">
        <v>100</v>
      </c>
      <c r="K175" s="71">
        <v>75</v>
      </c>
      <c r="L175" s="71">
        <v>100</v>
      </c>
      <c r="M175" s="72" t="s">
        <v>1075</v>
      </c>
      <c r="N175" s="71"/>
      <c r="O175" s="60">
        <v>86</v>
      </c>
      <c r="P175" s="55">
        <v>72</v>
      </c>
      <c r="Q175" s="55">
        <v>74</v>
      </c>
    </row>
    <row r="176" spans="1:17" ht="24" hidden="1" customHeight="1" x14ac:dyDescent="0.25">
      <c r="A176" s="55" t="s">
        <v>1071</v>
      </c>
      <c r="B176" s="55" t="s">
        <v>926</v>
      </c>
      <c r="C176" s="55" t="s">
        <v>699</v>
      </c>
      <c r="D176" s="71">
        <v>13467311</v>
      </c>
      <c r="E176" s="72" t="s">
        <v>1076</v>
      </c>
      <c r="F176" s="71"/>
      <c r="G176" s="61" t="s">
        <v>1181</v>
      </c>
      <c r="H176" s="71">
        <v>82</v>
      </c>
      <c r="I176" s="71">
        <v>85</v>
      </c>
      <c r="J176" s="71">
        <v>100</v>
      </c>
      <c r="K176" s="71">
        <v>80</v>
      </c>
      <c r="L176" s="71">
        <v>100</v>
      </c>
      <c r="M176" s="72" t="s">
        <v>1077</v>
      </c>
      <c r="N176" s="71"/>
      <c r="O176" s="60">
        <v>90</v>
      </c>
      <c r="P176" s="55">
        <v>78</v>
      </c>
      <c r="Q176" s="55">
        <v>84</v>
      </c>
    </row>
    <row r="177" spans="1:17" ht="24" hidden="1" customHeight="1" x14ac:dyDescent="0.25">
      <c r="A177" s="55" t="s">
        <v>1071</v>
      </c>
      <c r="B177" s="55" t="s">
        <v>926</v>
      </c>
      <c r="C177" s="55" t="s">
        <v>699</v>
      </c>
      <c r="D177" s="71">
        <v>12423048</v>
      </c>
      <c r="E177" s="72" t="s">
        <v>1078</v>
      </c>
      <c r="F177" s="71"/>
      <c r="G177" s="61" t="s">
        <v>1182</v>
      </c>
      <c r="H177" s="71">
        <v>82</v>
      </c>
      <c r="I177" s="71">
        <v>86</v>
      </c>
      <c r="J177" s="71">
        <v>100</v>
      </c>
      <c r="K177" s="71">
        <v>82</v>
      </c>
      <c r="L177" s="71">
        <v>80</v>
      </c>
      <c r="M177" s="72" t="s">
        <v>1079</v>
      </c>
      <c r="N177" s="71"/>
      <c r="O177" s="60">
        <v>88</v>
      </c>
      <c r="P177" s="55">
        <v>78</v>
      </c>
      <c r="Q177" s="55">
        <v>76</v>
      </c>
    </row>
    <row r="178" spans="1:17" ht="24" hidden="1" customHeight="1" x14ac:dyDescent="0.25">
      <c r="A178" s="55" t="s">
        <v>1071</v>
      </c>
      <c r="B178" s="55" t="s">
        <v>926</v>
      </c>
      <c r="C178" s="55" t="s">
        <v>699</v>
      </c>
      <c r="D178" s="71">
        <v>13467281</v>
      </c>
      <c r="E178" s="72" t="s">
        <v>1080</v>
      </c>
      <c r="F178" s="71"/>
      <c r="G178" s="59"/>
      <c r="H178" s="71"/>
      <c r="I178" s="71"/>
      <c r="J178" s="71"/>
      <c r="K178" s="71"/>
      <c r="L178" s="71"/>
      <c r="M178" s="72"/>
      <c r="N178" s="71"/>
      <c r="O178" s="60" t="s">
        <v>584</v>
      </c>
      <c r="P178" s="60" t="s">
        <v>584</v>
      </c>
      <c r="Q178" s="60" t="s">
        <v>584</v>
      </c>
    </row>
    <row r="179" spans="1:17" ht="24" hidden="1" customHeight="1" x14ac:dyDescent="0.25">
      <c r="A179" s="55" t="s">
        <v>1071</v>
      </c>
      <c r="B179" s="55" t="s">
        <v>926</v>
      </c>
      <c r="C179" s="55" t="s">
        <v>699</v>
      </c>
      <c r="D179" s="71">
        <v>12916102</v>
      </c>
      <c r="E179" s="72" t="s">
        <v>1081</v>
      </c>
      <c r="F179" s="71"/>
      <c r="G179" s="61" t="s">
        <v>1183</v>
      </c>
      <c r="H179" s="71">
        <v>84</v>
      </c>
      <c r="I179" s="71">
        <v>86</v>
      </c>
      <c r="J179" s="71">
        <v>100</v>
      </c>
      <c r="K179" s="71">
        <v>82</v>
      </c>
      <c r="L179" s="71">
        <v>80</v>
      </c>
      <c r="M179" s="72" t="s">
        <v>1082</v>
      </c>
      <c r="N179" s="71"/>
      <c r="O179" s="60">
        <v>80</v>
      </c>
      <c r="P179" s="55">
        <v>78</v>
      </c>
      <c r="Q179" s="55">
        <v>74</v>
      </c>
    </row>
    <row r="180" spans="1:17" ht="24" hidden="1" customHeight="1" x14ac:dyDescent="0.25">
      <c r="A180" s="55" t="s">
        <v>1071</v>
      </c>
      <c r="B180" s="55" t="s">
        <v>926</v>
      </c>
      <c r="C180" s="55" t="s">
        <v>699</v>
      </c>
      <c r="D180" s="71">
        <v>12916124</v>
      </c>
      <c r="E180" s="72" t="s">
        <v>1083</v>
      </c>
      <c r="F180" s="71"/>
      <c r="G180" s="61" t="s">
        <v>1184</v>
      </c>
      <c r="H180" s="71">
        <v>80</v>
      </c>
      <c r="I180" s="71">
        <v>80</v>
      </c>
      <c r="J180" s="71">
        <v>100</v>
      </c>
      <c r="K180" s="71">
        <v>80</v>
      </c>
      <c r="L180" s="71">
        <v>100</v>
      </c>
      <c r="M180" s="72" t="s">
        <v>1084</v>
      </c>
      <c r="N180" s="71"/>
      <c r="O180" s="60">
        <v>80</v>
      </c>
      <c r="P180" s="55">
        <v>76</v>
      </c>
      <c r="Q180" s="55">
        <v>74</v>
      </c>
    </row>
    <row r="181" spans="1:17" ht="24" hidden="1" customHeight="1" x14ac:dyDescent="0.25">
      <c r="A181" s="55" t="s">
        <v>1071</v>
      </c>
      <c r="B181" s="55" t="s">
        <v>926</v>
      </c>
      <c r="C181" s="55" t="s">
        <v>699</v>
      </c>
      <c r="D181" s="71">
        <v>12971016</v>
      </c>
      <c r="E181" s="72" t="s">
        <v>1085</v>
      </c>
      <c r="F181" s="71"/>
      <c r="G181" s="61" t="s">
        <v>1185</v>
      </c>
      <c r="H181" s="71">
        <v>78</v>
      </c>
      <c r="I181" s="71">
        <v>80</v>
      </c>
      <c r="J181" s="71">
        <v>100</v>
      </c>
      <c r="K181" s="71">
        <v>75</v>
      </c>
      <c r="L181" s="71">
        <v>100</v>
      </c>
      <c r="M181" s="72" t="s">
        <v>1084</v>
      </c>
      <c r="N181" s="71"/>
      <c r="O181" s="60">
        <v>88</v>
      </c>
      <c r="P181" s="55">
        <v>74</v>
      </c>
      <c r="Q181" s="55">
        <v>82</v>
      </c>
    </row>
    <row r="182" spans="1:17" ht="24" hidden="1" customHeight="1" x14ac:dyDescent="0.25">
      <c r="A182" s="55" t="s">
        <v>1071</v>
      </c>
      <c r="B182" s="55" t="s">
        <v>926</v>
      </c>
      <c r="C182" s="55" t="s">
        <v>699</v>
      </c>
      <c r="D182" s="71">
        <v>13445952</v>
      </c>
      <c r="E182" s="72" t="s">
        <v>1086</v>
      </c>
      <c r="F182" s="71"/>
      <c r="G182" s="61" t="s">
        <v>1186</v>
      </c>
      <c r="H182" s="71">
        <v>80</v>
      </c>
      <c r="I182" s="71">
        <v>82</v>
      </c>
      <c r="J182" s="71">
        <v>100</v>
      </c>
      <c r="K182" s="71">
        <v>80</v>
      </c>
      <c r="L182" s="71">
        <v>100</v>
      </c>
      <c r="M182" s="72" t="s">
        <v>1087</v>
      </c>
      <c r="N182" s="71"/>
      <c r="O182" s="60">
        <v>90</v>
      </c>
      <c r="P182" s="55">
        <v>68</v>
      </c>
      <c r="Q182" s="55">
        <v>80</v>
      </c>
    </row>
    <row r="183" spans="1:17" ht="24" hidden="1" customHeight="1" x14ac:dyDescent="0.25">
      <c r="A183" s="55" t="s">
        <v>1071</v>
      </c>
      <c r="B183" s="55" t="s">
        <v>926</v>
      </c>
      <c r="C183" s="55" t="s">
        <v>699</v>
      </c>
      <c r="D183" s="71">
        <v>12916133</v>
      </c>
      <c r="E183" s="72" t="s">
        <v>1088</v>
      </c>
      <c r="F183" s="71"/>
      <c r="G183" s="61" t="s">
        <v>1187</v>
      </c>
      <c r="H183" s="71">
        <v>82</v>
      </c>
      <c r="I183" s="71">
        <v>85</v>
      </c>
      <c r="J183" s="71">
        <v>100</v>
      </c>
      <c r="K183" s="71">
        <v>80</v>
      </c>
      <c r="L183" s="71">
        <v>100</v>
      </c>
      <c r="M183" s="72" t="s">
        <v>1089</v>
      </c>
      <c r="N183" s="71"/>
      <c r="O183" s="60">
        <v>88</v>
      </c>
      <c r="P183" s="55">
        <v>58</v>
      </c>
      <c r="Q183" s="55">
        <v>72</v>
      </c>
    </row>
    <row r="184" spans="1:17" ht="24" hidden="1" customHeight="1" x14ac:dyDescent="0.25">
      <c r="A184" s="55" t="s">
        <v>1071</v>
      </c>
      <c r="B184" s="55" t="s">
        <v>926</v>
      </c>
      <c r="C184" s="55" t="s">
        <v>699</v>
      </c>
      <c r="D184" s="71">
        <v>13467321</v>
      </c>
      <c r="E184" s="72" t="s">
        <v>1090</v>
      </c>
      <c r="F184" s="71"/>
      <c r="G184" s="61" t="s">
        <v>1188</v>
      </c>
      <c r="H184" s="71">
        <v>83</v>
      </c>
      <c r="I184" s="71">
        <v>82</v>
      </c>
      <c r="J184" s="71">
        <v>100</v>
      </c>
      <c r="K184" s="71">
        <v>85</v>
      </c>
      <c r="L184" s="71">
        <v>100</v>
      </c>
      <c r="M184" s="72" t="s">
        <v>1091</v>
      </c>
      <c r="N184" s="71"/>
      <c r="O184" s="60">
        <v>70</v>
      </c>
      <c r="P184" s="55">
        <v>78</v>
      </c>
      <c r="Q184" s="55">
        <v>74</v>
      </c>
    </row>
    <row r="185" spans="1:17" ht="24" hidden="1" customHeight="1" x14ac:dyDescent="0.25">
      <c r="A185" s="55" t="s">
        <v>1071</v>
      </c>
      <c r="B185" s="55" t="s">
        <v>926</v>
      </c>
      <c r="C185" s="55" t="s">
        <v>699</v>
      </c>
      <c r="D185" s="71">
        <v>13406904</v>
      </c>
      <c r="E185" s="72" t="s">
        <v>1092</v>
      </c>
      <c r="F185" s="71"/>
      <c r="G185" s="61" t="s">
        <v>1189</v>
      </c>
      <c r="H185" s="71">
        <v>80</v>
      </c>
      <c r="I185" s="71">
        <v>80</v>
      </c>
      <c r="J185" s="71">
        <v>100</v>
      </c>
      <c r="K185" s="71">
        <v>80</v>
      </c>
      <c r="L185" s="71">
        <v>100</v>
      </c>
      <c r="M185" s="72" t="s">
        <v>1093</v>
      </c>
      <c r="N185" s="71"/>
      <c r="O185" s="60">
        <v>72</v>
      </c>
      <c r="P185" s="55">
        <v>76</v>
      </c>
      <c r="Q185" s="55">
        <v>72</v>
      </c>
    </row>
    <row r="186" spans="1:17" ht="24" hidden="1" customHeight="1" x14ac:dyDescent="0.25">
      <c r="A186" s="55" t="s">
        <v>1071</v>
      </c>
      <c r="B186" s="55" t="s">
        <v>926</v>
      </c>
      <c r="C186" s="55" t="s">
        <v>699</v>
      </c>
      <c r="D186" s="71">
        <v>13433653</v>
      </c>
      <c r="E186" s="72" t="s">
        <v>1094</v>
      </c>
      <c r="F186" s="71"/>
      <c r="G186" s="61" t="s">
        <v>1190</v>
      </c>
      <c r="H186" s="71">
        <v>80</v>
      </c>
      <c r="I186" s="71">
        <v>82</v>
      </c>
      <c r="J186" s="71">
        <v>100</v>
      </c>
      <c r="K186" s="71">
        <v>85</v>
      </c>
      <c r="L186" s="71">
        <v>100</v>
      </c>
      <c r="M186" s="72" t="s">
        <v>1095</v>
      </c>
      <c r="N186" s="73"/>
      <c r="O186" s="60">
        <v>76</v>
      </c>
      <c r="P186" s="55">
        <v>80</v>
      </c>
      <c r="Q186" s="55">
        <v>74</v>
      </c>
    </row>
    <row r="187" spans="1:17" ht="24" hidden="1" customHeight="1" x14ac:dyDescent="0.25">
      <c r="A187" s="55" t="s">
        <v>1071</v>
      </c>
      <c r="B187" s="55" t="s">
        <v>926</v>
      </c>
      <c r="C187" s="55" t="s">
        <v>699</v>
      </c>
      <c r="D187" s="71">
        <v>12991137</v>
      </c>
      <c r="E187" s="72" t="s">
        <v>1096</v>
      </c>
      <c r="F187" s="71"/>
      <c r="G187" s="61" t="s">
        <v>1191</v>
      </c>
      <c r="H187" s="71">
        <v>83</v>
      </c>
      <c r="I187" s="71">
        <v>85</v>
      </c>
      <c r="J187" s="71">
        <v>100</v>
      </c>
      <c r="K187" s="71">
        <v>82</v>
      </c>
      <c r="L187" s="71">
        <v>100</v>
      </c>
      <c r="M187" s="72" t="s">
        <v>1097</v>
      </c>
      <c r="N187" s="71"/>
      <c r="O187" s="60">
        <v>76</v>
      </c>
      <c r="P187" s="55">
        <v>72</v>
      </c>
      <c r="Q187" s="55">
        <v>74</v>
      </c>
    </row>
    <row r="188" spans="1:17" ht="24" hidden="1" customHeight="1" x14ac:dyDescent="0.25">
      <c r="A188" s="55" t="s">
        <v>1071</v>
      </c>
      <c r="B188" s="55" t="s">
        <v>926</v>
      </c>
      <c r="C188" s="55" t="s">
        <v>699</v>
      </c>
      <c r="D188" s="71">
        <v>13467207</v>
      </c>
      <c r="E188" s="72" t="s">
        <v>1098</v>
      </c>
      <c r="F188" s="71"/>
      <c r="G188" s="61" t="s">
        <v>1192</v>
      </c>
      <c r="H188" s="71">
        <v>83</v>
      </c>
      <c r="I188" s="71">
        <v>85</v>
      </c>
      <c r="J188" s="71">
        <v>100</v>
      </c>
      <c r="K188" s="71">
        <v>90</v>
      </c>
      <c r="L188" s="71">
        <v>100</v>
      </c>
      <c r="M188" s="72" t="s">
        <v>1099</v>
      </c>
      <c r="N188" s="71"/>
      <c r="O188" s="60">
        <v>86</v>
      </c>
      <c r="P188" s="55">
        <v>76</v>
      </c>
      <c r="Q188" s="55">
        <v>70</v>
      </c>
    </row>
    <row r="189" spans="1:17" ht="24" hidden="1" customHeight="1" x14ac:dyDescent="0.25">
      <c r="A189" s="55" t="s">
        <v>1071</v>
      </c>
      <c r="B189" s="55" t="s">
        <v>926</v>
      </c>
      <c r="C189" s="55" t="s">
        <v>699</v>
      </c>
      <c r="D189" s="71">
        <v>13467374</v>
      </c>
      <c r="E189" s="72" t="s">
        <v>1100</v>
      </c>
      <c r="F189" s="71"/>
      <c r="G189" s="61" t="s">
        <v>1193</v>
      </c>
      <c r="H189" s="71">
        <v>90</v>
      </c>
      <c r="I189" s="71">
        <v>90</v>
      </c>
      <c r="J189" s="71">
        <v>100</v>
      </c>
      <c r="K189" s="71">
        <v>88</v>
      </c>
      <c r="L189" s="71">
        <v>100</v>
      </c>
      <c r="M189" s="72" t="s">
        <v>1101</v>
      </c>
      <c r="N189" s="71"/>
      <c r="O189" s="60">
        <v>86</v>
      </c>
      <c r="P189" s="55">
        <v>78</v>
      </c>
      <c r="Q189" s="55">
        <v>80</v>
      </c>
    </row>
    <row r="190" spans="1:17" ht="24" hidden="1" customHeight="1" x14ac:dyDescent="0.25">
      <c r="A190" s="55" t="s">
        <v>1071</v>
      </c>
      <c r="B190" s="55" t="s">
        <v>926</v>
      </c>
      <c r="C190" s="55" t="s">
        <v>699</v>
      </c>
      <c r="D190" s="71">
        <v>12875014</v>
      </c>
      <c r="E190" s="72" t="s">
        <v>1102</v>
      </c>
      <c r="F190" s="71"/>
      <c r="G190" s="61" t="s">
        <v>1194</v>
      </c>
      <c r="H190" s="71">
        <v>87</v>
      </c>
      <c r="I190" s="71">
        <v>89</v>
      </c>
      <c r="J190" s="71">
        <v>100</v>
      </c>
      <c r="K190" s="71">
        <v>82</v>
      </c>
      <c r="L190" s="71">
        <v>100</v>
      </c>
      <c r="M190" s="72" t="s">
        <v>1103</v>
      </c>
      <c r="N190" s="71"/>
      <c r="O190" s="60">
        <v>82</v>
      </c>
      <c r="P190" s="55">
        <v>66</v>
      </c>
      <c r="Q190" s="55">
        <v>78</v>
      </c>
    </row>
    <row r="191" spans="1:17" ht="24" hidden="1" customHeight="1" x14ac:dyDescent="0.25">
      <c r="A191" s="55" t="s">
        <v>1071</v>
      </c>
      <c r="B191" s="55" t="s">
        <v>926</v>
      </c>
      <c r="C191" s="55" t="s">
        <v>699</v>
      </c>
      <c r="D191" s="71">
        <v>12990980</v>
      </c>
      <c r="E191" s="72" t="s">
        <v>1104</v>
      </c>
      <c r="F191" s="71"/>
      <c r="G191" s="61" t="s">
        <v>1195</v>
      </c>
      <c r="H191" s="71">
        <v>80</v>
      </c>
      <c r="I191" s="71">
        <v>80</v>
      </c>
      <c r="J191" s="71">
        <v>100</v>
      </c>
      <c r="K191" s="71">
        <v>80</v>
      </c>
      <c r="L191" s="71">
        <v>80</v>
      </c>
      <c r="M191" s="72" t="s">
        <v>1105</v>
      </c>
      <c r="N191" s="71"/>
      <c r="O191" s="60">
        <v>72</v>
      </c>
      <c r="P191" s="55">
        <v>74</v>
      </c>
      <c r="Q191" s="55">
        <v>72</v>
      </c>
    </row>
    <row r="192" spans="1:17" ht="24" hidden="1" customHeight="1" x14ac:dyDescent="0.25">
      <c r="A192" s="55" t="s">
        <v>1071</v>
      </c>
      <c r="B192" s="55" t="s">
        <v>926</v>
      </c>
      <c r="C192" s="55" t="s">
        <v>699</v>
      </c>
      <c r="D192" s="71">
        <v>13433652</v>
      </c>
      <c r="E192" s="72" t="s">
        <v>1106</v>
      </c>
      <c r="F192" s="71"/>
      <c r="G192" s="61" t="s">
        <v>1196</v>
      </c>
      <c r="H192" s="71">
        <v>80</v>
      </c>
      <c r="I192" s="71">
        <v>80</v>
      </c>
      <c r="J192" s="71">
        <v>100</v>
      </c>
      <c r="K192" s="71">
        <v>80</v>
      </c>
      <c r="L192" s="71">
        <v>100</v>
      </c>
      <c r="M192" s="72" t="s">
        <v>1091</v>
      </c>
      <c r="N192" s="71"/>
      <c r="O192" s="60">
        <v>74</v>
      </c>
      <c r="P192" s="55">
        <v>78</v>
      </c>
      <c r="Q192" s="55">
        <v>78</v>
      </c>
    </row>
    <row r="193" spans="1:17" ht="24" hidden="1" customHeight="1" x14ac:dyDescent="0.25">
      <c r="A193" s="74" t="s">
        <v>1071</v>
      </c>
      <c r="B193" s="74" t="s">
        <v>926</v>
      </c>
      <c r="C193" s="74" t="s">
        <v>699</v>
      </c>
      <c r="D193" s="74">
        <v>13446054</v>
      </c>
      <c r="E193" s="75" t="s">
        <v>1107</v>
      </c>
      <c r="F193" s="74"/>
      <c r="G193" s="76" t="s">
        <v>1197</v>
      </c>
      <c r="H193" s="74">
        <v>85</v>
      </c>
      <c r="I193" s="74">
        <v>80</v>
      </c>
      <c r="J193" s="74">
        <v>90</v>
      </c>
      <c r="K193" s="74">
        <v>90</v>
      </c>
      <c r="L193" s="74">
        <v>100</v>
      </c>
      <c r="M193" s="77" t="s">
        <v>1099</v>
      </c>
      <c r="N193" s="60"/>
      <c r="O193" s="60">
        <v>72</v>
      </c>
      <c r="P193" s="55">
        <v>78</v>
      </c>
      <c r="Q193" s="55">
        <v>72</v>
      </c>
    </row>
  </sheetData>
  <autoFilter ref="O1:Q193">
    <filterColumn colId="0">
      <customFilters>
        <customFilter operator="greaterThanOrEqual" val="85"/>
      </customFilters>
    </filterColumn>
    <filterColumn colId="1">
      <customFilters>
        <customFilter operator="greaterThanOrEqual" val="85"/>
      </customFilters>
    </filterColumn>
    <filterColumn colId="2">
      <customFilters>
        <customFilter operator="greaterThanOrEqual" val="85"/>
      </customFilters>
    </filterColumn>
  </autoFilter>
  <conditionalFormatting sqref="D1">
    <cfRule type="duplicateValues" dxfId="164" priority="48"/>
  </conditionalFormatting>
  <conditionalFormatting sqref="E1">
    <cfRule type="duplicateValues" dxfId="163" priority="49"/>
  </conditionalFormatting>
  <conditionalFormatting sqref="D49:D127 D149:D193">
    <cfRule type="duplicateValues" dxfId="162" priority="47"/>
  </conditionalFormatting>
  <conditionalFormatting sqref="D4:D22">
    <cfRule type="duplicateValues" dxfId="161" priority="43"/>
  </conditionalFormatting>
  <conditionalFormatting sqref="D2:D3">
    <cfRule type="duplicateValues" dxfId="160" priority="44"/>
  </conditionalFormatting>
  <conditionalFormatting sqref="F2:F3">
    <cfRule type="duplicateValues" dxfId="159" priority="45"/>
  </conditionalFormatting>
  <conditionalFormatting sqref="F4:F22">
    <cfRule type="duplicateValues" dxfId="158" priority="46"/>
  </conditionalFormatting>
  <conditionalFormatting sqref="H4:N4">
    <cfRule type="cellIs" dxfId="157" priority="40" stopIfTrue="1" operator="lessThan">
      <formula>50</formula>
    </cfRule>
    <cfRule type="cellIs" dxfId="156" priority="41" stopIfTrue="1" operator="between">
      <formula>50</formula>
      <formula>85</formula>
    </cfRule>
    <cfRule type="cellIs" dxfId="155" priority="42" stopIfTrue="1" operator="between">
      <formula>85</formula>
      <formula>100</formula>
    </cfRule>
  </conditionalFormatting>
  <conditionalFormatting sqref="D26 D28 D30 D32 D34 D36 D38 D40 D42 D44 D46 D48">
    <cfRule type="duplicateValues" dxfId="154" priority="38"/>
  </conditionalFormatting>
  <conditionalFormatting sqref="D24">
    <cfRule type="duplicateValues" dxfId="153" priority="39"/>
  </conditionalFormatting>
  <conditionalFormatting sqref="D25">
    <cfRule type="duplicateValues" dxfId="152" priority="36"/>
  </conditionalFormatting>
  <conditionalFormatting sqref="F25">
    <cfRule type="duplicateValues" dxfId="151" priority="37"/>
  </conditionalFormatting>
  <conditionalFormatting sqref="D27">
    <cfRule type="duplicateValues" dxfId="150" priority="34"/>
  </conditionalFormatting>
  <conditionalFormatting sqref="F27">
    <cfRule type="duplicateValues" dxfId="149" priority="35"/>
  </conditionalFormatting>
  <conditionalFormatting sqref="D29">
    <cfRule type="duplicateValues" dxfId="148" priority="32"/>
  </conditionalFormatting>
  <conditionalFormatting sqref="F29">
    <cfRule type="duplicateValues" dxfId="147" priority="33"/>
  </conditionalFormatting>
  <conditionalFormatting sqref="D31">
    <cfRule type="duplicateValues" dxfId="146" priority="30"/>
  </conditionalFormatting>
  <conditionalFormatting sqref="F31">
    <cfRule type="duplicateValues" dxfId="145" priority="31"/>
  </conditionalFormatting>
  <conditionalFormatting sqref="D33">
    <cfRule type="duplicateValues" dxfId="144" priority="28"/>
  </conditionalFormatting>
  <conditionalFormatting sqref="F33">
    <cfRule type="duplicateValues" dxfId="143" priority="29"/>
  </conditionalFormatting>
  <conditionalFormatting sqref="D35">
    <cfRule type="duplicateValues" dxfId="142" priority="26"/>
  </conditionalFormatting>
  <conditionalFormatting sqref="F35">
    <cfRule type="duplicateValues" dxfId="141" priority="27"/>
  </conditionalFormatting>
  <conditionalFormatting sqref="D37">
    <cfRule type="duplicateValues" dxfId="140" priority="24"/>
  </conditionalFormatting>
  <conditionalFormatting sqref="F37">
    <cfRule type="duplicateValues" dxfId="139" priority="25"/>
  </conditionalFormatting>
  <conditionalFormatting sqref="D39">
    <cfRule type="duplicateValues" dxfId="138" priority="22"/>
  </conditionalFormatting>
  <conditionalFormatting sqref="F39">
    <cfRule type="duplicateValues" dxfId="137" priority="23"/>
  </conditionalFormatting>
  <conditionalFormatting sqref="D41">
    <cfRule type="duplicateValues" dxfId="136" priority="20"/>
  </conditionalFormatting>
  <conditionalFormatting sqref="F41">
    <cfRule type="duplicateValues" dxfId="135" priority="21"/>
  </conditionalFormatting>
  <conditionalFormatting sqref="D43">
    <cfRule type="duplicateValues" dxfId="134" priority="18"/>
  </conditionalFormatting>
  <conditionalFormatting sqref="F43">
    <cfRule type="duplicateValues" dxfId="133" priority="19"/>
  </conditionalFormatting>
  <conditionalFormatting sqref="D45">
    <cfRule type="duplicateValues" dxfId="132" priority="16"/>
  </conditionalFormatting>
  <conditionalFormatting sqref="F45">
    <cfRule type="duplicateValues" dxfId="131" priority="17"/>
  </conditionalFormatting>
  <conditionalFormatting sqref="D47">
    <cfRule type="duplicateValues" dxfId="130" priority="14"/>
  </conditionalFormatting>
  <conditionalFormatting sqref="F47">
    <cfRule type="duplicateValues" dxfId="129" priority="15"/>
  </conditionalFormatting>
  <conditionalFormatting sqref="D130:D148">
    <cfRule type="duplicateValues" dxfId="128" priority="10"/>
  </conditionalFormatting>
  <conditionalFormatting sqref="D128:D129">
    <cfRule type="duplicateValues" dxfId="127" priority="11"/>
  </conditionalFormatting>
  <conditionalFormatting sqref="F128:F129">
    <cfRule type="duplicateValues" dxfId="126" priority="12"/>
  </conditionalFormatting>
  <conditionalFormatting sqref="F130:F148">
    <cfRule type="duplicateValues" dxfId="125" priority="13"/>
  </conditionalFormatting>
  <conditionalFormatting sqref="P1:Q3 P169:Q177 Q4 P179:Q1048576 P5:Q167">
    <cfRule type="cellIs" dxfId="124" priority="6" operator="equal">
      <formula>"AB"</formula>
    </cfRule>
    <cfRule type="cellIs" dxfId="123" priority="7" operator="lessThan">
      <formula>60</formula>
    </cfRule>
    <cfRule type="cellIs" dxfId="122" priority="8" operator="between">
      <formula>60</formula>
      <formula>79.9</formula>
    </cfRule>
    <cfRule type="cellIs" dxfId="121" priority="9" operator="greaterThan">
      <formula>79.9</formula>
    </cfRule>
  </conditionalFormatting>
  <conditionalFormatting sqref="Q126">
    <cfRule type="cellIs" dxfId="120" priority="5" operator="equal">
      <formula>"Not Submitted"</formula>
    </cfRule>
  </conditionalFormatting>
  <conditionalFormatting sqref="O1:O1048576 P168:Q168 P4 P178:Q178">
    <cfRule type="cellIs" dxfId="119" priority="1" operator="equal">
      <formula>"AB"</formula>
    </cfRule>
    <cfRule type="cellIs" dxfId="118" priority="2" operator="lessThan">
      <formula>60</formula>
    </cfRule>
    <cfRule type="cellIs" dxfId="117" priority="3" operator="between">
      <formula>60</formula>
      <formula>79.9</formula>
    </cfRule>
    <cfRule type="cellIs" dxfId="116" priority="4" operator="greaterThan">
      <formula>79.9</formula>
    </cfRule>
  </conditionalFormatting>
  <hyperlinks>
    <hyperlink ref="F2" r:id="rId1"/>
    <hyperlink ref="F3" r:id="rId2"/>
    <hyperlink ref="F5" r:id="rId3"/>
    <hyperlink ref="F6" r:id="rId4"/>
    <hyperlink ref="F7" r:id="rId5"/>
    <hyperlink ref="F8" r:id="rId6"/>
    <hyperlink ref="F9" r:id="rId7"/>
    <hyperlink ref="F11" r:id="rId8"/>
    <hyperlink ref="F12" r:id="rId9"/>
    <hyperlink ref="F13" r:id="rId10"/>
    <hyperlink ref="F14" r:id="rId11"/>
    <hyperlink ref="F15" r:id="rId12"/>
    <hyperlink ref="F18" r:id="rId13"/>
    <hyperlink ref="F19" r:id="rId14"/>
    <hyperlink ref="F21" r:id="rId15"/>
    <hyperlink ref="F22" r:id="rId16"/>
    <hyperlink ref="F16" r:id="rId17"/>
    <hyperlink ref="F10" r:id="rId18"/>
    <hyperlink ref="F20" r:id="rId19"/>
    <hyperlink ref="F17" r:id="rId20"/>
    <hyperlink ref="F28" r:id="rId21"/>
    <hyperlink ref="F29" r:id="rId22"/>
    <hyperlink ref="F30" r:id="rId23"/>
    <hyperlink ref="F25" r:id="rId24"/>
    <hyperlink ref="F26" r:id="rId25"/>
    <hyperlink ref="F27" r:id="rId26"/>
    <hyperlink ref="F31" r:id="rId27"/>
    <hyperlink ref="F32" r:id="rId28"/>
    <hyperlink ref="F33" r:id="rId29"/>
    <hyperlink ref="F34" r:id="rId30"/>
    <hyperlink ref="F36" r:id="rId31"/>
    <hyperlink ref="F37" r:id="rId32"/>
    <hyperlink ref="F38" r:id="rId33"/>
    <hyperlink ref="F35" r:id="rId34"/>
    <hyperlink ref="F44" r:id="rId35"/>
    <hyperlink ref="F45" r:id="rId36"/>
    <hyperlink ref="F46" r:id="rId37"/>
    <hyperlink ref="F47" r:id="rId38"/>
    <hyperlink ref="F48" r:id="rId39"/>
    <hyperlink ref="F43" r:id="rId40"/>
    <hyperlink ref="F23" r:id="rId41"/>
    <hyperlink ref="F24" r:id="rId42"/>
    <hyperlink ref="F39" r:id="rId43"/>
    <hyperlink ref="F40" r:id="rId44"/>
    <hyperlink ref="F41" r:id="rId45"/>
    <hyperlink ref="F42"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102" r:id="rId75"/>
    <hyperlink ref="F103" r:id="rId76"/>
    <hyperlink ref="F104" r:id="rId77"/>
    <hyperlink ref="F105" r:id="rId78"/>
    <hyperlink ref="F106" r:id="rId79"/>
    <hyperlink ref="F107" r:id="rId80"/>
    <hyperlink ref="F108" r:id="rId81"/>
    <hyperlink ref="F109" r:id="rId82"/>
    <hyperlink ref="F110" r:id="rId83"/>
    <hyperlink ref="F111" r:id="rId84"/>
    <hyperlink ref="F112" r:id="rId85"/>
    <hyperlink ref="F113" r:id="rId86"/>
    <hyperlink ref="F114" r:id="rId87"/>
    <hyperlink ref="F116" r:id="rId88"/>
    <hyperlink ref="F117" r:id="rId89"/>
    <hyperlink ref="F118" r:id="rId90"/>
    <hyperlink ref="F119" r:id="rId91"/>
    <hyperlink ref="F120" r:id="rId92"/>
    <hyperlink ref="F121" r:id="rId93"/>
    <hyperlink ref="F122" r:id="rId94"/>
    <hyperlink ref="F123" r:id="rId95"/>
    <hyperlink ref="F124" r:id="rId96"/>
    <hyperlink ref="F125" r:id="rId97"/>
    <hyperlink ref="F126" r:id="rId98"/>
    <hyperlink ref="F127" r:id="rId99"/>
    <hyperlink ref="F144" r:id="rId100"/>
    <hyperlink ref="F147" r:id="rId101"/>
    <hyperlink ref="F143" r:id="rId102"/>
    <hyperlink ref="F130" r:id="rId103"/>
    <hyperlink ref="F136" r:id="rId104"/>
    <hyperlink ref="F134" r:id="rId105"/>
    <hyperlink ref="F148" r:id="rId106"/>
    <hyperlink ref="F140" r:id="rId107"/>
    <hyperlink ref="F146" r:id="rId108"/>
    <hyperlink ref="F128" r:id="rId109"/>
    <hyperlink ref="F138" r:id="rId110"/>
    <hyperlink ref="F139" r:id="rId111"/>
    <hyperlink ref="F131" r:id="rId112"/>
    <hyperlink ref="F135" r:id="rId113"/>
    <hyperlink ref="F132" r:id="rId114"/>
    <hyperlink ref="F142" r:id="rId115"/>
    <hyperlink ref="F141" r:id="rId116"/>
    <hyperlink ref="F129" r:id="rId117"/>
    <hyperlink ref="F133" r:id="rId118"/>
    <hyperlink ref="F149" r:id="rId119"/>
    <hyperlink ref="F150" r:id="rId120"/>
    <hyperlink ref="F152" r:id="rId121"/>
    <hyperlink ref="F153" r:id="rId122"/>
    <hyperlink ref="F155" r:id="rId123"/>
    <hyperlink ref="F154" r:id="rId124"/>
    <hyperlink ref="F156" r:id="rId125"/>
    <hyperlink ref="F157" r:id="rId126"/>
    <hyperlink ref="F158" r:id="rId127"/>
    <hyperlink ref="F159" r:id="rId128"/>
    <hyperlink ref="F160" r:id="rId129"/>
    <hyperlink ref="F161" r:id="rId130"/>
    <hyperlink ref="F162" r:id="rId131"/>
    <hyperlink ref="F163" r:id="rId132"/>
    <hyperlink ref="F164" r:id="rId133"/>
    <hyperlink ref="F165" r:id="rId134"/>
    <hyperlink ref="F166" r:id="rId135"/>
    <hyperlink ref="F167" r:id="rId136"/>
    <hyperlink ref="F169" r:id="rId137"/>
    <hyperlink ref="F170" r:id="rId138"/>
    <hyperlink ref="F171" r:id="rId139"/>
    <hyperlink ref="F172" r:id="rId140"/>
    <hyperlink ref="F173" r:id="rId141"/>
    <hyperlink ref="F151" r:id="rId142"/>
  </hyperlinks>
  <pageMargins left="0.7" right="0.7" top="0.75" bottom="0.75" header="0.3" footer="0.3"/>
  <tableParts count="1">
    <tablePart r:id="rId14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selection activeCell="S14" sqref="S14"/>
    </sheetView>
  </sheetViews>
  <sheetFormatPr defaultColWidth="9.140625" defaultRowHeight="12" x14ac:dyDescent="0.25"/>
  <cols>
    <col min="1" max="1" width="9.85546875" style="62" bestFit="1" customWidth="1"/>
    <col min="2" max="2" width="14.28515625" style="62" bestFit="1" customWidth="1"/>
    <col min="3" max="3" width="11.7109375" style="62" bestFit="1" customWidth="1"/>
    <col min="4" max="4" width="13" style="63" bestFit="1" customWidth="1"/>
    <col min="5" max="5" width="26" style="64" customWidth="1"/>
    <col min="6" max="6" width="50.42578125" style="62" hidden="1" customWidth="1"/>
    <col min="7" max="7" width="41.42578125" style="64" bestFit="1" customWidth="1"/>
    <col min="8" max="8" width="16.85546875" style="65" hidden="1" customWidth="1"/>
    <col min="9" max="9" width="20.5703125" style="62" hidden="1" customWidth="1"/>
    <col min="10" max="10" width="20.42578125" style="62" hidden="1" customWidth="1"/>
    <col min="11" max="11" width="13.85546875" style="62" hidden="1" customWidth="1"/>
    <col min="12" max="12" width="16.42578125" style="62" hidden="1" customWidth="1"/>
    <col min="13" max="13" width="31.5703125" style="64" hidden="1" customWidth="1"/>
    <col min="14" max="14" width="25.42578125" style="64" hidden="1" customWidth="1"/>
    <col min="15" max="15" width="9.140625" style="79"/>
    <col min="16" max="17" width="9.140625" style="65"/>
    <col min="18" max="16384" width="9.140625" style="62"/>
  </cols>
  <sheetData>
    <row r="1" spans="1:17" s="67" customFormat="1" ht="24" customHeight="1" x14ac:dyDescent="0.25">
      <c r="A1" s="56" t="s">
        <v>613</v>
      </c>
      <c r="B1" s="56" t="s">
        <v>683</v>
      </c>
      <c r="C1" s="56" t="s">
        <v>625</v>
      </c>
      <c r="D1" s="57" t="s">
        <v>1</v>
      </c>
      <c r="E1" s="58" t="s">
        <v>2</v>
      </c>
      <c r="F1" s="56" t="s">
        <v>670</v>
      </c>
      <c r="G1" s="58" t="s">
        <v>1178</v>
      </c>
      <c r="H1" s="56" t="s">
        <v>1202</v>
      </c>
      <c r="I1" s="56" t="s">
        <v>1201</v>
      </c>
      <c r="J1" s="56" t="s">
        <v>1200</v>
      </c>
      <c r="K1" s="56" t="s">
        <v>1199</v>
      </c>
      <c r="L1" s="56" t="s">
        <v>1203</v>
      </c>
      <c r="M1" s="58" t="s">
        <v>8</v>
      </c>
      <c r="N1" s="56" t="s">
        <v>690</v>
      </c>
      <c r="O1" s="78" t="s">
        <v>1198</v>
      </c>
      <c r="P1" s="66" t="s">
        <v>1204</v>
      </c>
      <c r="Q1" s="66" t="s">
        <v>1205</v>
      </c>
    </row>
    <row r="2" spans="1:17" ht="24" customHeight="1" x14ac:dyDescent="0.25">
      <c r="A2" s="55" t="s">
        <v>742</v>
      </c>
      <c r="B2" s="55" t="s">
        <v>626</v>
      </c>
      <c r="C2" s="55" t="s">
        <v>699</v>
      </c>
      <c r="D2" s="55">
        <v>844210</v>
      </c>
      <c r="E2" s="59" t="s">
        <v>710</v>
      </c>
      <c r="F2" s="68" t="s">
        <v>711</v>
      </c>
      <c r="G2" s="61" t="s">
        <v>711</v>
      </c>
      <c r="H2" s="55">
        <v>79</v>
      </c>
      <c r="I2" s="55">
        <v>78</v>
      </c>
      <c r="J2" s="55">
        <v>79</v>
      </c>
      <c r="K2" s="55">
        <v>84</v>
      </c>
      <c r="L2" s="55">
        <v>78</v>
      </c>
      <c r="M2" s="59" t="s">
        <v>1111</v>
      </c>
      <c r="N2" s="55"/>
      <c r="O2" s="60">
        <v>72.833333333333329</v>
      </c>
      <c r="P2" s="55">
        <v>40</v>
      </c>
      <c r="Q2" s="55">
        <v>80</v>
      </c>
    </row>
    <row r="3" spans="1:17" ht="24" customHeight="1" x14ac:dyDescent="0.25">
      <c r="A3" s="55" t="s">
        <v>786</v>
      </c>
      <c r="B3" s="55" t="s">
        <v>743</v>
      </c>
      <c r="C3" s="55" t="s">
        <v>627</v>
      </c>
      <c r="D3" s="55">
        <v>844342</v>
      </c>
      <c r="E3" s="59" t="s">
        <v>793</v>
      </c>
      <c r="F3" s="68" t="s">
        <v>794</v>
      </c>
      <c r="G3" s="61" t="s">
        <v>794</v>
      </c>
      <c r="H3" s="55">
        <v>90</v>
      </c>
      <c r="I3" s="55">
        <v>90</v>
      </c>
      <c r="J3" s="55">
        <v>90</v>
      </c>
      <c r="K3" s="55">
        <v>90</v>
      </c>
      <c r="L3" s="55">
        <v>100</v>
      </c>
      <c r="M3" s="59" t="s">
        <v>795</v>
      </c>
      <c r="N3" s="55"/>
      <c r="O3" s="60">
        <v>100</v>
      </c>
      <c r="P3" s="55">
        <v>82</v>
      </c>
      <c r="Q3" s="55">
        <v>52</v>
      </c>
    </row>
    <row r="4" spans="1:17" ht="24" customHeight="1" x14ac:dyDescent="0.25">
      <c r="A4" s="55" t="s">
        <v>786</v>
      </c>
      <c r="B4" s="55" t="s">
        <v>743</v>
      </c>
      <c r="C4" s="55" t="s">
        <v>627</v>
      </c>
      <c r="D4" s="55">
        <v>844372</v>
      </c>
      <c r="E4" s="59" t="s">
        <v>824</v>
      </c>
      <c r="F4" s="68" t="s">
        <v>825</v>
      </c>
      <c r="G4" s="61" t="s">
        <v>825</v>
      </c>
      <c r="H4" s="55">
        <v>80</v>
      </c>
      <c r="I4" s="55">
        <v>70</v>
      </c>
      <c r="J4" s="55">
        <v>60</v>
      </c>
      <c r="K4" s="55">
        <v>60</v>
      </c>
      <c r="L4" s="55">
        <v>100</v>
      </c>
      <c r="M4" s="59" t="s">
        <v>826</v>
      </c>
      <c r="N4" s="55"/>
      <c r="O4" s="60">
        <v>98</v>
      </c>
      <c r="P4" s="55">
        <v>80</v>
      </c>
      <c r="Q4" s="55">
        <v>56</v>
      </c>
    </row>
    <row r="5" spans="1:17" ht="24" customHeight="1" x14ac:dyDescent="0.25">
      <c r="A5" s="55" t="s">
        <v>786</v>
      </c>
      <c r="B5" s="55" t="s">
        <v>743</v>
      </c>
      <c r="C5" s="55" t="s">
        <v>627</v>
      </c>
      <c r="D5" s="55">
        <v>844387</v>
      </c>
      <c r="E5" s="59" t="s">
        <v>835</v>
      </c>
      <c r="F5" s="68" t="s">
        <v>836</v>
      </c>
      <c r="G5" s="61" t="s">
        <v>836</v>
      </c>
      <c r="H5" s="55">
        <v>80</v>
      </c>
      <c r="I5" s="55">
        <v>60</v>
      </c>
      <c r="J5" s="55">
        <v>60</v>
      </c>
      <c r="K5" s="55">
        <v>40</v>
      </c>
      <c r="L5" s="55">
        <v>90</v>
      </c>
      <c r="M5" s="59" t="s">
        <v>837</v>
      </c>
      <c r="N5" s="55"/>
      <c r="O5" s="60">
        <v>86</v>
      </c>
      <c r="P5" s="55">
        <v>82</v>
      </c>
      <c r="Q5" s="55">
        <v>56</v>
      </c>
    </row>
    <row r="6" spans="1:17" ht="24" customHeight="1" x14ac:dyDescent="0.25">
      <c r="A6" s="55" t="s">
        <v>786</v>
      </c>
      <c r="B6" s="55" t="s">
        <v>743</v>
      </c>
      <c r="C6" s="55" t="s">
        <v>627</v>
      </c>
      <c r="D6" s="55">
        <v>844351</v>
      </c>
      <c r="E6" s="59" t="s">
        <v>844</v>
      </c>
      <c r="F6" s="68" t="s">
        <v>845</v>
      </c>
      <c r="G6" s="61" t="s">
        <v>845</v>
      </c>
      <c r="H6" s="55">
        <v>90</v>
      </c>
      <c r="I6" s="55">
        <v>95</v>
      </c>
      <c r="J6" s="55">
        <v>100</v>
      </c>
      <c r="K6" s="55">
        <v>90</v>
      </c>
      <c r="L6" s="55">
        <v>100</v>
      </c>
      <c r="M6" s="59" t="s">
        <v>846</v>
      </c>
      <c r="N6" s="55"/>
      <c r="O6" s="60">
        <v>94</v>
      </c>
      <c r="P6" s="55">
        <v>88</v>
      </c>
      <c r="Q6" s="55">
        <v>52</v>
      </c>
    </row>
    <row r="7" spans="1:17" ht="24" customHeight="1" x14ac:dyDescent="0.25">
      <c r="A7" s="55" t="s">
        <v>786</v>
      </c>
      <c r="B7" s="55" t="s">
        <v>743</v>
      </c>
      <c r="C7" s="55" t="s">
        <v>627</v>
      </c>
      <c r="D7" s="55">
        <v>844434</v>
      </c>
      <c r="E7" s="59" t="s">
        <v>850</v>
      </c>
      <c r="F7" s="68" t="s">
        <v>851</v>
      </c>
      <c r="G7" s="61" t="s">
        <v>851</v>
      </c>
      <c r="H7" s="55">
        <v>70</v>
      </c>
      <c r="I7" s="55">
        <v>70</v>
      </c>
      <c r="J7" s="55">
        <v>80</v>
      </c>
      <c r="K7" s="55">
        <v>70</v>
      </c>
      <c r="L7" s="55">
        <v>100</v>
      </c>
      <c r="M7" s="59" t="s">
        <v>852</v>
      </c>
      <c r="N7" s="60"/>
      <c r="O7" s="60">
        <v>92</v>
      </c>
      <c r="P7" s="55">
        <v>82</v>
      </c>
      <c r="Q7" s="55">
        <v>52</v>
      </c>
    </row>
    <row r="8" spans="1:17" ht="24" customHeight="1" x14ac:dyDescent="0.25">
      <c r="A8" s="55" t="s">
        <v>786</v>
      </c>
      <c r="B8" s="55" t="s">
        <v>743</v>
      </c>
      <c r="C8" s="55" t="s">
        <v>627</v>
      </c>
      <c r="D8" s="55">
        <v>844436</v>
      </c>
      <c r="E8" s="59" t="s">
        <v>856</v>
      </c>
      <c r="F8" s="68" t="s">
        <v>857</v>
      </c>
      <c r="G8" s="61" t="s">
        <v>857</v>
      </c>
      <c r="H8" s="55">
        <v>100</v>
      </c>
      <c r="I8" s="55">
        <v>100</v>
      </c>
      <c r="J8" s="55">
        <v>100</v>
      </c>
      <c r="K8" s="55">
        <v>100</v>
      </c>
      <c r="L8" s="55">
        <v>100</v>
      </c>
      <c r="M8" s="59" t="s">
        <v>858</v>
      </c>
      <c r="N8" s="55"/>
      <c r="O8" s="60">
        <v>84</v>
      </c>
      <c r="P8" s="55">
        <v>80</v>
      </c>
      <c r="Q8" s="55">
        <v>48</v>
      </c>
    </row>
    <row r="9" spans="1:17" ht="24" customHeight="1" x14ac:dyDescent="0.25">
      <c r="A9" s="55" t="s">
        <v>786</v>
      </c>
      <c r="B9" s="55" t="s">
        <v>743</v>
      </c>
      <c r="C9" s="55" t="s">
        <v>627</v>
      </c>
      <c r="D9" s="55">
        <v>844314</v>
      </c>
      <c r="E9" s="59" t="s">
        <v>859</v>
      </c>
      <c r="F9" s="68" t="s">
        <v>860</v>
      </c>
      <c r="G9" s="61" t="s">
        <v>860</v>
      </c>
      <c r="H9" s="55">
        <v>80</v>
      </c>
      <c r="I9" s="55">
        <v>80</v>
      </c>
      <c r="J9" s="55">
        <v>70</v>
      </c>
      <c r="K9" s="55">
        <v>60</v>
      </c>
      <c r="L9" s="55">
        <v>100</v>
      </c>
      <c r="M9" s="59" t="s">
        <v>861</v>
      </c>
      <c r="N9" s="55"/>
      <c r="O9" s="60">
        <v>98</v>
      </c>
      <c r="P9" s="55">
        <v>80</v>
      </c>
      <c r="Q9" s="55">
        <v>48</v>
      </c>
    </row>
    <row r="10" spans="1:17" ht="24" customHeight="1" x14ac:dyDescent="0.25">
      <c r="A10" s="55" t="s">
        <v>786</v>
      </c>
      <c r="B10" s="55" t="s">
        <v>743</v>
      </c>
      <c r="C10" s="55" t="s">
        <v>627</v>
      </c>
      <c r="D10" s="55">
        <v>844319</v>
      </c>
      <c r="E10" s="59" t="s">
        <v>862</v>
      </c>
      <c r="F10" s="68" t="s">
        <v>863</v>
      </c>
      <c r="G10" s="61" t="s">
        <v>863</v>
      </c>
      <c r="H10" s="55">
        <v>60</v>
      </c>
      <c r="I10" s="55">
        <v>60</v>
      </c>
      <c r="J10" s="55">
        <v>50</v>
      </c>
      <c r="K10" s="55">
        <v>50</v>
      </c>
      <c r="L10" s="55">
        <v>75</v>
      </c>
      <c r="M10" s="59" t="s">
        <v>864</v>
      </c>
      <c r="N10" s="55"/>
      <c r="O10" s="60">
        <v>96</v>
      </c>
      <c r="P10" s="55">
        <v>82</v>
      </c>
      <c r="Q10" s="55">
        <v>52</v>
      </c>
    </row>
    <row r="11" spans="1:17" ht="24" customHeight="1" x14ac:dyDescent="0.25">
      <c r="A11" s="55" t="s">
        <v>865</v>
      </c>
      <c r="B11" s="55" t="s">
        <v>743</v>
      </c>
      <c r="C11" s="55" t="s">
        <v>699</v>
      </c>
      <c r="D11" s="55">
        <v>836280</v>
      </c>
      <c r="E11" s="59" t="s">
        <v>876</v>
      </c>
      <c r="F11" s="55" t="s">
        <v>877</v>
      </c>
      <c r="G11" s="59" t="s">
        <v>877</v>
      </c>
      <c r="H11" s="55">
        <v>88</v>
      </c>
      <c r="I11" s="55">
        <v>94</v>
      </c>
      <c r="J11" s="55">
        <v>99</v>
      </c>
      <c r="K11" s="55">
        <v>84</v>
      </c>
      <c r="L11" s="55">
        <v>100</v>
      </c>
      <c r="M11" s="59" t="s">
        <v>878</v>
      </c>
      <c r="N11" s="55" t="s">
        <v>869</v>
      </c>
      <c r="O11" s="60">
        <v>58</v>
      </c>
      <c r="P11" s="55">
        <v>72</v>
      </c>
      <c r="Q11" s="55">
        <v>80</v>
      </c>
    </row>
    <row r="12" spans="1:17" ht="24" customHeight="1" x14ac:dyDescent="0.25">
      <c r="A12" s="55" t="s">
        <v>1070</v>
      </c>
      <c r="B12" s="55" t="s">
        <v>926</v>
      </c>
      <c r="C12" s="55" t="s">
        <v>699</v>
      </c>
      <c r="D12" s="55">
        <v>13467213</v>
      </c>
      <c r="E12" s="59" t="s">
        <v>1040</v>
      </c>
      <c r="F12" s="68" t="s">
        <v>1041</v>
      </c>
      <c r="G12" s="61" t="s">
        <v>1041</v>
      </c>
      <c r="H12" s="55">
        <v>70</v>
      </c>
      <c r="I12" s="55">
        <v>72</v>
      </c>
      <c r="J12" s="55">
        <v>75</v>
      </c>
      <c r="K12" s="55">
        <v>78</v>
      </c>
      <c r="L12" s="55">
        <v>90</v>
      </c>
      <c r="M12" s="59" t="s">
        <v>1171</v>
      </c>
      <c r="N12" s="60"/>
      <c r="O12" s="60">
        <v>56</v>
      </c>
      <c r="P12" s="55">
        <v>84</v>
      </c>
      <c r="Q12" s="55">
        <v>78</v>
      </c>
    </row>
    <row r="13" spans="1:17" ht="24" customHeight="1" x14ac:dyDescent="0.25">
      <c r="A13" s="55" t="s">
        <v>1070</v>
      </c>
      <c r="B13" s="55" t="s">
        <v>926</v>
      </c>
      <c r="C13" s="55" t="s">
        <v>699</v>
      </c>
      <c r="D13" s="55">
        <v>13055072</v>
      </c>
      <c r="E13" s="59" t="s">
        <v>1058</v>
      </c>
      <c r="F13" s="68" t="s">
        <v>1059</v>
      </c>
      <c r="G13" s="61" t="s">
        <v>1059</v>
      </c>
      <c r="H13" s="55">
        <v>73</v>
      </c>
      <c r="I13" s="55">
        <v>79</v>
      </c>
      <c r="J13" s="55">
        <v>78</v>
      </c>
      <c r="K13" s="55">
        <v>75</v>
      </c>
      <c r="L13" s="55">
        <v>98</v>
      </c>
      <c r="M13" s="59" t="s">
        <v>1175</v>
      </c>
      <c r="N13" s="55"/>
      <c r="O13" s="60">
        <v>58</v>
      </c>
      <c r="P13" s="55">
        <v>68</v>
      </c>
      <c r="Q13" s="55">
        <v>84</v>
      </c>
    </row>
    <row r="14" spans="1:17" ht="24" customHeight="1" x14ac:dyDescent="0.25">
      <c r="A14" s="55" t="s">
        <v>1070</v>
      </c>
      <c r="B14" s="55" t="s">
        <v>926</v>
      </c>
      <c r="C14" s="55" t="s">
        <v>699</v>
      </c>
      <c r="D14" s="55">
        <v>13030757</v>
      </c>
      <c r="E14" s="59" t="s">
        <v>1065</v>
      </c>
      <c r="F14" s="68" t="s">
        <v>1066</v>
      </c>
      <c r="G14" s="61" t="s">
        <v>1066</v>
      </c>
      <c r="H14" s="55">
        <v>70</v>
      </c>
      <c r="I14" s="55">
        <v>75</v>
      </c>
      <c r="J14" s="55">
        <v>76</v>
      </c>
      <c r="K14" s="55">
        <v>72</v>
      </c>
      <c r="L14" s="55">
        <v>95</v>
      </c>
      <c r="M14" s="59" t="s">
        <v>1067</v>
      </c>
      <c r="N14" s="60"/>
      <c r="O14" s="60">
        <v>58</v>
      </c>
      <c r="P14" s="55">
        <v>72</v>
      </c>
      <c r="Q14" s="55">
        <v>86</v>
      </c>
    </row>
    <row r="15" spans="1:17" ht="24" customHeight="1" x14ac:dyDescent="0.25">
      <c r="A15" s="55" t="s">
        <v>1071</v>
      </c>
      <c r="B15" s="55" t="s">
        <v>926</v>
      </c>
      <c r="C15" s="55" t="s">
        <v>699</v>
      </c>
      <c r="D15" s="71">
        <v>12916133</v>
      </c>
      <c r="E15" s="72" t="s">
        <v>1088</v>
      </c>
      <c r="F15" s="71"/>
      <c r="G15" s="61" t="s">
        <v>1187</v>
      </c>
      <c r="H15" s="71">
        <v>82</v>
      </c>
      <c r="I15" s="71">
        <v>85</v>
      </c>
      <c r="J15" s="71">
        <v>100</v>
      </c>
      <c r="K15" s="71">
        <v>80</v>
      </c>
      <c r="L15" s="71">
        <v>100</v>
      </c>
      <c r="M15" s="72" t="s">
        <v>1089</v>
      </c>
      <c r="N15" s="71"/>
      <c r="O15" s="60">
        <v>88</v>
      </c>
      <c r="P15" s="55">
        <v>58</v>
      </c>
      <c r="Q15" s="55">
        <v>72</v>
      </c>
    </row>
  </sheetData>
  <autoFilter ref="O1:Q15"/>
  <conditionalFormatting sqref="D1">
    <cfRule type="duplicateValues" dxfId="99" priority="48"/>
  </conditionalFormatting>
  <conditionalFormatting sqref="E1">
    <cfRule type="duplicateValues" dxfId="98" priority="49"/>
  </conditionalFormatting>
  <conditionalFormatting sqref="O1:Q1048576">
    <cfRule type="cellIs" dxfId="97" priority="6" operator="equal">
      <formula>"AB"</formula>
    </cfRule>
    <cfRule type="cellIs" dxfId="96" priority="7" operator="lessThan">
      <formula>60</formula>
    </cfRule>
    <cfRule type="cellIs" dxfId="95" priority="8" operator="between">
      <formula>60</formula>
      <formula>79.9</formula>
    </cfRule>
    <cfRule type="cellIs" dxfId="94" priority="9" operator="greaterThan">
      <formula>79.9</formula>
    </cfRule>
  </conditionalFormatting>
  <conditionalFormatting sqref="D2">
    <cfRule type="duplicateValues" dxfId="93" priority="166"/>
  </conditionalFormatting>
  <conditionalFormatting sqref="F2">
    <cfRule type="duplicateValues" dxfId="92" priority="167"/>
  </conditionalFormatting>
  <conditionalFormatting sqref="D3:D15">
    <cfRule type="duplicateValues" dxfId="91" priority="236"/>
  </conditionalFormatting>
  <hyperlinks>
    <hyperlink ref="F14" r:id="rId1"/>
    <hyperlink ref="F13" r:id="rId2"/>
    <hyperlink ref="F12" r:id="rId3"/>
    <hyperlink ref="F10" r:id="rId4"/>
    <hyperlink ref="F9" r:id="rId5"/>
    <hyperlink ref="F8" r:id="rId6"/>
    <hyperlink ref="F7" r:id="rId7"/>
    <hyperlink ref="F6" r:id="rId8"/>
    <hyperlink ref="F5" r:id="rId9"/>
    <hyperlink ref="F4" r:id="rId10"/>
    <hyperlink ref="F3" r:id="rId11"/>
    <hyperlink ref="F2" r:id="rId12"/>
  </hyperlinks>
  <pageMargins left="0.7" right="0.7" top="0.75" bottom="0.75" header="0.3" footer="0.3"/>
  <tableParts count="1">
    <tablePart r:id="rId1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8:G200"/>
  <sheetViews>
    <sheetView showGridLines="0" zoomScaleNormal="100" workbookViewId="0">
      <selection activeCell="B19" sqref="B19"/>
    </sheetView>
  </sheetViews>
  <sheetFormatPr defaultRowHeight="15" x14ac:dyDescent="0.25"/>
  <cols>
    <col min="1" max="1" width="12.85546875" customWidth="1"/>
    <col min="2" max="2" width="35.7109375" bestFit="1" customWidth="1"/>
    <col min="3" max="3" width="12.42578125" bestFit="1" customWidth="1"/>
    <col min="4" max="4" width="32.28515625" customWidth="1"/>
    <col min="5" max="6" width="10.5703125" style="84" bestFit="1" customWidth="1"/>
    <col min="7" max="8" width="12.42578125" bestFit="1" customWidth="1"/>
    <col min="9" max="11" width="13.85546875" bestFit="1" customWidth="1"/>
    <col min="12" max="12" width="11.28515625" bestFit="1" customWidth="1"/>
    <col min="13" max="18" width="12.85546875" bestFit="1" customWidth="1"/>
    <col min="19" max="20" width="18.140625" bestFit="1" customWidth="1"/>
    <col min="21" max="22" width="18" bestFit="1" customWidth="1"/>
  </cols>
  <sheetData>
    <row r="8" spans="1:7" x14ac:dyDescent="0.25">
      <c r="A8" s="140" t="s">
        <v>1210</v>
      </c>
      <c r="B8" s="141" t="s">
        <v>625</v>
      </c>
      <c r="C8" s="141" t="s">
        <v>1</v>
      </c>
      <c r="D8" s="141" t="s">
        <v>2</v>
      </c>
      <c r="E8" s="142" t="s">
        <v>1206</v>
      </c>
      <c r="F8" s="143" t="s">
        <v>1208</v>
      </c>
      <c r="G8" s="94" t="s">
        <v>1211</v>
      </c>
    </row>
    <row r="9" spans="1:7" x14ac:dyDescent="0.25">
      <c r="A9" s="82" t="s">
        <v>626</v>
      </c>
      <c r="B9" s="83" t="s">
        <v>699</v>
      </c>
      <c r="C9" s="92">
        <v>833906</v>
      </c>
      <c r="D9" s="83" t="s">
        <v>734</v>
      </c>
      <c r="E9" s="88">
        <v>76</v>
      </c>
      <c r="F9" s="89">
        <v>76</v>
      </c>
      <c r="G9" s="95">
        <f>AVERAGE(E9:F9)</f>
        <v>76</v>
      </c>
    </row>
    <row r="10" spans="1:7" x14ac:dyDescent="0.25">
      <c r="A10" s="82"/>
      <c r="B10" s="83"/>
      <c r="C10" s="92">
        <v>844208</v>
      </c>
      <c r="D10" s="83" t="s">
        <v>706</v>
      </c>
      <c r="E10" s="88">
        <v>84</v>
      </c>
      <c r="F10" s="89">
        <v>74</v>
      </c>
      <c r="G10" s="96">
        <f>AVERAGE(E10:F10)</f>
        <v>79</v>
      </c>
    </row>
    <row r="11" spans="1:7" hidden="1" x14ac:dyDescent="0.25">
      <c r="A11" s="82" t="s">
        <v>743</v>
      </c>
      <c r="B11" s="83" t="s">
        <v>627</v>
      </c>
      <c r="C11" s="92">
        <v>844334</v>
      </c>
      <c r="D11" s="83" t="s">
        <v>799</v>
      </c>
      <c r="E11" s="88">
        <v>88</v>
      </c>
      <c r="F11" s="89">
        <v>68</v>
      </c>
      <c r="G11" s="96">
        <f>AVERAGE(E11:F11)</f>
        <v>78</v>
      </c>
    </row>
    <row r="12" spans="1:7" hidden="1" x14ac:dyDescent="0.25">
      <c r="A12" s="82"/>
      <c r="B12" s="83"/>
      <c r="C12" s="92">
        <v>844341</v>
      </c>
      <c r="D12" s="83" t="s">
        <v>801</v>
      </c>
      <c r="E12" s="88">
        <v>80</v>
      </c>
      <c r="F12" s="89">
        <v>72</v>
      </c>
      <c r="G12" s="96">
        <f t="shared" ref="G12:G75" si="0">AVERAGE(E12:F12)</f>
        <v>76</v>
      </c>
    </row>
    <row r="13" spans="1:7" hidden="1" x14ac:dyDescent="0.25">
      <c r="A13" s="82"/>
      <c r="B13" s="83"/>
      <c r="C13" s="92">
        <v>844343</v>
      </c>
      <c r="D13" s="83" t="s">
        <v>796</v>
      </c>
      <c r="E13" s="88">
        <v>82</v>
      </c>
      <c r="F13" s="89">
        <v>72</v>
      </c>
      <c r="G13" s="96">
        <f t="shared" si="0"/>
        <v>77</v>
      </c>
    </row>
    <row r="14" spans="1:7" x14ac:dyDescent="0.25">
      <c r="A14" s="82"/>
      <c r="B14" s="83"/>
      <c r="C14" s="92">
        <v>844344</v>
      </c>
      <c r="D14" s="83" t="s">
        <v>804</v>
      </c>
      <c r="E14" s="88">
        <v>82</v>
      </c>
      <c r="F14" s="89">
        <v>76</v>
      </c>
      <c r="G14" s="96">
        <f t="shared" si="0"/>
        <v>79</v>
      </c>
    </row>
    <row r="15" spans="1:7" x14ac:dyDescent="0.25">
      <c r="A15" s="82"/>
      <c r="B15" s="83"/>
      <c r="C15" s="92">
        <v>844345</v>
      </c>
      <c r="D15" s="83" t="s">
        <v>806</v>
      </c>
      <c r="E15" s="88">
        <v>76</v>
      </c>
      <c r="F15" s="89">
        <v>72</v>
      </c>
      <c r="G15" s="96">
        <f t="shared" si="0"/>
        <v>74</v>
      </c>
    </row>
    <row r="16" spans="1:7" x14ac:dyDescent="0.25">
      <c r="A16" s="82"/>
      <c r="B16" s="83"/>
      <c r="C16" s="92">
        <v>844346</v>
      </c>
      <c r="D16" s="83" t="s">
        <v>808</v>
      </c>
      <c r="E16" s="88">
        <v>80</v>
      </c>
      <c r="F16" s="89">
        <v>72</v>
      </c>
      <c r="G16" s="96">
        <f t="shared" si="0"/>
        <v>76</v>
      </c>
    </row>
    <row r="17" spans="1:7" hidden="1" x14ac:dyDescent="0.25">
      <c r="A17" s="82"/>
      <c r="B17" s="83"/>
      <c r="C17" s="92">
        <v>844347</v>
      </c>
      <c r="D17" s="83" t="s">
        <v>790</v>
      </c>
      <c r="E17" s="88">
        <v>88</v>
      </c>
      <c r="F17" s="89">
        <v>68</v>
      </c>
      <c r="G17" s="96">
        <f t="shared" si="0"/>
        <v>78</v>
      </c>
    </row>
    <row r="18" spans="1:7" x14ac:dyDescent="0.25">
      <c r="A18" s="82"/>
      <c r="B18" s="83"/>
      <c r="C18" s="92">
        <v>844348</v>
      </c>
      <c r="D18" s="83" t="s">
        <v>787</v>
      </c>
      <c r="E18" s="88">
        <v>80</v>
      </c>
      <c r="F18" s="89">
        <v>68</v>
      </c>
      <c r="G18" s="96">
        <f t="shared" si="0"/>
        <v>74</v>
      </c>
    </row>
    <row r="19" spans="1:7" x14ac:dyDescent="0.25">
      <c r="A19" s="82"/>
      <c r="B19" s="83"/>
      <c r="C19" s="92">
        <v>844350</v>
      </c>
      <c r="D19" s="83" t="s">
        <v>841</v>
      </c>
      <c r="E19" s="88">
        <v>76</v>
      </c>
      <c r="F19" s="89">
        <v>60</v>
      </c>
      <c r="G19" s="96">
        <f t="shared" si="0"/>
        <v>68</v>
      </c>
    </row>
    <row r="20" spans="1:7" x14ac:dyDescent="0.25">
      <c r="A20" s="82"/>
      <c r="B20" s="83"/>
      <c r="C20" s="92">
        <v>844357</v>
      </c>
      <c r="D20" s="83" t="s">
        <v>818</v>
      </c>
      <c r="E20" s="88">
        <v>80</v>
      </c>
      <c r="F20" s="89">
        <v>60</v>
      </c>
      <c r="G20" s="96">
        <f t="shared" si="0"/>
        <v>70</v>
      </c>
    </row>
    <row r="21" spans="1:7" x14ac:dyDescent="0.25">
      <c r="A21" s="82"/>
      <c r="B21" s="83"/>
      <c r="C21" s="92">
        <v>844358</v>
      </c>
      <c r="D21" s="83" t="s">
        <v>810</v>
      </c>
      <c r="E21" s="88">
        <v>84</v>
      </c>
      <c r="F21" s="89">
        <v>64</v>
      </c>
      <c r="G21" s="96">
        <f t="shared" si="0"/>
        <v>74</v>
      </c>
    </row>
    <row r="22" spans="1:7" hidden="1" x14ac:dyDescent="0.25">
      <c r="A22" s="82"/>
      <c r="B22" s="83"/>
      <c r="C22" s="92">
        <v>844359</v>
      </c>
      <c r="D22" s="83" t="s">
        <v>813</v>
      </c>
      <c r="E22" s="88">
        <v>82</v>
      </c>
      <c r="F22" s="89">
        <v>68</v>
      </c>
      <c r="G22" s="96">
        <f t="shared" si="0"/>
        <v>75</v>
      </c>
    </row>
    <row r="23" spans="1:7" hidden="1" x14ac:dyDescent="0.25">
      <c r="A23" s="82"/>
      <c r="B23" s="83"/>
      <c r="C23" s="92">
        <v>844360</v>
      </c>
      <c r="D23" s="83" t="s">
        <v>816</v>
      </c>
      <c r="E23" s="88">
        <v>82</v>
      </c>
      <c r="F23" s="89">
        <v>68</v>
      </c>
      <c r="G23" s="96">
        <f t="shared" si="0"/>
        <v>75</v>
      </c>
    </row>
    <row r="24" spans="1:7" x14ac:dyDescent="0.25">
      <c r="A24" s="82"/>
      <c r="B24" s="83"/>
      <c r="C24" s="92">
        <v>844371</v>
      </c>
      <c r="D24" s="83" t="s">
        <v>821</v>
      </c>
      <c r="E24" s="88">
        <v>86</v>
      </c>
      <c r="F24" s="89">
        <v>64</v>
      </c>
      <c r="G24" s="96">
        <f t="shared" si="0"/>
        <v>75</v>
      </c>
    </row>
    <row r="25" spans="1:7" hidden="1" x14ac:dyDescent="0.25">
      <c r="A25" s="82"/>
      <c r="B25" s="83"/>
      <c r="C25" s="92">
        <v>844373</v>
      </c>
      <c r="D25" s="83" t="s">
        <v>827</v>
      </c>
      <c r="E25" s="88">
        <v>82</v>
      </c>
      <c r="F25" s="89">
        <v>60</v>
      </c>
      <c r="G25" s="96">
        <f t="shared" si="0"/>
        <v>71</v>
      </c>
    </row>
    <row r="26" spans="1:7" x14ac:dyDescent="0.25">
      <c r="A26" s="82"/>
      <c r="B26" s="83"/>
      <c r="C26" s="92">
        <v>844374</v>
      </c>
      <c r="D26" s="83" t="s">
        <v>830</v>
      </c>
      <c r="E26" s="88">
        <v>88</v>
      </c>
      <c r="F26" s="89">
        <v>64</v>
      </c>
      <c r="G26" s="96">
        <f t="shared" si="0"/>
        <v>76</v>
      </c>
    </row>
    <row r="27" spans="1:7" x14ac:dyDescent="0.25">
      <c r="A27" s="82"/>
      <c r="B27" s="83"/>
      <c r="C27" s="92">
        <v>844386</v>
      </c>
      <c r="D27" s="83" t="s">
        <v>832</v>
      </c>
      <c r="E27" s="88">
        <v>88</v>
      </c>
      <c r="F27" s="89">
        <v>72</v>
      </c>
      <c r="G27" s="96">
        <f t="shared" si="0"/>
        <v>80</v>
      </c>
    </row>
    <row r="28" spans="1:7" x14ac:dyDescent="0.25">
      <c r="A28" s="82"/>
      <c r="B28" s="83"/>
      <c r="C28" s="92">
        <v>844388</v>
      </c>
      <c r="D28" s="83" t="s">
        <v>838</v>
      </c>
      <c r="E28" s="88">
        <v>68</v>
      </c>
      <c r="F28" s="89">
        <v>72</v>
      </c>
      <c r="G28" s="96">
        <f t="shared" si="0"/>
        <v>70</v>
      </c>
    </row>
    <row r="29" spans="1:7" x14ac:dyDescent="0.25">
      <c r="A29" s="82"/>
      <c r="B29" s="83"/>
      <c r="C29" s="92">
        <v>844410</v>
      </c>
      <c r="D29" s="83" t="s">
        <v>847</v>
      </c>
      <c r="E29" s="88">
        <v>72</v>
      </c>
      <c r="F29" s="89">
        <v>64</v>
      </c>
      <c r="G29" s="96">
        <f t="shared" si="0"/>
        <v>68</v>
      </c>
    </row>
    <row r="30" spans="1:7" x14ac:dyDescent="0.25">
      <c r="A30" s="82"/>
      <c r="B30" s="83"/>
      <c r="C30" s="92">
        <v>844435</v>
      </c>
      <c r="D30" s="83" t="s">
        <v>853</v>
      </c>
      <c r="E30" s="88">
        <v>84</v>
      </c>
      <c r="F30" s="89">
        <v>72</v>
      </c>
      <c r="G30" s="96">
        <f t="shared" si="0"/>
        <v>78</v>
      </c>
    </row>
    <row r="31" spans="1:7" x14ac:dyDescent="0.25">
      <c r="A31" s="82"/>
      <c r="B31" s="83" t="s">
        <v>699</v>
      </c>
      <c r="C31" s="92">
        <v>836276</v>
      </c>
      <c r="D31" s="83" t="s">
        <v>873</v>
      </c>
      <c r="E31" s="88">
        <v>68</v>
      </c>
      <c r="F31" s="89">
        <v>72</v>
      </c>
      <c r="G31" s="96">
        <f t="shared" si="0"/>
        <v>70</v>
      </c>
    </row>
    <row r="32" spans="1:7" hidden="1" x14ac:dyDescent="0.25">
      <c r="A32" s="82"/>
      <c r="B32" s="83"/>
      <c r="C32" s="92">
        <v>836281</v>
      </c>
      <c r="D32" s="83" t="s">
        <v>879</v>
      </c>
      <c r="E32" s="88">
        <v>74</v>
      </c>
      <c r="F32" s="89">
        <v>72</v>
      </c>
      <c r="G32" s="96">
        <f t="shared" si="0"/>
        <v>73</v>
      </c>
    </row>
    <row r="33" spans="1:7" x14ac:dyDescent="0.25">
      <c r="A33" s="82"/>
      <c r="B33" s="83"/>
      <c r="C33" s="92">
        <v>836282</v>
      </c>
      <c r="D33" s="83" t="s">
        <v>882</v>
      </c>
      <c r="E33" s="88">
        <v>72</v>
      </c>
      <c r="F33" s="89">
        <v>78</v>
      </c>
      <c r="G33" s="96">
        <f t="shared" si="0"/>
        <v>75</v>
      </c>
    </row>
    <row r="34" spans="1:7" x14ac:dyDescent="0.25">
      <c r="A34" s="82"/>
      <c r="B34" s="83"/>
      <c r="C34" s="92">
        <v>836291</v>
      </c>
      <c r="D34" s="83" t="s">
        <v>891</v>
      </c>
      <c r="E34" s="88">
        <v>72</v>
      </c>
      <c r="F34" s="89">
        <v>74</v>
      </c>
      <c r="G34" s="96">
        <f t="shared" si="0"/>
        <v>73</v>
      </c>
    </row>
    <row r="35" spans="1:7" x14ac:dyDescent="0.25">
      <c r="A35" s="82"/>
      <c r="B35" s="83"/>
      <c r="C35" s="92">
        <v>836303</v>
      </c>
      <c r="D35" s="83" t="s">
        <v>893</v>
      </c>
      <c r="E35" s="88">
        <v>72</v>
      </c>
      <c r="F35" s="89">
        <v>76</v>
      </c>
      <c r="G35" s="96">
        <f t="shared" si="0"/>
        <v>74</v>
      </c>
    </row>
    <row r="36" spans="1:7" x14ac:dyDescent="0.25">
      <c r="A36" s="82"/>
      <c r="B36" s="83"/>
      <c r="C36" s="92">
        <v>836304</v>
      </c>
      <c r="D36" s="83" t="s">
        <v>895</v>
      </c>
      <c r="E36" s="88">
        <v>74</v>
      </c>
      <c r="F36" s="89">
        <v>74</v>
      </c>
      <c r="G36" s="96">
        <f t="shared" si="0"/>
        <v>74</v>
      </c>
    </row>
    <row r="37" spans="1:7" x14ac:dyDescent="0.25">
      <c r="A37" s="82"/>
      <c r="B37" s="83"/>
      <c r="C37" s="92">
        <v>836305</v>
      </c>
      <c r="D37" s="83" t="s">
        <v>898</v>
      </c>
      <c r="E37" s="88">
        <v>70</v>
      </c>
      <c r="F37" s="89">
        <v>70</v>
      </c>
      <c r="G37" s="96">
        <f t="shared" si="0"/>
        <v>70</v>
      </c>
    </row>
    <row r="38" spans="1:7" x14ac:dyDescent="0.25">
      <c r="A38" s="82"/>
      <c r="B38" s="83"/>
      <c r="C38" s="92">
        <v>836743</v>
      </c>
      <c r="D38" s="83" t="s">
        <v>900</v>
      </c>
      <c r="E38" s="88">
        <v>72</v>
      </c>
      <c r="F38" s="89">
        <v>74</v>
      </c>
      <c r="G38" s="96">
        <f t="shared" si="0"/>
        <v>73</v>
      </c>
    </row>
    <row r="39" spans="1:7" x14ac:dyDescent="0.25">
      <c r="A39" s="82"/>
      <c r="B39" s="83"/>
      <c r="C39" s="92">
        <v>836747</v>
      </c>
      <c r="D39" s="83" t="s">
        <v>903</v>
      </c>
      <c r="E39" s="88">
        <v>72</v>
      </c>
      <c r="F39" s="89">
        <v>76</v>
      </c>
      <c r="G39" s="96">
        <f t="shared" si="0"/>
        <v>74</v>
      </c>
    </row>
    <row r="40" spans="1:7" x14ac:dyDescent="0.25">
      <c r="A40" s="82"/>
      <c r="B40" s="83"/>
      <c r="C40" s="92">
        <v>836766</v>
      </c>
      <c r="D40" s="83" t="s">
        <v>916</v>
      </c>
      <c r="E40" s="88">
        <v>70</v>
      </c>
      <c r="F40" s="89">
        <v>76</v>
      </c>
      <c r="G40" s="96">
        <f t="shared" si="0"/>
        <v>73</v>
      </c>
    </row>
    <row r="41" spans="1:7" x14ac:dyDescent="0.25">
      <c r="A41" s="82"/>
      <c r="B41" s="83"/>
      <c r="C41" s="92">
        <v>836767</v>
      </c>
      <c r="D41" s="83" t="s">
        <v>918</v>
      </c>
      <c r="E41" s="88">
        <v>78</v>
      </c>
      <c r="F41" s="89">
        <v>76</v>
      </c>
      <c r="G41" s="96">
        <f t="shared" si="0"/>
        <v>77</v>
      </c>
    </row>
    <row r="42" spans="1:7" x14ac:dyDescent="0.25">
      <c r="A42" s="82"/>
      <c r="B42" s="83"/>
      <c r="C42" s="92">
        <v>836768</v>
      </c>
      <c r="D42" s="83" t="s">
        <v>920</v>
      </c>
      <c r="E42" s="88">
        <v>72</v>
      </c>
      <c r="F42" s="89">
        <v>78</v>
      </c>
      <c r="G42" s="96">
        <f t="shared" si="0"/>
        <v>75</v>
      </c>
    </row>
    <row r="43" spans="1:7" x14ac:dyDescent="0.25">
      <c r="A43" s="82"/>
      <c r="B43" s="83"/>
      <c r="C43" s="92">
        <v>836769</v>
      </c>
      <c r="D43" s="83" t="s">
        <v>922</v>
      </c>
      <c r="E43" s="88">
        <v>72</v>
      </c>
      <c r="F43" s="89">
        <v>78</v>
      </c>
      <c r="G43" s="96">
        <f t="shared" si="0"/>
        <v>75</v>
      </c>
    </row>
    <row r="44" spans="1:7" x14ac:dyDescent="0.25">
      <c r="A44" s="82"/>
      <c r="B44" s="83"/>
      <c r="C44" s="92">
        <v>844412</v>
      </c>
      <c r="D44" s="83" t="s">
        <v>866</v>
      </c>
      <c r="E44" s="88">
        <v>70</v>
      </c>
      <c r="F44" s="89">
        <v>76</v>
      </c>
      <c r="G44" s="96">
        <f t="shared" si="0"/>
        <v>73</v>
      </c>
    </row>
    <row r="45" spans="1:7" x14ac:dyDescent="0.25">
      <c r="A45" s="82"/>
      <c r="B45" s="83"/>
      <c r="C45" s="92">
        <v>844413</v>
      </c>
      <c r="D45" s="83" t="s">
        <v>870</v>
      </c>
      <c r="E45" s="88">
        <v>72</v>
      </c>
      <c r="F45" s="89">
        <v>76</v>
      </c>
      <c r="G45" s="96">
        <f t="shared" si="0"/>
        <v>74</v>
      </c>
    </row>
    <row r="46" spans="1:7" hidden="1" x14ac:dyDescent="0.25">
      <c r="A46" s="82" t="s">
        <v>926</v>
      </c>
      <c r="B46" s="83" t="s">
        <v>744</v>
      </c>
      <c r="C46" s="92">
        <v>12915951</v>
      </c>
      <c r="D46" s="83" t="s">
        <v>955</v>
      </c>
      <c r="E46" s="88">
        <v>76</v>
      </c>
      <c r="F46" s="89">
        <v>76</v>
      </c>
      <c r="G46" s="96">
        <f t="shared" si="0"/>
        <v>76</v>
      </c>
    </row>
    <row r="47" spans="1:7" hidden="1" x14ac:dyDescent="0.25">
      <c r="A47" s="82"/>
      <c r="B47" s="83"/>
      <c r="C47" s="92">
        <v>12915962</v>
      </c>
      <c r="D47" s="83" t="s">
        <v>976</v>
      </c>
      <c r="E47" s="88">
        <v>88</v>
      </c>
      <c r="F47" s="89">
        <v>76</v>
      </c>
      <c r="G47" s="96">
        <f t="shared" si="0"/>
        <v>82</v>
      </c>
    </row>
    <row r="48" spans="1:7" x14ac:dyDescent="0.25">
      <c r="A48" s="82"/>
      <c r="B48" s="83"/>
      <c r="C48" s="92">
        <v>13009243</v>
      </c>
      <c r="D48" s="83" t="s">
        <v>945</v>
      </c>
      <c r="E48" s="88">
        <v>88</v>
      </c>
      <c r="F48" s="89">
        <v>76</v>
      </c>
      <c r="G48" s="96">
        <f t="shared" si="0"/>
        <v>82</v>
      </c>
    </row>
    <row r="49" spans="1:7" x14ac:dyDescent="0.25">
      <c r="A49" s="82"/>
      <c r="B49" s="83"/>
      <c r="C49" s="92">
        <v>13046773</v>
      </c>
      <c r="D49" s="83" t="s">
        <v>963</v>
      </c>
      <c r="E49" s="88">
        <v>80</v>
      </c>
      <c r="F49" s="89">
        <v>76</v>
      </c>
      <c r="G49" s="96">
        <f t="shared" si="0"/>
        <v>78</v>
      </c>
    </row>
    <row r="50" spans="1:7" hidden="1" x14ac:dyDescent="0.25">
      <c r="A50" s="82"/>
      <c r="B50" s="83"/>
      <c r="C50" s="92">
        <v>13055081</v>
      </c>
      <c r="D50" s="83" t="s">
        <v>929</v>
      </c>
      <c r="E50" s="88">
        <v>76</v>
      </c>
      <c r="F50" s="89">
        <v>68</v>
      </c>
      <c r="G50" s="96">
        <f t="shared" si="0"/>
        <v>72</v>
      </c>
    </row>
    <row r="51" spans="1:7" x14ac:dyDescent="0.25">
      <c r="A51" s="82"/>
      <c r="B51" s="83"/>
      <c r="C51" s="92">
        <v>13532801</v>
      </c>
      <c r="D51" s="83" t="s">
        <v>947</v>
      </c>
      <c r="E51" s="88">
        <v>84</v>
      </c>
      <c r="F51" s="89">
        <v>76</v>
      </c>
      <c r="G51" s="96">
        <f t="shared" si="0"/>
        <v>80</v>
      </c>
    </row>
    <row r="52" spans="1:7" x14ac:dyDescent="0.25">
      <c r="A52" s="82"/>
      <c r="B52" s="83" t="s">
        <v>627</v>
      </c>
      <c r="C52" s="92">
        <v>12886662</v>
      </c>
      <c r="D52" s="83" t="s">
        <v>1007</v>
      </c>
      <c r="E52" s="88">
        <v>80</v>
      </c>
      <c r="F52" s="89">
        <v>72</v>
      </c>
      <c r="G52" s="96">
        <f t="shared" si="0"/>
        <v>76</v>
      </c>
    </row>
    <row r="53" spans="1:7" x14ac:dyDescent="0.25">
      <c r="A53" s="82"/>
      <c r="B53" s="83"/>
      <c r="C53" s="92">
        <v>12889834</v>
      </c>
      <c r="D53" s="83" t="s">
        <v>1005</v>
      </c>
      <c r="E53" s="88">
        <v>80</v>
      </c>
      <c r="F53" s="89">
        <v>72</v>
      </c>
      <c r="G53" s="96">
        <f t="shared" si="0"/>
        <v>76</v>
      </c>
    </row>
    <row r="54" spans="1:7" x14ac:dyDescent="0.25">
      <c r="A54" s="82"/>
      <c r="B54" s="83"/>
      <c r="C54" s="92">
        <v>12915995</v>
      </c>
      <c r="D54" s="83" t="s">
        <v>983</v>
      </c>
      <c r="E54" s="88">
        <v>82</v>
      </c>
      <c r="F54" s="89">
        <v>68</v>
      </c>
      <c r="G54" s="96">
        <f t="shared" si="0"/>
        <v>75</v>
      </c>
    </row>
    <row r="55" spans="1:7" x14ac:dyDescent="0.25">
      <c r="A55" s="82"/>
      <c r="B55" s="83"/>
      <c r="C55" s="92">
        <v>12916011</v>
      </c>
      <c r="D55" s="83" t="s">
        <v>988</v>
      </c>
      <c r="E55" s="88">
        <v>84</v>
      </c>
      <c r="F55" s="89">
        <v>72</v>
      </c>
      <c r="G55" s="96">
        <f t="shared" si="0"/>
        <v>78</v>
      </c>
    </row>
    <row r="56" spans="1:7" hidden="1" x14ac:dyDescent="0.25">
      <c r="A56" s="82"/>
      <c r="B56" s="83"/>
      <c r="C56" s="92">
        <v>12916021</v>
      </c>
      <c r="D56" s="83" t="s">
        <v>995</v>
      </c>
      <c r="E56" s="88">
        <v>88</v>
      </c>
      <c r="F56" s="89">
        <v>72</v>
      </c>
      <c r="G56" s="96">
        <f t="shared" si="0"/>
        <v>80</v>
      </c>
    </row>
    <row r="57" spans="1:7" hidden="1" x14ac:dyDescent="0.25">
      <c r="A57" s="82"/>
      <c r="B57" s="83"/>
      <c r="C57" s="92">
        <v>12916031</v>
      </c>
      <c r="D57" s="83" t="s">
        <v>1001</v>
      </c>
      <c r="E57" s="88">
        <v>88</v>
      </c>
      <c r="F57" s="89">
        <v>72</v>
      </c>
      <c r="G57" s="96">
        <f t="shared" si="0"/>
        <v>80</v>
      </c>
    </row>
    <row r="58" spans="1:7" hidden="1" x14ac:dyDescent="0.25">
      <c r="A58" s="82"/>
      <c r="B58" s="83"/>
      <c r="C58" s="92">
        <v>12916032</v>
      </c>
      <c r="D58" s="83" t="s">
        <v>999</v>
      </c>
      <c r="E58" s="88">
        <v>86</v>
      </c>
      <c r="F58" s="89">
        <v>72</v>
      </c>
      <c r="G58" s="96">
        <f t="shared" si="0"/>
        <v>79</v>
      </c>
    </row>
    <row r="59" spans="1:7" hidden="1" x14ac:dyDescent="0.25">
      <c r="A59" s="82"/>
      <c r="B59" s="83"/>
      <c r="C59" s="92">
        <v>12916033</v>
      </c>
      <c r="D59" s="83" t="s">
        <v>1002</v>
      </c>
      <c r="E59" s="88">
        <v>88</v>
      </c>
      <c r="F59" s="89">
        <v>68</v>
      </c>
      <c r="G59" s="96">
        <f t="shared" si="0"/>
        <v>78</v>
      </c>
    </row>
    <row r="60" spans="1:7" hidden="1" x14ac:dyDescent="0.25">
      <c r="A60" s="82"/>
      <c r="B60" s="83"/>
      <c r="C60" s="92">
        <v>12916035</v>
      </c>
      <c r="D60" s="83" t="s">
        <v>1003</v>
      </c>
      <c r="E60" s="88">
        <v>86</v>
      </c>
      <c r="F60" s="89">
        <v>72</v>
      </c>
      <c r="G60" s="96">
        <f t="shared" si="0"/>
        <v>79</v>
      </c>
    </row>
    <row r="61" spans="1:7" hidden="1" x14ac:dyDescent="0.25">
      <c r="A61" s="82"/>
      <c r="B61" s="83"/>
      <c r="C61" s="92">
        <v>12916063</v>
      </c>
      <c r="D61" s="83" t="s">
        <v>1006</v>
      </c>
      <c r="E61" s="88">
        <v>84</v>
      </c>
      <c r="F61" s="89">
        <v>68</v>
      </c>
      <c r="G61" s="96">
        <f t="shared" si="0"/>
        <v>76</v>
      </c>
    </row>
    <row r="62" spans="1:7" hidden="1" x14ac:dyDescent="0.25">
      <c r="A62" s="82"/>
      <c r="B62" s="83"/>
      <c r="C62" s="92">
        <v>13055082</v>
      </c>
      <c r="D62" s="83" t="s">
        <v>1008</v>
      </c>
      <c r="E62" s="88">
        <v>84</v>
      </c>
      <c r="F62" s="89">
        <v>72</v>
      </c>
      <c r="G62" s="96">
        <f t="shared" si="0"/>
        <v>78</v>
      </c>
    </row>
    <row r="63" spans="1:7" hidden="1" x14ac:dyDescent="0.25">
      <c r="A63" s="82"/>
      <c r="B63" s="83"/>
      <c r="C63" s="92">
        <v>13055085</v>
      </c>
      <c r="D63" s="83" t="s">
        <v>980</v>
      </c>
      <c r="E63" s="88">
        <v>84</v>
      </c>
      <c r="F63" s="89">
        <v>72</v>
      </c>
      <c r="G63" s="96">
        <f t="shared" si="0"/>
        <v>78</v>
      </c>
    </row>
    <row r="64" spans="1:7" hidden="1" x14ac:dyDescent="0.25">
      <c r="A64" s="82"/>
      <c r="B64" s="83"/>
      <c r="C64" s="92">
        <v>13467241</v>
      </c>
      <c r="D64" s="83" t="s">
        <v>989</v>
      </c>
      <c r="E64" s="88">
        <v>86</v>
      </c>
      <c r="F64" s="89">
        <v>72</v>
      </c>
      <c r="G64" s="96">
        <f t="shared" si="0"/>
        <v>79</v>
      </c>
    </row>
    <row r="65" spans="1:7" hidden="1" x14ac:dyDescent="0.25">
      <c r="A65" s="82"/>
      <c r="B65" s="83"/>
      <c r="C65" s="92">
        <v>13467244</v>
      </c>
      <c r="D65" s="83" t="s">
        <v>997</v>
      </c>
      <c r="E65" s="88">
        <v>86</v>
      </c>
      <c r="F65" s="89">
        <v>64</v>
      </c>
      <c r="G65" s="96">
        <f t="shared" si="0"/>
        <v>75</v>
      </c>
    </row>
    <row r="66" spans="1:7" hidden="1" x14ac:dyDescent="0.25">
      <c r="A66" s="82"/>
      <c r="B66" s="83"/>
      <c r="C66" s="92">
        <v>13479318</v>
      </c>
      <c r="D66" s="83" t="s">
        <v>992</v>
      </c>
      <c r="E66" s="88">
        <v>82</v>
      </c>
      <c r="F66" s="89">
        <v>68</v>
      </c>
      <c r="G66" s="96">
        <f t="shared" si="0"/>
        <v>75</v>
      </c>
    </row>
    <row r="67" spans="1:7" hidden="1" x14ac:dyDescent="0.25">
      <c r="A67" s="82"/>
      <c r="B67" s="83" t="s">
        <v>699</v>
      </c>
      <c r="C67" s="92">
        <v>12423048</v>
      </c>
      <c r="D67" s="83" t="s">
        <v>1078</v>
      </c>
      <c r="E67" s="88">
        <v>78</v>
      </c>
      <c r="F67" s="89">
        <v>74</v>
      </c>
      <c r="G67" s="96">
        <f t="shared" si="0"/>
        <v>76</v>
      </c>
    </row>
    <row r="68" spans="1:7" hidden="1" x14ac:dyDescent="0.25">
      <c r="A68" s="82"/>
      <c r="B68" s="83"/>
      <c r="C68" s="92">
        <v>12875014</v>
      </c>
      <c r="D68" s="83" t="s">
        <v>1102</v>
      </c>
      <c r="E68" s="88">
        <v>66</v>
      </c>
      <c r="F68" s="89">
        <v>78</v>
      </c>
      <c r="G68" s="96">
        <f t="shared" si="0"/>
        <v>72</v>
      </c>
    </row>
    <row r="69" spans="1:7" hidden="1" x14ac:dyDescent="0.25">
      <c r="A69" s="82"/>
      <c r="B69" s="83"/>
      <c r="C69" s="92">
        <v>12889862</v>
      </c>
      <c r="D69" s="83" t="s">
        <v>1054</v>
      </c>
      <c r="E69" s="88">
        <v>80</v>
      </c>
      <c r="F69" s="89">
        <v>78</v>
      </c>
      <c r="G69" s="96">
        <f t="shared" si="0"/>
        <v>79</v>
      </c>
    </row>
    <row r="70" spans="1:7" hidden="1" x14ac:dyDescent="0.25">
      <c r="A70" s="82"/>
      <c r="B70" s="83"/>
      <c r="C70" s="92">
        <v>12916102</v>
      </c>
      <c r="D70" s="83" t="s">
        <v>1081</v>
      </c>
      <c r="E70" s="88">
        <v>80</v>
      </c>
      <c r="F70" s="89">
        <v>78</v>
      </c>
      <c r="G70" s="96">
        <f t="shared" si="0"/>
        <v>79</v>
      </c>
    </row>
    <row r="71" spans="1:7" hidden="1" x14ac:dyDescent="0.25">
      <c r="A71" s="82"/>
      <c r="B71" s="83"/>
      <c r="C71" s="92">
        <v>12916124</v>
      </c>
      <c r="D71" s="83" t="s">
        <v>1083</v>
      </c>
      <c r="E71" s="88">
        <v>76</v>
      </c>
      <c r="F71" s="89">
        <v>74</v>
      </c>
      <c r="G71" s="96">
        <f t="shared" si="0"/>
        <v>75</v>
      </c>
    </row>
    <row r="72" spans="1:7" hidden="1" x14ac:dyDescent="0.25">
      <c r="A72" s="82"/>
      <c r="B72" s="83"/>
      <c r="C72" s="92">
        <v>12916133</v>
      </c>
      <c r="D72" s="83" t="s">
        <v>1088</v>
      </c>
      <c r="E72" s="88">
        <v>58</v>
      </c>
      <c r="F72" s="89">
        <v>72</v>
      </c>
      <c r="G72" s="96">
        <f t="shared" si="0"/>
        <v>65</v>
      </c>
    </row>
    <row r="73" spans="1:7" hidden="1" x14ac:dyDescent="0.25">
      <c r="A73" s="82"/>
      <c r="B73" s="83"/>
      <c r="C73" s="92">
        <v>12990980</v>
      </c>
      <c r="D73" s="83" t="s">
        <v>1104</v>
      </c>
      <c r="E73" s="88">
        <v>74</v>
      </c>
      <c r="F73" s="89">
        <v>72</v>
      </c>
      <c r="G73" s="96">
        <f t="shared" si="0"/>
        <v>73</v>
      </c>
    </row>
    <row r="74" spans="1:7" hidden="1" x14ac:dyDescent="0.25">
      <c r="A74" s="82"/>
      <c r="B74" s="83"/>
      <c r="C74" s="92">
        <v>12991137</v>
      </c>
      <c r="D74" s="83" t="s">
        <v>1096</v>
      </c>
      <c r="E74" s="88">
        <v>72</v>
      </c>
      <c r="F74" s="89">
        <v>74</v>
      </c>
      <c r="G74" s="96">
        <f t="shared" si="0"/>
        <v>73</v>
      </c>
    </row>
    <row r="75" spans="1:7" hidden="1" x14ac:dyDescent="0.25">
      <c r="A75" s="82"/>
      <c r="B75" s="83"/>
      <c r="C75" s="92">
        <v>13406904</v>
      </c>
      <c r="D75" s="83" t="s">
        <v>1092</v>
      </c>
      <c r="E75" s="88">
        <v>76</v>
      </c>
      <c r="F75" s="89">
        <v>72</v>
      </c>
      <c r="G75" s="96">
        <f t="shared" si="0"/>
        <v>74</v>
      </c>
    </row>
    <row r="76" spans="1:7" hidden="1" x14ac:dyDescent="0.25">
      <c r="A76" s="82"/>
      <c r="B76" s="83"/>
      <c r="C76" s="92">
        <v>13433652</v>
      </c>
      <c r="D76" s="83" t="s">
        <v>1106</v>
      </c>
      <c r="E76" s="88">
        <v>78</v>
      </c>
      <c r="F76" s="89">
        <v>78</v>
      </c>
      <c r="G76" s="96">
        <f t="shared" ref="G76:G139" si="1">AVERAGE(E76:F76)</f>
        <v>78</v>
      </c>
    </row>
    <row r="77" spans="1:7" hidden="1" x14ac:dyDescent="0.25">
      <c r="A77" s="82"/>
      <c r="B77" s="83"/>
      <c r="C77" s="92">
        <v>13433653</v>
      </c>
      <c r="D77" s="83" t="s">
        <v>1094</v>
      </c>
      <c r="E77" s="88">
        <v>80</v>
      </c>
      <c r="F77" s="89">
        <v>74</v>
      </c>
      <c r="G77" s="96">
        <f t="shared" si="1"/>
        <v>77</v>
      </c>
    </row>
    <row r="78" spans="1:7" hidden="1" x14ac:dyDescent="0.25">
      <c r="A78" s="82"/>
      <c r="B78" s="83"/>
      <c r="C78" s="92">
        <v>13446054</v>
      </c>
      <c r="D78" s="83" t="s">
        <v>1107</v>
      </c>
      <c r="E78" s="88">
        <v>78</v>
      </c>
      <c r="F78" s="89">
        <v>72</v>
      </c>
      <c r="G78" s="96">
        <f t="shared" si="1"/>
        <v>75</v>
      </c>
    </row>
    <row r="79" spans="1:7" hidden="1" x14ac:dyDescent="0.25">
      <c r="A79" s="82"/>
      <c r="B79" s="83"/>
      <c r="C79" s="92">
        <v>13467207</v>
      </c>
      <c r="D79" s="83" t="s">
        <v>1098</v>
      </c>
      <c r="E79" s="88">
        <v>76</v>
      </c>
      <c r="F79" s="89">
        <v>70</v>
      </c>
      <c r="G79" s="96">
        <f t="shared" si="1"/>
        <v>73</v>
      </c>
    </row>
    <row r="80" spans="1:7" hidden="1" x14ac:dyDescent="0.25">
      <c r="A80" s="82"/>
      <c r="B80" s="83"/>
      <c r="C80" s="92">
        <v>13467209</v>
      </c>
      <c r="D80" s="83" t="s">
        <v>1045</v>
      </c>
      <c r="E80" s="88">
        <v>68</v>
      </c>
      <c r="F80" s="89">
        <v>68</v>
      </c>
      <c r="G80" s="96">
        <f t="shared" si="1"/>
        <v>68</v>
      </c>
    </row>
    <row r="81" spans="1:7" hidden="1" x14ac:dyDescent="0.25">
      <c r="A81" s="82"/>
      <c r="B81" s="83"/>
      <c r="C81" s="92">
        <v>13467213</v>
      </c>
      <c r="D81" s="83" t="s">
        <v>1040</v>
      </c>
      <c r="E81" s="88">
        <v>84</v>
      </c>
      <c r="F81" s="89">
        <v>78</v>
      </c>
      <c r="G81" s="96">
        <f t="shared" si="1"/>
        <v>81</v>
      </c>
    </row>
    <row r="82" spans="1:7" hidden="1" x14ac:dyDescent="0.25">
      <c r="A82" s="82"/>
      <c r="B82" s="83"/>
      <c r="C82" s="92">
        <v>13467287</v>
      </c>
      <c r="D82" s="83" t="s">
        <v>1072</v>
      </c>
      <c r="E82" s="88">
        <v>72</v>
      </c>
      <c r="F82" s="89">
        <v>74</v>
      </c>
      <c r="G82" s="96">
        <f t="shared" si="1"/>
        <v>73</v>
      </c>
    </row>
    <row r="83" spans="1:7" hidden="1" x14ac:dyDescent="0.25">
      <c r="A83" s="82"/>
      <c r="B83" s="83"/>
      <c r="C83" s="92">
        <v>13467311</v>
      </c>
      <c r="D83" s="83" t="s">
        <v>1076</v>
      </c>
      <c r="E83" s="88">
        <v>78</v>
      </c>
      <c r="F83" s="89">
        <v>76</v>
      </c>
      <c r="G83" s="96">
        <f t="shared" si="1"/>
        <v>77</v>
      </c>
    </row>
    <row r="84" spans="1:7" hidden="1" x14ac:dyDescent="0.25">
      <c r="A84" s="85"/>
      <c r="B84" s="80"/>
      <c r="C84" s="93">
        <v>13467321</v>
      </c>
      <c r="D84" s="80" t="s">
        <v>1090</v>
      </c>
      <c r="E84" s="90">
        <v>78</v>
      </c>
      <c r="F84" s="91">
        <v>74</v>
      </c>
      <c r="G84" s="96">
        <f t="shared" si="1"/>
        <v>76</v>
      </c>
    </row>
    <row r="85" spans="1:7" hidden="1" x14ac:dyDescent="0.25">
      <c r="E85"/>
      <c r="F85"/>
      <c r="G85" s="96" t="e">
        <f t="shared" si="1"/>
        <v>#DIV/0!</v>
      </c>
    </row>
    <row r="86" spans="1:7" hidden="1" x14ac:dyDescent="0.25">
      <c r="E86"/>
      <c r="F86"/>
      <c r="G86" s="96" t="e">
        <f t="shared" si="1"/>
        <v>#DIV/0!</v>
      </c>
    </row>
    <row r="87" spans="1:7" hidden="1" x14ac:dyDescent="0.25">
      <c r="E87"/>
      <c r="F87"/>
      <c r="G87" s="96" t="e">
        <f t="shared" si="1"/>
        <v>#DIV/0!</v>
      </c>
    </row>
    <row r="88" spans="1:7" hidden="1" x14ac:dyDescent="0.25">
      <c r="E88"/>
      <c r="F88"/>
      <c r="G88" s="96" t="e">
        <f t="shared" si="1"/>
        <v>#DIV/0!</v>
      </c>
    </row>
    <row r="89" spans="1:7" hidden="1" x14ac:dyDescent="0.25">
      <c r="E89"/>
      <c r="F89"/>
      <c r="G89" s="96" t="e">
        <f t="shared" si="1"/>
        <v>#DIV/0!</v>
      </c>
    </row>
    <row r="90" spans="1:7" hidden="1" x14ac:dyDescent="0.25">
      <c r="E90"/>
      <c r="F90"/>
      <c r="G90" s="96" t="e">
        <f t="shared" si="1"/>
        <v>#DIV/0!</v>
      </c>
    </row>
    <row r="91" spans="1:7" hidden="1" x14ac:dyDescent="0.25">
      <c r="E91"/>
      <c r="F91"/>
      <c r="G91" s="96" t="e">
        <f t="shared" si="1"/>
        <v>#DIV/0!</v>
      </c>
    </row>
    <row r="92" spans="1:7" hidden="1" x14ac:dyDescent="0.25">
      <c r="E92"/>
      <c r="F92"/>
      <c r="G92" s="96" t="e">
        <f t="shared" si="1"/>
        <v>#DIV/0!</v>
      </c>
    </row>
    <row r="93" spans="1:7" hidden="1" x14ac:dyDescent="0.25">
      <c r="E93"/>
      <c r="F93"/>
      <c r="G93" s="96" t="e">
        <f t="shared" si="1"/>
        <v>#DIV/0!</v>
      </c>
    </row>
    <row r="94" spans="1:7" hidden="1" x14ac:dyDescent="0.25">
      <c r="E94"/>
      <c r="F94"/>
      <c r="G94" s="96" t="e">
        <f t="shared" si="1"/>
        <v>#DIV/0!</v>
      </c>
    </row>
    <row r="95" spans="1:7" hidden="1" x14ac:dyDescent="0.25">
      <c r="E95"/>
      <c r="F95"/>
      <c r="G95" s="96" t="e">
        <f t="shared" si="1"/>
        <v>#DIV/0!</v>
      </c>
    </row>
    <row r="96" spans="1:7" hidden="1" x14ac:dyDescent="0.25">
      <c r="E96"/>
      <c r="F96"/>
      <c r="G96" s="96" t="e">
        <f t="shared" si="1"/>
        <v>#DIV/0!</v>
      </c>
    </row>
    <row r="97" spans="5:7" hidden="1" x14ac:dyDescent="0.25">
      <c r="E97"/>
      <c r="F97"/>
      <c r="G97" s="96" t="e">
        <f t="shared" si="1"/>
        <v>#DIV/0!</v>
      </c>
    </row>
    <row r="98" spans="5:7" hidden="1" x14ac:dyDescent="0.25">
      <c r="E98"/>
      <c r="F98"/>
      <c r="G98" s="96" t="e">
        <f t="shared" si="1"/>
        <v>#DIV/0!</v>
      </c>
    </row>
    <row r="99" spans="5:7" hidden="1" x14ac:dyDescent="0.25">
      <c r="E99"/>
      <c r="F99"/>
      <c r="G99" s="96" t="e">
        <f t="shared" si="1"/>
        <v>#DIV/0!</v>
      </c>
    </row>
    <row r="100" spans="5:7" hidden="1" x14ac:dyDescent="0.25">
      <c r="E100"/>
      <c r="F100"/>
      <c r="G100" s="96" t="e">
        <f t="shared" si="1"/>
        <v>#DIV/0!</v>
      </c>
    </row>
    <row r="101" spans="5:7" hidden="1" x14ac:dyDescent="0.25">
      <c r="E101"/>
      <c r="F101"/>
      <c r="G101" s="96" t="e">
        <f t="shared" si="1"/>
        <v>#DIV/0!</v>
      </c>
    </row>
    <row r="102" spans="5:7" hidden="1" x14ac:dyDescent="0.25">
      <c r="E102"/>
      <c r="F102"/>
      <c r="G102" s="96" t="e">
        <f t="shared" si="1"/>
        <v>#DIV/0!</v>
      </c>
    </row>
    <row r="103" spans="5:7" hidden="1" x14ac:dyDescent="0.25">
      <c r="E103"/>
      <c r="F103"/>
      <c r="G103" s="96" t="e">
        <f t="shared" si="1"/>
        <v>#DIV/0!</v>
      </c>
    </row>
    <row r="104" spans="5:7" hidden="1" x14ac:dyDescent="0.25">
      <c r="E104"/>
      <c r="F104"/>
      <c r="G104" s="96" t="e">
        <f t="shared" si="1"/>
        <v>#DIV/0!</v>
      </c>
    </row>
    <row r="105" spans="5:7" hidden="1" x14ac:dyDescent="0.25">
      <c r="E105"/>
      <c r="F105"/>
      <c r="G105" s="96" t="e">
        <f t="shared" si="1"/>
        <v>#DIV/0!</v>
      </c>
    </row>
    <row r="106" spans="5:7" hidden="1" x14ac:dyDescent="0.25">
      <c r="E106"/>
      <c r="F106"/>
      <c r="G106" s="96" t="e">
        <f t="shared" si="1"/>
        <v>#DIV/0!</v>
      </c>
    </row>
    <row r="107" spans="5:7" hidden="1" x14ac:dyDescent="0.25">
      <c r="E107"/>
      <c r="F107"/>
      <c r="G107" s="96" t="e">
        <f t="shared" si="1"/>
        <v>#DIV/0!</v>
      </c>
    </row>
    <row r="108" spans="5:7" hidden="1" x14ac:dyDescent="0.25">
      <c r="E108"/>
      <c r="F108"/>
      <c r="G108" s="96" t="e">
        <f t="shared" si="1"/>
        <v>#DIV/0!</v>
      </c>
    </row>
    <row r="109" spans="5:7" x14ac:dyDescent="0.25">
      <c r="E109"/>
      <c r="F109"/>
      <c r="G109" s="96" t="e">
        <f t="shared" si="1"/>
        <v>#DIV/0!</v>
      </c>
    </row>
    <row r="110" spans="5:7" x14ac:dyDescent="0.25">
      <c r="E110"/>
      <c r="F110"/>
      <c r="G110" s="96" t="e">
        <f t="shared" si="1"/>
        <v>#DIV/0!</v>
      </c>
    </row>
    <row r="111" spans="5:7" hidden="1" x14ac:dyDescent="0.25">
      <c r="E111"/>
      <c r="F111"/>
      <c r="G111" s="96" t="e">
        <f t="shared" si="1"/>
        <v>#DIV/0!</v>
      </c>
    </row>
    <row r="112" spans="5:7" x14ac:dyDescent="0.25">
      <c r="E112"/>
      <c r="F112"/>
      <c r="G112" s="96" t="e">
        <f t="shared" si="1"/>
        <v>#DIV/0!</v>
      </c>
    </row>
    <row r="113" spans="5:7" x14ac:dyDescent="0.25">
      <c r="E113"/>
      <c r="F113"/>
      <c r="G113" s="96" t="e">
        <f t="shared" si="1"/>
        <v>#DIV/0!</v>
      </c>
    </row>
    <row r="114" spans="5:7" hidden="1" x14ac:dyDescent="0.25">
      <c r="E114"/>
      <c r="F114"/>
      <c r="G114" s="96" t="e">
        <f t="shared" si="1"/>
        <v>#DIV/0!</v>
      </c>
    </row>
    <row r="115" spans="5:7" hidden="1" x14ac:dyDescent="0.25">
      <c r="E115"/>
      <c r="F115"/>
      <c r="G115" s="96" t="e">
        <f t="shared" si="1"/>
        <v>#DIV/0!</v>
      </c>
    </row>
    <row r="116" spans="5:7" hidden="1" x14ac:dyDescent="0.25">
      <c r="E116"/>
      <c r="F116"/>
      <c r="G116" s="96" t="e">
        <f t="shared" si="1"/>
        <v>#DIV/0!</v>
      </c>
    </row>
    <row r="117" spans="5:7" hidden="1" x14ac:dyDescent="0.25">
      <c r="E117"/>
      <c r="F117"/>
      <c r="G117" s="96" t="e">
        <f t="shared" si="1"/>
        <v>#DIV/0!</v>
      </c>
    </row>
    <row r="118" spans="5:7" x14ac:dyDescent="0.25">
      <c r="E118"/>
      <c r="F118"/>
      <c r="G118" s="96" t="e">
        <f t="shared" si="1"/>
        <v>#DIV/0!</v>
      </c>
    </row>
    <row r="119" spans="5:7" hidden="1" x14ac:dyDescent="0.25">
      <c r="E119"/>
      <c r="F119"/>
      <c r="G119" s="96" t="e">
        <f t="shared" si="1"/>
        <v>#DIV/0!</v>
      </c>
    </row>
    <row r="120" spans="5:7" hidden="1" x14ac:dyDescent="0.25">
      <c r="E120"/>
      <c r="F120"/>
      <c r="G120" s="96" t="e">
        <f t="shared" si="1"/>
        <v>#DIV/0!</v>
      </c>
    </row>
    <row r="121" spans="5:7" hidden="1" x14ac:dyDescent="0.25">
      <c r="E121"/>
      <c r="F121"/>
      <c r="G121" s="96" t="e">
        <f t="shared" si="1"/>
        <v>#DIV/0!</v>
      </c>
    </row>
    <row r="122" spans="5:7" hidden="1" x14ac:dyDescent="0.25">
      <c r="E122"/>
      <c r="F122"/>
      <c r="G122" s="96" t="e">
        <f t="shared" si="1"/>
        <v>#DIV/0!</v>
      </c>
    </row>
    <row r="123" spans="5:7" hidden="1" x14ac:dyDescent="0.25">
      <c r="E123"/>
      <c r="F123"/>
      <c r="G123" s="96" t="e">
        <f t="shared" si="1"/>
        <v>#DIV/0!</v>
      </c>
    </row>
    <row r="124" spans="5:7" hidden="1" x14ac:dyDescent="0.25">
      <c r="E124"/>
      <c r="F124"/>
      <c r="G124" s="96" t="e">
        <f t="shared" si="1"/>
        <v>#DIV/0!</v>
      </c>
    </row>
    <row r="125" spans="5:7" hidden="1" x14ac:dyDescent="0.25">
      <c r="E125"/>
      <c r="F125"/>
      <c r="G125" s="96" t="e">
        <f t="shared" si="1"/>
        <v>#DIV/0!</v>
      </c>
    </row>
    <row r="126" spans="5:7" x14ac:dyDescent="0.25">
      <c r="E126"/>
      <c r="F126"/>
      <c r="G126" s="96" t="e">
        <f t="shared" si="1"/>
        <v>#DIV/0!</v>
      </c>
    </row>
    <row r="127" spans="5:7" x14ac:dyDescent="0.25">
      <c r="E127"/>
      <c r="F127"/>
      <c r="G127" s="96" t="e">
        <f t="shared" si="1"/>
        <v>#DIV/0!</v>
      </c>
    </row>
    <row r="128" spans="5:7" x14ac:dyDescent="0.25">
      <c r="E128"/>
      <c r="F128"/>
      <c r="G128" s="96" t="e">
        <f t="shared" si="1"/>
        <v>#DIV/0!</v>
      </c>
    </row>
    <row r="129" spans="5:7" x14ac:dyDescent="0.25">
      <c r="E129"/>
      <c r="F129"/>
      <c r="G129" s="96" t="e">
        <f t="shared" si="1"/>
        <v>#DIV/0!</v>
      </c>
    </row>
    <row r="130" spans="5:7" x14ac:dyDescent="0.25">
      <c r="E130"/>
      <c r="F130"/>
      <c r="G130" s="96" t="e">
        <f t="shared" si="1"/>
        <v>#DIV/0!</v>
      </c>
    </row>
    <row r="131" spans="5:7" x14ac:dyDescent="0.25">
      <c r="E131"/>
      <c r="F131"/>
      <c r="G131" s="96" t="e">
        <f t="shared" si="1"/>
        <v>#DIV/0!</v>
      </c>
    </row>
    <row r="132" spans="5:7" hidden="1" x14ac:dyDescent="0.25">
      <c r="E132"/>
      <c r="F132"/>
      <c r="G132" s="96" t="e">
        <f t="shared" si="1"/>
        <v>#DIV/0!</v>
      </c>
    </row>
    <row r="133" spans="5:7" x14ac:dyDescent="0.25">
      <c r="E133"/>
      <c r="F133"/>
      <c r="G133" s="96" t="e">
        <f t="shared" si="1"/>
        <v>#DIV/0!</v>
      </c>
    </row>
    <row r="134" spans="5:7" hidden="1" x14ac:dyDescent="0.25">
      <c r="E134"/>
      <c r="F134"/>
      <c r="G134" s="96" t="e">
        <f t="shared" si="1"/>
        <v>#DIV/0!</v>
      </c>
    </row>
    <row r="135" spans="5:7" x14ac:dyDescent="0.25">
      <c r="E135"/>
      <c r="F135"/>
      <c r="G135" s="96" t="e">
        <f t="shared" si="1"/>
        <v>#DIV/0!</v>
      </c>
    </row>
    <row r="136" spans="5:7" hidden="1" x14ac:dyDescent="0.25">
      <c r="E136"/>
      <c r="F136"/>
      <c r="G136" s="96" t="e">
        <f t="shared" si="1"/>
        <v>#DIV/0!</v>
      </c>
    </row>
    <row r="137" spans="5:7" hidden="1" x14ac:dyDescent="0.25">
      <c r="E137"/>
      <c r="F137"/>
      <c r="G137" s="96" t="e">
        <f t="shared" si="1"/>
        <v>#DIV/0!</v>
      </c>
    </row>
    <row r="138" spans="5:7" hidden="1" x14ac:dyDescent="0.25">
      <c r="E138"/>
      <c r="F138"/>
      <c r="G138" s="96" t="e">
        <f t="shared" si="1"/>
        <v>#DIV/0!</v>
      </c>
    </row>
    <row r="139" spans="5:7" hidden="1" x14ac:dyDescent="0.25">
      <c r="E139"/>
      <c r="F139"/>
      <c r="G139" s="96" t="e">
        <f t="shared" si="1"/>
        <v>#DIV/0!</v>
      </c>
    </row>
    <row r="140" spans="5:7" hidden="1" x14ac:dyDescent="0.25">
      <c r="E140"/>
      <c r="F140"/>
      <c r="G140" s="96" t="e">
        <f t="shared" ref="G140:G200" si="2">AVERAGE(E140:F140)</f>
        <v>#DIV/0!</v>
      </c>
    </row>
    <row r="141" spans="5:7" x14ac:dyDescent="0.25">
      <c r="E141"/>
      <c r="F141"/>
      <c r="G141" s="96" t="e">
        <f t="shared" si="2"/>
        <v>#DIV/0!</v>
      </c>
    </row>
    <row r="142" spans="5:7" hidden="1" x14ac:dyDescent="0.25">
      <c r="E142"/>
      <c r="F142"/>
      <c r="G142" s="96" t="e">
        <f t="shared" si="2"/>
        <v>#DIV/0!</v>
      </c>
    </row>
    <row r="143" spans="5:7" hidden="1" x14ac:dyDescent="0.25">
      <c r="E143"/>
      <c r="F143"/>
      <c r="G143" s="96" t="e">
        <f t="shared" si="2"/>
        <v>#DIV/0!</v>
      </c>
    </row>
    <row r="144" spans="5:7" hidden="1" x14ac:dyDescent="0.25">
      <c r="E144"/>
      <c r="F144"/>
      <c r="G144" s="96" t="e">
        <f t="shared" si="2"/>
        <v>#DIV/0!</v>
      </c>
    </row>
    <row r="145" spans="5:7" hidden="1" x14ac:dyDescent="0.25">
      <c r="E145"/>
      <c r="F145"/>
      <c r="G145" s="96" t="e">
        <f t="shared" si="2"/>
        <v>#DIV/0!</v>
      </c>
    </row>
    <row r="146" spans="5:7" hidden="1" x14ac:dyDescent="0.25">
      <c r="E146"/>
      <c r="F146"/>
      <c r="G146" s="96" t="e">
        <f t="shared" si="2"/>
        <v>#DIV/0!</v>
      </c>
    </row>
    <row r="147" spans="5:7" hidden="1" x14ac:dyDescent="0.25">
      <c r="E147"/>
      <c r="F147"/>
      <c r="G147" s="96" t="e">
        <f t="shared" si="2"/>
        <v>#DIV/0!</v>
      </c>
    </row>
    <row r="148" spans="5:7" hidden="1" x14ac:dyDescent="0.25">
      <c r="E148"/>
      <c r="F148"/>
      <c r="G148" s="96" t="e">
        <f t="shared" si="2"/>
        <v>#DIV/0!</v>
      </c>
    </row>
    <row r="149" spans="5:7" x14ac:dyDescent="0.25">
      <c r="E149"/>
      <c r="F149"/>
      <c r="G149" s="96" t="e">
        <f t="shared" si="2"/>
        <v>#DIV/0!</v>
      </c>
    </row>
    <row r="150" spans="5:7" x14ac:dyDescent="0.25">
      <c r="E150"/>
      <c r="F150"/>
      <c r="G150" s="96" t="e">
        <f t="shared" si="2"/>
        <v>#DIV/0!</v>
      </c>
    </row>
    <row r="151" spans="5:7" x14ac:dyDescent="0.25">
      <c r="E151"/>
      <c r="F151"/>
      <c r="G151" s="96" t="e">
        <f t="shared" si="2"/>
        <v>#DIV/0!</v>
      </c>
    </row>
    <row r="152" spans="5:7" x14ac:dyDescent="0.25">
      <c r="E152"/>
      <c r="F152"/>
      <c r="G152" s="96" t="e">
        <f t="shared" si="2"/>
        <v>#DIV/0!</v>
      </c>
    </row>
    <row r="153" spans="5:7" x14ac:dyDescent="0.25">
      <c r="E153"/>
      <c r="F153"/>
      <c r="G153" s="96" t="e">
        <f t="shared" si="2"/>
        <v>#DIV/0!</v>
      </c>
    </row>
    <row r="154" spans="5:7" x14ac:dyDescent="0.25">
      <c r="E154"/>
      <c r="F154"/>
      <c r="G154" s="96" t="e">
        <f t="shared" si="2"/>
        <v>#DIV/0!</v>
      </c>
    </row>
    <row r="155" spans="5:7" x14ac:dyDescent="0.25">
      <c r="E155"/>
      <c r="F155"/>
      <c r="G155" s="96" t="e">
        <f t="shared" si="2"/>
        <v>#DIV/0!</v>
      </c>
    </row>
    <row r="156" spans="5:7" x14ac:dyDescent="0.25">
      <c r="E156"/>
      <c r="F156"/>
      <c r="G156" s="96" t="e">
        <f t="shared" si="2"/>
        <v>#DIV/0!</v>
      </c>
    </row>
    <row r="157" spans="5:7" x14ac:dyDescent="0.25">
      <c r="E157"/>
      <c r="F157"/>
      <c r="G157" s="96" t="e">
        <f t="shared" si="2"/>
        <v>#DIV/0!</v>
      </c>
    </row>
    <row r="158" spans="5:7" x14ac:dyDescent="0.25">
      <c r="E158"/>
      <c r="F158"/>
      <c r="G158" s="96" t="e">
        <f t="shared" si="2"/>
        <v>#DIV/0!</v>
      </c>
    </row>
    <row r="159" spans="5:7" x14ac:dyDescent="0.25">
      <c r="E159"/>
      <c r="F159"/>
      <c r="G159" s="96" t="e">
        <f t="shared" si="2"/>
        <v>#DIV/0!</v>
      </c>
    </row>
    <row r="160" spans="5:7" x14ac:dyDescent="0.25">
      <c r="E160"/>
      <c r="F160"/>
      <c r="G160" s="96" t="e">
        <f t="shared" si="2"/>
        <v>#DIV/0!</v>
      </c>
    </row>
    <row r="161" spans="5:7" x14ac:dyDescent="0.25">
      <c r="E161"/>
      <c r="F161"/>
      <c r="G161" s="96" t="e">
        <f t="shared" si="2"/>
        <v>#DIV/0!</v>
      </c>
    </row>
    <row r="162" spans="5:7" x14ac:dyDescent="0.25">
      <c r="E162"/>
      <c r="F162"/>
      <c r="G162" s="96" t="e">
        <f t="shared" si="2"/>
        <v>#DIV/0!</v>
      </c>
    </row>
    <row r="163" spans="5:7" x14ac:dyDescent="0.25">
      <c r="E163"/>
      <c r="F163"/>
      <c r="G163" s="96" t="e">
        <f t="shared" si="2"/>
        <v>#DIV/0!</v>
      </c>
    </row>
    <row r="164" spans="5:7" x14ac:dyDescent="0.25">
      <c r="E164"/>
      <c r="F164"/>
      <c r="G164" s="96" t="e">
        <f t="shared" si="2"/>
        <v>#DIV/0!</v>
      </c>
    </row>
    <row r="165" spans="5:7" x14ac:dyDescent="0.25">
      <c r="E165"/>
      <c r="F165"/>
      <c r="G165" s="96" t="e">
        <f t="shared" si="2"/>
        <v>#DIV/0!</v>
      </c>
    </row>
    <row r="166" spans="5:7" x14ac:dyDescent="0.25">
      <c r="E166"/>
      <c r="F166"/>
      <c r="G166" s="96" t="e">
        <f t="shared" si="2"/>
        <v>#DIV/0!</v>
      </c>
    </row>
    <row r="167" spans="5:7" x14ac:dyDescent="0.25">
      <c r="E167"/>
      <c r="F167"/>
      <c r="G167" s="96" t="e">
        <f t="shared" si="2"/>
        <v>#DIV/0!</v>
      </c>
    </row>
    <row r="168" spans="5:7" x14ac:dyDescent="0.25">
      <c r="E168"/>
      <c r="F168"/>
      <c r="G168" s="96" t="e">
        <f t="shared" si="2"/>
        <v>#DIV/0!</v>
      </c>
    </row>
    <row r="169" spans="5:7" x14ac:dyDescent="0.25">
      <c r="E169"/>
      <c r="F169"/>
      <c r="G169" s="96" t="e">
        <f t="shared" si="2"/>
        <v>#DIV/0!</v>
      </c>
    </row>
    <row r="170" spans="5:7" x14ac:dyDescent="0.25">
      <c r="E170"/>
      <c r="F170"/>
      <c r="G170" s="96" t="e">
        <f t="shared" si="2"/>
        <v>#DIV/0!</v>
      </c>
    </row>
    <row r="171" spans="5:7" x14ac:dyDescent="0.25">
      <c r="E171"/>
      <c r="F171"/>
      <c r="G171" s="96" t="e">
        <f t="shared" si="2"/>
        <v>#DIV/0!</v>
      </c>
    </row>
    <row r="172" spans="5:7" x14ac:dyDescent="0.25">
      <c r="E172"/>
      <c r="F172"/>
      <c r="G172" s="96" t="e">
        <f t="shared" si="2"/>
        <v>#DIV/0!</v>
      </c>
    </row>
    <row r="173" spans="5:7" x14ac:dyDescent="0.25">
      <c r="E173"/>
      <c r="F173"/>
      <c r="G173" s="96" t="e">
        <f t="shared" si="2"/>
        <v>#DIV/0!</v>
      </c>
    </row>
    <row r="174" spans="5:7" x14ac:dyDescent="0.25">
      <c r="E174"/>
      <c r="F174"/>
      <c r="G174" s="96" t="e">
        <f t="shared" si="2"/>
        <v>#DIV/0!</v>
      </c>
    </row>
    <row r="175" spans="5:7" x14ac:dyDescent="0.25">
      <c r="E175"/>
      <c r="F175"/>
      <c r="G175" s="96" t="e">
        <f t="shared" si="2"/>
        <v>#DIV/0!</v>
      </c>
    </row>
    <row r="176" spans="5:7" x14ac:dyDescent="0.25">
      <c r="E176"/>
      <c r="F176"/>
      <c r="G176" s="96" t="e">
        <f t="shared" si="2"/>
        <v>#DIV/0!</v>
      </c>
    </row>
    <row r="177" spans="5:7" x14ac:dyDescent="0.25">
      <c r="E177"/>
      <c r="F177"/>
      <c r="G177" s="96" t="e">
        <f t="shared" si="2"/>
        <v>#DIV/0!</v>
      </c>
    </row>
    <row r="178" spans="5:7" x14ac:dyDescent="0.25">
      <c r="E178"/>
      <c r="F178"/>
      <c r="G178" s="96" t="e">
        <f t="shared" si="2"/>
        <v>#DIV/0!</v>
      </c>
    </row>
    <row r="179" spans="5:7" x14ac:dyDescent="0.25">
      <c r="E179"/>
      <c r="F179"/>
      <c r="G179" s="96" t="e">
        <f t="shared" si="2"/>
        <v>#DIV/0!</v>
      </c>
    </row>
    <row r="180" spans="5:7" x14ac:dyDescent="0.25">
      <c r="E180"/>
      <c r="F180"/>
      <c r="G180" s="96" t="e">
        <f t="shared" si="2"/>
        <v>#DIV/0!</v>
      </c>
    </row>
    <row r="181" spans="5:7" x14ac:dyDescent="0.25">
      <c r="E181"/>
      <c r="F181"/>
      <c r="G181" s="96" t="e">
        <f t="shared" si="2"/>
        <v>#DIV/0!</v>
      </c>
    </row>
    <row r="182" spans="5:7" x14ac:dyDescent="0.25">
      <c r="E182"/>
      <c r="F182"/>
      <c r="G182" s="96" t="e">
        <f t="shared" si="2"/>
        <v>#DIV/0!</v>
      </c>
    </row>
    <row r="183" spans="5:7" x14ac:dyDescent="0.25">
      <c r="E183"/>
      <c r="F183"/>
      <c r="G183" s="96" t="e">
        <f t="shared" si="2"/>
        <v>#DIV/0!</v>
      </c>
    </row>
    <row r="184" spans="5:7" x14ac:dyDescent="0.25">
      <c r="E184"/>
      <c r="F184"/>
      <c r="G184" s="96" t="e">
        <f t="shared" si="2"/>
        <v>#DIV/0!</v>
      </c>
    </row>
    <row r="185" spans="5:7" x14ac:dyDescent="0.25">
      <c r="E185"/>
      <c r="F185"/>
      <c r="G185" s="96" t="e">
        <f t="shared" si="2"/>
        <v>#DIV/0!</v>
      </c>
    </row>
    <row r="186" spans="5:7" x14ac:dyDescent="0.25">
      <c r="E186"/>
      <c r="F186"/>
      <c r="G186" s="96" t="e">
        <f t="shared" si="2"/>
        <v>#DIV/0!</v>
      </c>
    </row>
    <row r="187" spans="5:7" x14ac:dyDescent="0.25">
      <c r="E187"/>
      <c r="F187"/>
      <c r="G187" s="96" t="e">
        <f t="shared" si="2"/>
        <v>#DIV/0!</v>
      </c>
    </row>
    <row r="188" spans="5:7" x14ac:dyDescent="0.25">
      <c r="E188"/>
      <c r="F188"/>
      <c r="G188" s="96" t="e">
        <f t="shared" si="2"/>
        <v>#DIV/0!</v>
      </c>
    </row>
    <row r="189" spans="5:7" x14ac:dyDescent="0.25">
      <c r="E189"/>
      <c r="F189"/>
      <c r="G189" s="96" t="e">
        <f t="shared" si="2"/>
        <v>#DIV/0!</v>
      </c>
    </row>
    <row r="190" spans="5:7" x14ac:dyDescent="0.25">
      <c r="E190"/>
      <c r="F190"/>
      <c r="G190" s="96" t="e">
        <f t="shared" si="2"/>
        <v>#DIV/0!</v>
      </c>
    </row>
    <row r="191" spans="5:7" x14ac:dyDescent="0.25">
      <c r="E191"/>
      <c r="F191"/>
      <c r="G191" s="96" t="e">
        <f t="shared" si="2"/>
        <v>#DIV/0!</v>
      </c>
    </row>
    <row r="192" spans="5:7" x14ac:dyDescent="0.25">
      <c r="E192"/>
      <c r="F192"/>
      <c r="G192" s="96" t="e">
        <f t="shared" si="2"/>
        <v>#DIV/0!</v>
      </c>
    </row>
    <row r="193" spans="5:7" x14ac:dyDescent="0.25">
      <c r="E193"/>
      <c r="F193"/>
      <c r="G193" s="96" t="e">
        <f t="shared" si="2"/>
        <v>#DIV/0!</v>
      </c>
    </row>
    <row r="194" spans="5:7" x14ac:dyDescent="0.25">
      <c r="E194"/>
      <c r="F194"/>
      <c r="G194" s="96" t="e">
        <f t="shared" si="2"/>
        <v>#DIV/0!</v>
      </c>
    </row>
    <row r="195" spans="5:7" x14ac:dyDescent="0.25">
      <c r="E195"/>
      <c r="F195"/>
      <c r="G195" s="96" t="e">
        <f t="shared" si="2"/>
        <v>#DIV/0!</v>
      </c>
    </row>
    <row r="196" spans="5:7" x14ac:dyDescent="0.25">
      <c r="E196"/>
      <c r="F196"/>
      <c r="G196" s="96" t="e">
        <f t="shared" si="2"/>
        <v>#DIV/0!</v>
      </c>
    </row>
    <row r="197" spans="5:7" x14ac:dyDescent="0.25">
      <c r="E197"/>
      <c r="F197"/>
      <c r="G197" s="96" t="e">
        <f t="shared" si="2"/>
        <v>#DIV/0!</v>
      </c>
    </row>
    <row r="198" spans="5:7" x14ac:dyDescent="0.25">
      <c r="E198"/>
      <c r="F198"/>
      <c r="G198" s="96" t="e">
        <f t="shared" si="2"/>
        <v>#DIV/0!</v>
      </c>
    </row>
    <row r="199" spans="5:7" x14ac:dyDescent="0.25">
      <c r="E199"/>
      <c r="F199"/>
      <c r="G199" s="96" t="e">
        <f t="shared" si="2"/>
        <v>#DIV/0!</v>
      </c>
    </row>
    <row r="200" spans="5:7" x14ac:dyDescent="0.25">
      <c r="E200"/>
      <c r="F200"/>
      <c r="G200" s="97" t="e">
        <f t="shared" si="2"/>
        <v>#DIV/0!</v>
      </c>
    </row>
  </sheetData>
  <autoFilter ref="A8:G148">
    <filterColumn colId="6">
      <top10 val="50" filterVal="83"/>
    </filterColumn>
  </autoFilter>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showGridLines="0" workbookViewId="0">
      <selection activeCell="N1" sqref="N1:Q12"/>
    </sheetView>
  </sheetViews>
  <sheetFormatPr defaultColWidth="9.140625" defaultRowHeight="14.25" x14ac:dyDescent="0.2"/>
  <cols>
    <col min="1" max="1" width="11.28515625" style="81" bestFit="1" customWidth="1"/>
    <col min="2" max="2" width="8.7109375" style="81" bestFit="1" customWidth="1"/>
    <col min="3" max="3" width="12.7109375" style="81" bestFit="1" customWidth="1"/>
    <col min="4" max="4" width="9.85546875" style="81" bestFit="1" customWidth="1"/>
    <col min="5" max="5" width="10.140625" style="81" bestFit="1" customWidth="1"/>
    <col min="6" max="6" width="16" style="81" bestFit="1" customWidth="1"/>
    <col min="7" max="7" width="12.7109375" style="81" bestFit="1" customWidth="1"/>
    <col min="8" max="8" width="11.28515625" style="81" bestFit="1" customWidth="1"/>
    <col min="9" max="9" width="16" style="81" bestFit="1" customWidth="1"/>
    <col min="10" max="10" width="12.7109375" style="81" bestFit="1" customWidth="1"/>
    <col min="11" max="11" width="16" style="81" bestFit="1" customWidth="1"/>
    <col min="12" max="12" width="14.28515625" style="81" bestFit="1" customWidth="1"/>
    <col min="13" max="13" width="6.85546875" style="81" bestFit="1" customWidth="1"/>
    <col min="14" max="14" width="16" style="81" bestFit="1" customWidth="1"/>
    <col min="15" max="15" width="9.42578125" style="81" bestFit="1" customWidth="1"/>
    <col min="16" max="16" width="9.85546875" style="81" bestFit="1" customWidth="1"/>
    <col min="17" max="17" width="14.28515625" style="81" bestFit="1" customWidth="1"/>
    <col min="18" max="20" width="4.42578125" style="81" bestFit="1" customWidth="1"/>
    <col min="21" max="21" width="4.7109375" style="81" bestFit="1" customWidth="1"/>
    <col min="22" max="27" width="4.42578125" style="81" bestFit="1" customWidth="1"/>
    <col min="28" max="28" width="16" style="81" bestFit="1" customWidth="1"/>
    <col min="29" max="29" width="11.28515625" style="81" bestFit="1" customWidth="1"/>
    <col min="30" max="30" width="8.7109375" style="81" bestFit="1" customWidth="1"/>
    <col min="31" max="31" width="18.5703125" style="81" bestFit="1" customWidth="1"/>
    <col min="32" max="32" width="8.7109375" style="81" bestFit="1" customWidth="1"/>
    <col min="33" max="33" width="18.5703125" style="81" bestFit="1" customWidth="1"/>
    <col min="34" max="34" width="8.7109375" style="81" bestFit="1" customWidth="1"/>
    <col min="35" max="35" width="18.5703125" style="81" bestFit="1" customWidth="1"/>
    <col min="36" max="36" width="8.7109375" style="81" bestFit="1" customWidth="1"/>
    <col min="37" max="37" width="18.5703125" style="81" bestFit="1" customWidth="1"/>
    <col min="38" max="38" width="8.7109375" style="81" bestFit="1" customWidth="1"/>
    <col min="39" max="39" width="18.5703125" style="81" bestFit="1" customWidth="1"/>
    <col min="40" max="40" width="8.7109375" style="81" bestFit="1" customWidth="1"/>
    <col min="41" max="41" width="18.5703125" style="81" bestFit="1" customWidth="1"/>
    <col min="42" max="42" width="8.7109375" style="81" bestFit="1" customWidth="1"/>
    <col min="43" max="43" width="18.5703125" style="81" bestFit="1" customWidth="1"/>
    <col min="44" max="44" width="8.7109375" style="81" bestFit="1" customWidth="1"/>
    <col min="45" max="45" width="18.5703125" style="81" bestFit="1" customWidth="1"/>
    <col min="46" max="46" width="8.7109375" style="81" bestFit="1" customWidth="1"/>
    <col min="47" max="47" width="18.5703125" style="81" bestFit="1" customWidth="1"/>
    <col min="48" max="48" width="8.7109375" style="81" bestFit="1" customWidth="1"/>
    <col min="49" max="49" width="18.5703125" style="81" bestFit="1" customWidth="1"/>
    <col min="50" max="50" width="8.7109375" style="81" bestFit="1" customWidth="1"/>
    <col min="51" max="51" width="18.5703125" style="81" bestFit="1" customWidth="1"/>
    <col min="52" max="52" width="10" style="81" bestFit="1" customWidth="1"/>
    <col min="53" max="53" width="18.5703125" style="81" bestFit="1" customWidth="1"/>
    <col min="54" max="54" width="12.140625" style="81" bestFit="1" customWidth="1"/>
    <col min="55" max="55" width="18.5703125" style="81" bestFit="1" customWidth="1"/>
    <col min="56" max="56" width="15.7109375" style="81" bestFit="1" customWidth="1"/>
    <col min="57" max="57" width="25.5703125" style="81" bestFit="1" customWidth="1"/>
    <col min="58" max="58" width="10" style="81" bestFit="1" customWidth="1"/>
    <col min="59" max="59" width="10.140625" style="81" bestFit="1" customWidth="1"/>
    <col min="60" max="61" width="9.5703125" style="81" bestFit="1" customWidth="1"/>
    <col min="62" max="62" width="11.28515625" style="81" bestFit="1" customWidth="1"/>
    <col min="63" max="63" width="12.140625" style="81" bestFit="1" customWidth="1"/>
    <col min="64" max="64" width="21.7109375" style="81" bestFit="1" customWidth="1"/>
    <col min="65" max="65" width="11.140625" style="81" bestFit="1" customWidth="1"/>
    <col min="66" max="66" width="20" style="81" bestFit="1" customWidth="1"/>
    <col min="67" max="67" width="12.28515625" style="81" bestFit="1" customWidth="1"/>
    <col min="68" max="68" width="14.42578125" style="81" bestFit="1" customWidth="1"/>
    <col min="69" max="69" width="22.140625" style="81" bestFit="1" customWidth="1"/>
    <col min="70" max="70" width="15.140625" style="81" bestFit="1" customWidth="1"/>
    <col min="71" max="71" width="12.5703125" style="81" bestFit="1" customWidth="1"/>
    <col min="72" max="72" width="12.42578125" style="81" bestFit="1" customWidth="1"/>
    <col min="73" max="73" width="10" style="81" bestFit="1" customWidth="1"/>
    <col min="74" max="74" width="24.7109375" style="81" bestFit="1" customWidth="1"/>
    <col min="75" max="75" width="16.85546875" style="81" bestFit="1" customWidth="1"/>
    <col min="76" max="76" width="18" style="81" bestFit="1" customWidth="1"/>
    <col min="77" max="77" width="16.7109375" style="81" bestFit="1" customWidth="1"/>
    <col min="78" max="78" width="12.42578125" style="81" bestFit="1" customWidth="1"/>
    <col min="79" max="79" width="15" style="81" bestFit="1" customWidth="1"/>
    <col min="80" max="80" width="10.7109375" style="81" bestFit="1" customWidth="1"/>
    <col min="81" max="81" width="21.85546875" style="81" bestFit="1" customWidth="1"/>
    <col min="82" max="82" width="19.7109375" style="81" bestFit="1" customWidth="1"/>
    <col min="83" max="83" width="28.7109375" style="81" bestFit="1" customWidth="1"/>
    <col min="84" max="84" width="24.140625" style="81" bestFit="1" customWidth="1"/>
    <col min="85" max="85" width="10.5703125" style="81" bestFit="1" customWidth="1"/>
    <col min="86" max="86" width="19" style="81" bestFit="1" customWidth="1"/>
    <col min="87" max="87" width="13.7109375" style="81" bestFit="1" customWidth="1"/>
    <col min="88" max="88" width="13.85546875" style="81" bestFit="1" customWidth="1"/>
    <col min="89" max="89" width="14.140625" style="81" bestFit="1" customWidth="1"/>
    <col min="90" max="90" width="12.28515625" style="81" bestFit="1" customWidth="1"/>
    <col min="91" max="91" width="14.5703125" style="81" bestFit="1" customWidth="1"/>
    <col min="92" max="92" width="17.42578125" style="81" bestFit="1" customWidth="1"/>
    <col min="93" max="93" width="20.42578125" style="81" bestFit="1" customWidth="1"/>
    <col min="94" max="94" width="13.28515625" style="81" bestFit="1" customWidth="1"/>
    <col min="95" max="95" width="8.140625" style="81" bestFit="1" customWidth="1"/>
    <col min="96" max="96" width="17.42578125" style="81" bestFit="1" customWidth="1"/>
    <col min="97" max="97" width="19.28515625" style="81" bestFit="1" customWidth="1"/>
    <col min="98" max="98" width="21.7109375" style="81" bestFit="1" customWidth="1"/>
    <col min="99" max="99" width="14.140625" style="81" bestFit="1" customWidth="1"/>
    <col min="100" max="100" width="20.140625" style="81" bestFit="1" customWidth="1"/>
    <col min="101" max="101" width="14.28515625" style="81" bestFit="1" customWidth="1"/>
    <col min="102" max="102" width="18.28515625" style="81" bestFit="1" customWidth="1"/>
    <col min="103" max="103" width="19" style="81" bestFit="1" customWidth="1"/>
    <col min="104" max="104" width="24.140625" style="81" bestFit="1" customWidth="1"/>
    <col min="105" max="105" width="23.28515625" style="81" bestFit="1" customWidth="1"/>
    <col min="106" max="106" width="25.140625" style="81" bestFit="1" customWidth="1"/>
    <col min="107" max="107" width="23.28515625" style="81" bestFit="1" customWidth="1"/>
    <col min="108" max="108" width="13.7109375" style="81" bestFit="1" customWidth="1"/>
    <col min="109" max="109" width="13.42578125" style="81" bestFit="1" customWidth="1"/>
    <col min="110" max="110" width="30.140625" style="81" bestFit="1" customWidth="1"/>
    <col min="111" max="111" width="16.85546875" style="81" bestFit="1" customWidth="1"/>
    <col min="112" max="112" width="17.85546875" style="81" bestFit="1" customWidth="1"/>
    <col min="113" max="113" width="16.42578125" style="81" bestFit="1" customWidth="1"/>
    <col min="114" max="114" width="12.85546875" style="81" bestFit="1" customWidth="1"/>
    <col min="115" max="115" width="13.7109375" style="81" bestFit="1" customWidth="1"/>
    <col min="116" max="116" width="17.5703125" style="81" bestFit="1" customWidth="1"/>
    <col min="117" max="117" width="27.140625" style="81" bestFit="1" customWidth="1"/>
    <col min="118" max="118" width="13.28515625" style="81" bestFit="1" customWidth="1"/>
    <col min="119" max="119" width="11.140625" style="81" bestFit="1" customWidth="1"/>
    <col min="120" max="120" width="15.140625" style="81" bestFit="1" customWidth="1"/>
    <col min="121" max="121" width="14.28515625" style="81" bestFit="1" customWidth="1"/>
    <col min="122" max="123" width="15.85546875" style="81" bestFit="1" customWidth="1"/>
    <col min="124" max="124" width="14.5703125" style="81" bestFit="1" customWidth="1"/>
    <col min="125" max="125" width="16.85546875" style="81" bestFit="1" customWidth="1"/>
    <col min="126" max="126" width="20.5703125" style="81" bestFit="1" customWidth="1"/>
    <col min="127" max="127" width="12" style="81" bestFit="1" customWidth="1"/>
    <col min="128" max="128" width="12.140625" style="81" bestFit="1" customWidth="1"/>
    <col min="129" max="129" width="14.5703125" style="81" bestFit="1" customWidth="1"/>
    <col min="130" max="130" width="22.7109375" style="81" bestFit="1" customWidth="1"/>
    <col min="131" max="131" width="14.7109375" style="81" bestFit="1" customWidth="1"/>
    <col min="132" max="132" width="12.28515625" style="81" bestFit="1" customWidth="1"/>
    <col min="133" max="133" width="29" style="81" bestFit="1" customWidth="1"/>
    <col min="134" max="134" width="11.5703125" style="81" bestFit="1" customWidth="1"/>
    <col min="135" max="135" width="13.7109375" style="81" bestFit="1" customWidth="1"/>
    <col min="136" max="136" width="16.140625" style="81" bestFit="1" customWidth="1"/>
    <col min="137" max="137" width="18.5703125" style="81" bestFit="1" customWidth="1"/>
    <col min="138" max="138" width="18.85546875" style="81" bestFit="1" customWidth="1"/>
    <col min="139" max="139" width="8.28515625" style="81" bestFit="1" customWidth="1"/>
    <col min="140" max="140" width="14.28515625" style="81" bestFit="1" customWidth="1"/>
    <col min="141" max="141" width="11.28515625" style="81" bestFit="1" customWidth="1"/>
    <col min="142" max="142" width="12.42578125" style="81" bestFit="1" customWidth="1"/>
    <col min="143" max="143" width="16.85546875" style="81" bestFit="1" customWidth="1"/>
    <col min="144" max="144" width="10.42578125" style="81" bestFit="1" customWidth="1"/>
    <col min="145" max="145" width="32" style="81" bestFit="1" customWidth="1"/>
    <col min="146" max="146" width="15.7109375" style="81" bestFit="1" customWidth="1"/>
    <col min="147" max="147" width="14.28515625" style="81" bestFit="1" customWidth="1"/>
    <col min="148" max="148" width="14" style="81" bestFit="1" customWidth="1"/>
    <col min="149" max="149" width="16" style="81" bestFit="1" customWidth="1"/>
    <col min="150" max="150" width="13.42578125" style="81" bestFit="1" customWidth="1"/>
    <col min="151" max="151" width="21.42578125" style="81" bestFit="1" customWidth="1"/>
    <col min="152" max="152" width="11.85546875" style="81" bestFit="1" customWidth="1"/>
    <col min="153" max="153" width="14.42578125" style="81" bestFit="1" customWidth="1"/>
    <col min="154" max="154" width="16.42578125" style="81" bestFit="1" customWidth="1"/>
    <col min="155" max="155" width="16.85546875" style="81" bestFit="1" customWidth="1"/>
    <col min="156" max="156" width="19.85546875" style="81" bestFit="1" customWidth="1"/>
    <col min="157" max="157" width="23.28515625" style="81" bestFit="1" customWidth="1"/>
    <col min="158" max="158" width="12" style="81" bestFit="1" customWidth="1"/>
    <col min="159" max="159" width="17" style="81" bestFit="1" customWidth="1"/>
    <col min="160" max="160" width="14" style="81" bestFit="1" customWidth="1"/>
    <col min="161" max="161" width="16.140625" style="81" bestFit="1" customWidth="1"/>
    <col min="162" max="162" width="13.140625" style="81" bestFit="1" customWidth="1"/>
    <col min="163" max="163" width="21" style="81" bestFit="1" customWidth="1"/>
    <col min="164" max="164" width="21.85546875" style="81" bestFit="1" customWidth="1"/>
    <col min="165" max="165" width="13.28515625" style="81" bestFit="1" customWidth="1"/>
    <col min="166" max="166" width="13.140625" style="81" bestFit="1" customWidth="1"/>
    <col min="167" max="167" width="14.5703125" style="81" bestFit="1" customWidth="1"/>
    <col min="168" max="168" width="22.140625" style="81" bestFit="1" customWidth="1"/>
    <col min="169" max="169" width="17.5703125" style="81" bestFit="1" customWidth="1"/>
    <col min="170" max="170" width="15" style="81" bestFit="1" customWidth="1"/>
    <col min="171" max="171" width="11.5703125" style="81" bestFit="1" customWidth="1"/>
    <col min="172" max="172" width="21.7109375" style="81" bestFit="1" customWidth="1"/>
    <col min="173" max="173" width="15.5703125" style="81" bestFit="1" customWidth="1"/>
    <col min="174" max="174" width="20.7109375" style="81" bestFit="1" customWidth="1"/>
    <col min="175" max="175" width="35.7109375" style="81" bestFit="1" customWidth="1"/>
    <col min="176" max="176" width="13.28515625" style="81" bestFit="1" customWidth="1"/>
    <col min="177" max="177" width="17" style="81" bestFit="1" customWidth="1"/>
    <col min="178" max="178" width="18.85546875" style="81" bestFit="1" customWidth="1"/>
    <col min="179" max="179" width="12.7109375" style="81" bestFit="1" customWidth="1"/>
    <col min="180" max="180" width="18.28515625" style="81" bestFit="1" customWidth="1"/>
    <col min="181" max="181" width="16.5703125" style="81" bestFit="1" customWidth="1"/>
    <col min="182" max="182" width="15.85546875" style="81" bestFit="1" customWidth="1"/>
    <col min="183" max="183" width="28.7109375" style="81" bestFit="1" customWidth="1"/>
    <col min="184" max="184" width="17.7109375" style="81" bestFit="1" customWidth="1"/>
    <col min="185" max="185" width="30.7109375" style="81" bestFit="1" customWidth="1"/>
    <col min="186" max="186" width="16.5703125" style="81" bestFit="1" customWidth="1"/>
    <col min="187" max="187" width="17.7109375" style="81" bestFit="1" customWidth="1"/>
    <col min="188" max="188" width="11.5703125" style="81" bestFit="1" customWidth="1"/>
    <col min="189" max="189" width="20" style="81" bestFit="1" customWidth="1"/>
    <col min="190" max="190" width="13.42578125" style="81" bestFit="1" customWidth="1"/>
    <col min="191" max="191" width="12.140625" style="81" bestFit="1" customWidth="1"/>
    <col min="192" max="192" width="10.85546875" style="81" bestFit="1" customWidth="1"/>
    <col min="193" max="193" width="11.7109375" style="81" bestFit="1" customWidth="1"/>
    <col min="194" max="194" width="22.85546875" style="81" bestFit="1" customWidth="1"/>
    <col min="195" max="195" width="23.5703125" style="81" bestFit="1" customWidth="1"/>
    <col min="196" max="196" width="26.42578125" style="81" bestFit="1" customWidth="1"/>
    <col min="197" max="197" width="29.140625" style="81" bestFit="1" customWidth="1"/>
    <col min="198" max="198" width="18.42578125" style="81" bestFit="1" customWidth="1"/>
    <col min="199" max="199" width="17.5703125" style="81" bestFit="1" customWidth="1"/>
    <col min="200" max="200" width="23.7109375" style="81" bestFit="1" customWidth="1"/>
    <col min="201" max="201" width="22.85546875" style="81" bestFit="1" customWidth="1"/>
    <col min="202" max="202" width="19.140625" style="81" bestFit="1" customWidth="1"/>
    <col min="203" max="203" width="18" style="81" bestFit="1" customWidth="1"/>
    <col min="204" max="204" width="14" style="81" bestFit="1" customWidth="1"/>
    <col min="205" max="205" width="22.42578125" style="81" bestFit="1" customWidth="1"/>
    <col min="206" max="206" width="26" style="81" bestFit="1" customWidth="1"/>
    <col min="207" max="207" width="23" style="81" bestFit="1" customWidth="1"/>
    <col min="208" max="208" width="19.85546875" style="81" bestFit="1" customWidth="1"/>
    <col min="209" max="209" width="16.28515625" style="81" bestFit="1" customWidth="1"/>
    <col min="210" max="210" width="22.140625" style="81" bestFit="1" customWidth="1"/>
    <col min="211" max="211" width="38" style="81" bestFit="1" customWidth="1"/>
    <col min="212" max="212" width="19" style="81" bestFit="1" customWidth="1"/>
    <col min="213" max="213" width="27" style="81" bestFit="1" customWidth="1"/>
    <col min="214" max="214" width="23.28515625" style="81" bestFit="1" customWidth="1"/>
    <col min="215" max="215" width="27.7109375" style="81" bestFit="1" customWidth="1"/>
    <col min="216" max="216" width="21.7109375" style="81" bestFit="1" customWidth="1"/>
    <col min="217" max="217" width="20.28515625" style="81" bestFit="1" customWidth="1"/>
    <col min="218" max="218" width="18.85546875" style="81" bestFit="1" customWidth="1"/>
    <col min="219" max="219" width="28" style="81" bestFit="1" customWidth="1"/>
    <col min="220" max="220" width="26.42578125" style="81" bestFit="1" customWidth="1"/>
    <col min="221" max="221" width="19.5703125" style="81" bestFit="1" customWidth="1"/>
    <col min="222" max="222" width="19.140625" style="81" bestFit="1" customWidth="1"/>
    <col min="223" max="223" width="19.28515625" style="81" bestFit="1" customWidth="1"/>
    <col min="224" max="224" width="18.7109375" style="81" bestFit="1" customWidth="1"/>
    <col min="225" max="225" width="19" style="81" bestFit="1" customWidth="1"/>
    <col min="226" max="226" width="23.140625" style="81" bestFit="1" customWidth="1"/>
    <col min="227" max="227" width="25.140625" style="81" bestFit="1" customWidth="1"/>
    <col min="228" max="228" width="27.5703125" style="81" bestFit="1" customWidth="1"/>
    <col min="229" max="229" width="23.42578125" style="81" bestFit="1" customWidth="1"/>
    <col min="230" max="230" width="20.42578125" style="81" bestFit="1" customWidth="1"/>
    <col min="231" max="231" width="28" style="81" bestFit="1" customWidth="1"/>
    <col min="232" max="232" width="14.7109375" style="81" bestFit="1" customWidth="1"/>
    <col min="233" max="233" width="20" style="81" bestFit="1" customWidth="1"/>
    <col min="234" max="234" width="23.42578125" style="81" bestFit="1" customWidth="1"/>
    <col min="235" max="235" width="20.85546875" style="81" bestFit="1" customWidth="1"/>
    <col min="236" max="236" width="22" style="81" bestFit="1" customWidth="1"/>
    <col min="237" max="237" width="38.42578125" style="81" bestFit="1" customWidth="1"/>
    <col min="238" max="238" width="26.140625" style="81" bestFit="1" customWidth="1"/>
    <col min="239" max="239" width="20.140625" style="81" bestFit="1" customWidth="1"/>
    <col min="240" max="240" width="33" style="81" bestFit="1" customWidth="1"/>
    <col min="241" max="241" width="21" style="81" bestFit="1" customWidth="1"/>
    <col min="242" max="242" width="19.85546875" style="81" bestFit="1" customWidth="1"/>
    <col min="243" max="243" width="22" style="81" bestFit="1" customWidth="1"/>
    <col min="244" max="244" width="21" style="81" bestFit="1" customWidth="1"/>
    <col min="245" max="245" width="18.5703125" style="81" bestFit="1" customWidth="1"/>
    <col min="246" max="246" width="19.28515625" style="81" bestFit="1" customWidth="1"/>
    <col min="247" max="247" width="19.140625" style="81" bestFit="1" customWidth="1"/>
    <col min="248" max="248" width="20.140625" style="81" bestFit="1" customWidth="1"/>
    <col min="249" max="249" width="21.7109375" style="81" bestFit="1" customWidth="1"/>
    <col min="250" max="250" width="24.140625" style="81" bestFit="1" customWidth="1"/>
    <col min="251" max="251" width="17" style="81" bestFit="1" customWidth="1"/>
    <col min="252" max="252" width="22.140625" style="81" bestFit="1" customWidth="1"/>
    <col min="253" max="253" width="19.140625" style="81" bestFit="1" customWidth="1"/>
    <col min="254" max="254" width="17" style="81" bestFit="1" customWidth="1"/>
    <col min="255" max="255" width="18.42578125" style="81" bestFit="1" customWidth="1"/>
    <col min="256" max="256" width="17.5703125" style="81" bestFit="1" customWidth="1"/>
    <col min="257" max="257" width="19.85546875" style="81" bestFit="1" customWidth="1"/>
    <col min="258" max="258" width="21" style="81" bestFit="1" customWidth="1"/>
    <col min="259" max="259" width="22.5703125" style="81" bestFit="1" customWidth="1"/>
    <col min="260" max="260" width="15.85546875" style="81" bestFit="1" customWidth="1"/>
    <col min="261" max="261" width="40" style="81" bestFit="1" customWidth="1"/>
    <col min="262" max="262" width="19.28515625" style="81" bestFit="1" customWidth="1"/>
    <col min="263" max="263" width="27.28515625" style="81" bestFit="1" customWidth="1"/>
    <col min="264" max="264" width="27.5703125" style="81" bestFit="1" customWidth="1"/>
    <col min="265" max="265" width="24.5703125" style="81" bestFit="1" customWidth="1"/>
    <col min="266" max="266" width="30.7109375" style="81" bestFit="1" customWidth="1"/>
    <col min="267" max="267" width="30.42578125" style="81" bestFit="1" customWidth="1"/>
    <col min="268" max="268" width="20.140625" style="81" bestFit="1" customWidth="1"/>
    <col min="269" max="269" width="14.5703125" style="81" bestFit="1" customWidth="1"/>
    <col min="270" max="270" width="21.5703125" style="81" bestFit="1" customWidth="1"/>
    <col min="271" max="271" width="22.85546875" style="81" bestFit="1" customWidth="1"/>
    <col min="272" max="272" width="20.5703125" style="81" bestFit="1" customWidth="1"/>
    <col min="273" max="273" width="21.85546875" style="81" bestFit="1" customWidth="1"/>
    <col min="274" max="274" width="26.7109375" style="81" bestFit="1" customWidth="1"/>
    <col min="275" max="275" width="20.85546875" style="81" bestFit="1" customWidth="1"/>
    <col min="276" max="276" width="17.85546875" style="81" bestFit="1" customWidth="1"/>
    <col min="277" max="277" width="20.5703125" style="81" bestFit="1" customWidth="1"/>
    <col min="278" max="278" width="23.85546875" style="81" bestFit="1" customWidth="1"/>
    <col min="279" max="279" width="24.85546875" style="81" bestFit="1" customWidth="1"/>
    <col min="280" max="280" width="22.7109375" style="81" bestFit="1" customWidth="1"/>
    <col min="281" max="281" width="19" style="81" bestFit="1" customWidth="1"/>
    <col min="282" max="282" width="30.140625" style="81" bestFit="1" customWidth="1"/>
    <col min="283" max="283" width="29.140625" style="81" bestFit="1" customWidth="1"/>
    <col min="284" max="284" width="21.85546875" style="81" bestFit="1" customWidth="1"/>
    <col min="285" max="285" width="24.7109375" style="81" bestFit="1" customWidth="1"/>
    <col min="286" max="286" width="41.5703125" style="81" bestFit="1" customWidth="1"/>
    <col min="287" max="287" width="18.42578125" style="81" bestFit="1" customWidth="1"/>
    <col min="288" max="288" width="18.140625" style="81" bestFit="1" customWidth="1"/>
    <col min="289" max="289" width="20.85546875" style="81" bestFit="1" customWidth="1"/>
    <col min="290" max="290" width="31.140625" style="81" bestFit="1" customWidth="1"/>
    <col min="291" max="291" width="22.5703125" style="81" bestFit="1" customWidth="1"/>
    <col min="292" max="292" width="28.28515625" style="81" bestFit="1" customWidth="1"/>
    <col min="293" max="293" width="21.85546875" style="81" bestFit="1" customWidth="1"/>
    <col min="294" max="294" width="17" style="81" bestFit="1" customWidth="1"/>
    <col min="295" max="295" width="26.85546875" style="81" bestFit="1" customWidth="1"/>
    <col min="296" max="296" width="28.28515625" style="81" bestFit="1" customWidth="1"/>
    <col min="297" max="297" width="20.42578125" style="81" bestFit="1" customWidth="1"/>
    <col min="298" max="298" width="20.28515625" style="81" bestFit="1" customWidth="1"/>
    <col min="299" max="299" width="22.28515625" style="81" bestFit="1" customWidth="1"/>
    <col min="300" max="300" width="20.85546875" style="81" bestFit="1" customWidth="1"/>
    <col min="301" max="301" width="16.7109375" style="81" bestFit="1" customWidth="1"/>
    <col min="302" max="302" width="19.140625" style="81" bestFit="1" customWidth="1"/>
    <col min="303" max="303" width="22.85546875" style="81" bestFit="1" customWidth="1"/>
    <col min="304" max="304" width="16.85546875" style="81" bestFit="1" customWidth="1"/>
    <col min="305" max="305" width="17.42578125" style="81" bestFit="1" customWidth="1"/>
    <col min="306" max="306" width="29.140625" style="81" bestFit="1" customWidth="1"/>
    <col min="307" max="307" width="23" style="81" bestFit="1" customWidth="1"/>
    <col min="308" max="308" width="15.85546875" style="81" bestFit="1" customWidth="1"/>
    <col min="309" max="309" width="22.42578125" style="81" bestFit="1" customWidth="1"/>
    <col min="310" max="310" width="25" style="81" bestFit="1" customWidth="1"/>
    <col min="311" max="311" width="16.5703125" style="81" bestFit="1" customWidth="1"/>
    <col min="312" max="312" width="26.5703125" style="81" bestFit="1" customWidth="1"/>
    <col min="313" max="313" width="18.140625" style="81" bestFit="1" customWidth="1"/>
    <col min="314" max="314" width="19.5703125" style="81" bestFit="1" customWidth="1"/>
    <col min="315" max="315" width="18" style="81" bestFit="1" customWidth="1"/>
    <col min="316" max="316" width="18.140625" style="81" bestFit="1" customWidth="1"/>
    <col min="317" max="317" width="22.42578125" style="81" bestFit="1" customWidth="1"/>
    <col min="318" max="318" width="27.5703125" style="81" bestFit="1" customWidth="1"/>
    <col min="319" max="319" width="20.42578125" style="81" bestFit="1" customWidth="1"/>
    <col min="320" max="320" width="24.7109375" style="81" bestFit="1" customWidth="1"/>
    <col min="321" max="321" width="18.7109375" style="81" bestFit="1" customWidth="1"/>
    <col min="322" max="322" width="26.42578125" style="81" bestFit="1" customWidth="1"/>
    <col min="323" max="323" width="27.7109375" style="81" bestFit="1" customWidth="1"/>
    <col min="324" max="324" width="25.85546875" style="81" bestFit="1" customWidth="1"/>
    <col min="325" max="325" width="24.140625" style="81" bestFit="1" customWidth="1"/>
    <col min="326" max="326" width="22.5703125" style="81" bestFit="1" customWidth="1"/>
    <col min="327" max="327" width="21.85546875" style="81" bestFit="1" customWidth="1"/>
    <col min="328" max="328" width="25.7109375" style="81" bestFit="1" customWidth="1"/>
    <col min="329" max="329" width="20.85546875" style="81" bestFit="1" customWidth="1"/>
    <col min="330" max="330" width="34.7109375" style="81" bestFit="1" customWidth="1"/>
    <col min="331" max="331" width="23" style="81" bestFit="1" customWidth="1"/>
    <col min="332" max="332" width="22" style="81" bestFit="1" customWidth="1"/>
    <col min="333" max="333" width="28.5703125" style="81" bestFit="1" customWidth="1"/>
    <col min="334" max="334" width="20.5703125" style="81" bestFit="1" customWidth="1"/>
    <col min="335" max="335" width="30.140625" style="81" bestFit="1" customWidth="1"/>
    <col min="336" max="336" width="22.42578125" style="81" bestFit="1" customWidth="1"/>
    <col min="337" max="337" width="21.140625" style="81" bestFit="1" customWidth="1"/>
    <col min="338" max="338" width="22" style="81" bestFit="1" customWidth="1"/>
    <col min="339" max="339" width="16.42578125" style="81" bestFit="1" customWidth="1"/>
    <col min="340" max="340" width="17" style="81" bestFit="1" customWidth="1"/>
    <col min="341" max="341" width="24.85546875" style="81" bestFit="1" customWidth="1"/>
    <col min="342" max="342" width="18.28515625" style="81" bestFit="1" customWidth="1"/>
    <col min="343" max="343" width="35" style="81" bestFit="1" customWidth="1"/>
    <col min="344" max="344" width="21.85546875" style="81" bestFit="1" customWidth="1"/>
    <col min="345" max="345" width="34.7109375" style="81" bestFit="1" customWidth="1"/>
    <col min="346" max="346" width="17.5703125" style="81" bestFit="1" customWidth="1"/>
    <col min="347" max="347" width="18" style="81" bestFit="1" customWidth="1"/>
    <col min="348" max="348" width="22.85546875" style="81" bestFit="1" customWidth="1"/>
    <col min="349" max="349" width="19.5703125" style="81" bestFit="1" customWidth="1"/>
    <col min="350" max="350" width="27" style="81" bestFit="1" customWidth="1"/>
    <col min="351" max="352" width="19.5703125" style="81" bestFit="1" customWidth="1"/>
    <col min="353" max="353" width="22.140625" style="81" bestFit="1" customWidth="1"/>
    <col min="354" max="354" width="19.7109375" style="81" bestFit="1" customWidth="1"/>
    <col min="355" max="355" width="34.5703125" style="81" bestFit="1" customWidth="1"/>
    <col min="356" max="356" width="24.42578125" style="81" bestFit="1" customWidth="1"/>
    <col min="357" max="357" width="16.5703125" style="81" bestFit="1" customWidth="1"/>
    <col min="358" max="358" width="16.42578125" style="81" bestFit="1" customWidth="1"/>
    <col min="359" max="359" width="17.7109375" style="81" bestFit="1" customWidth="1"/>
    <col min="360" max="360" width="20.85546875" style="81" bestFit="1" customWidth="1"/>
    <col min="361" max="361" width="19.7109375" style="81" bestFit="1" customWidth="1"/>
    <col min="362" max="362" width="17.85546875" style="81" bestFit="1" customWidth="1"/>
    <col min="363" max="363" width="28.28515625" style="81" bestFit="1" customWidth="1"/>
    <col min="364" max="364" width="19.42578125" style="81" bestFit="1" customWidth="1"/>
    <col min="365" max="365" width="26" style="81" bestFit="1" customWidth="1"/>
    <col min="366" max="366" width="18.28515625" style="81" bestFit="1" customWidth="1"/>
    <col min="367" max="367" width="20" style="81" bestFit="1" customWidth="1"/>
    <col min="368" max="368" width="24.5703125" style="81" bestFit="1" customWidth="1"/>
    <col min="369" max="369" width="18.28515625" style="81" bestFit="1" customWidth="1"/>
    <col min="370" max="370" width="23.5703125" style="81" bestFit="1" customWidth="1"/>
    <col min="371" max="371" width="24.7109375" style="81" bestFit="1" customWidth="1"/>
    <col min="372" max="372" width="14.140625" style="81" bestFit="1" customWidth="1"/>
    <col min="373" max="373" width="29.140625" style="81" bestFit="1" customWidth="1"/>
    <col min="374" max="374" width="20.140625" style="81" bestFit="1" customWidth="1"/>
    <col min="375" max="375" width="20.42578125" style="81" bestFit="1" customWidth="1"/>
    <col min="376" max="376" width="23.28515625" style="81" bestFit="1" customWidth="1"/>
    <col min="377" max="377" width="27" style="81" bestFit="1" customWidth="1"/>
    <col min="378" max="378" width="21.5703125" style="81" bestFit="1" customWidth="1"/>
    <col min="379" max="379" width="36.5703125" style="81" bestFit="1" customWidth="1"/>
    <col min="380" max="380" width="19.28515625" style="81" bestFit="1" customWidth="1"/>
    <col min="381" max="381" width="17.28515625" style="81" bestFit="1" customWidth="1"/>
    <col min="382" max="382" width="19" style="81" bestFit="1" customWidth="1"/>
    <col min="383" max="383" width="25.85546875" style="81" bestFit="1" customWidth="1"/>
    <col min="384" max="384" width="36" style="81" bestFit="1" customWidth="1"/>
    <col min="385" max="385" width="30.5703125" style="81" bestFit="1" customWidth="1"/>
    <col min="386" max="386" width="11.28515625" style="81" bestFit="1" customWidth="1"/>
    <col min="387" max="16384" width="9.140625" style="81"/>
  </cols>
  <sheetData>
    <row r="1" spans="1:25" ht="28.9" customHeight="1" x14ac:dyDescent="0.25">
      <c r="A1" s="103" t="s">
        <v>1206</v>
      </c>
      <c r="B1" s="104" t="s">
        <v>1207</v>
      </c>
      <c r="C1" s="105"/>
      <c r="D1" s="106"/>
      <c r="E1" s="106"/>
      <c r="F1" s="107"/>
      <c r="H1" s="103" t="s">
        <v>1208</v>
      </c>
      <c r="I1" s="104" t="s">
        <v>1207</v>
      </c>
      <c r="J1" s="104"/>
      <c r="L1"/>
      <c r="M1"/>
      <c r="N1" s="298" t="s">
        <v>1217</v>
      </c>
      <c r="O1" s="298"/>
      <c r="P1" s="299"/>
      <c r="Q1" s="299"/>
      <c r="R1"/>
      <c r="S1"/>
      <c r="T1"/>
      <c r="U1"/>
      <c r="V1"/>
      <c r="W1"/>
      <c r="X1"/>
      <c r="Y1"/>
    </row>
    <row r="2" spans="1:25" ht="15" x14ac:dyDescent="0.25">
      <c r="A2" s="108" t="s">
        <v>613</v>
      </c>
      <c r="B2" s="109" t="s">
        <v>1212</v>
      </c>
      <c r="C2" s="109" t="s">
        <v>1213</v>
      </c>
      <c r="D2" s="109" t="s">
        <v>1214</v>
      </c>
      <c r="E2" s="109" t="s">
        <v>1215</v>
      </c>
      <c r="F2" s="110" t="s">
        <v>622</v>
      </c>
      <c r="H2" s="103" t="s">
        <v>613</v>
      </c>
      <c r="I2" s="124" t="s">
        <v>1215</v>
      </c>
      <c r="J2" s="103" t="s">
        <v>622</v>
      </c>
      <c r="L2"/>
      <c r="M2"/>
      <c r="N2" s="53" t="s">
        <v>613</v>
      </c>
      <c r="O2" s="53" t="s">
        <v>1218</v>
      </c>
      <c r="P2" s="53" t="s">
        <v>1219</v>
      </c>
      <c r="Q2" s="53" t="s">
        <v>694</v>
      </c>
      <c r="R2"/>
      <c r="S2"/>
      <c r="T2"/>
      <c r="U2"/>
      <c r="V2"/>
      <c r="W2"/>
      <c r="X2"/>
      <c r="Y2"/>
    </row>
    <row r="3" spans="1:25" ht="15" x14ac:dyDescent="0.25">
      <c r="A3" s="111" t="s">
        <v>742</v>
      </c>
      <c r="B3" s="112">
        <v>2</v>
      </c>
      <c r="C3" s="113">
        <v>1</v>
      </c>
      <c r="D3" s="113">
        <v>2</v>
      </c>
      <c r="E3" s="113">
        <v>16</v>
      </c>
      <c r="F3" s="114">
        <v>21</v>
      </c>
      <c r="H3" s="125" t="s">
        <v>742</v>
      </c>
      <c r="I3" s="126">
        <v>16</v>
      </c>
      <c r="J3" s="127">
        <v>16</v>
      </c>
      <c r="L3"/>
      <c r="M3"/>
      <c r="N3" s="100" t="s">
        <v>742</v>
      </c>
      <c r="O3" s="11">
        <v>18</v>
      </c>
      <c r="P3" s="136">
        <v>18</v>
      </c>
      <c r="Q3" s="136">
        <v>19</v>
      </c>
      <c r="R3"/>
      <c r="S3"/>
      <c r="T3"/>
      <c r="U3"/>
      <c r="V3"/>
      <c r="W3"/>
      <c r="X3"/>
      <c r="Y3"/>
    </row>
    <row r="4" spans="1:25" ht="15" x14ac:dyDescent="0.25">
      <c r="A4" s="115" t="s">
        <v>786</v>
      </c>
      <c r="B4" s="116"/>
      <c r="C4" s="117"/>
      <c r="D4" s="117">
        <v>4</v>
      </c>
      <c r="E4" s="117">
        <v>24</v>
      </c>
      <c r="F4" s="118">
        <v>28</v>
      </c>
      <c r="H4" s="128" t="s">
        <v>865</v>
      </c>
      <c r="I4" s="129">
        <v>10</v>
      </c>
      <c r="J4" s="130">
        <v>10</v>
      </c>
      <c r="L4"/>
      <c r="M4"/>
      <c r="N4" s="100" t="s">
        <v>785</v>
      </c>
      <c r="O4" s="11">
        <v>26</v>
      </c>
      <c r="P4" s="136">
        <v>26</v>
      </c>
      <c r="Q4" s="136">
        <v>26</v>
      </c>
      <c r="R4"/>
      <c r="S4"/>
      <c r="T4"/>
      <c r="U4"/>
      <c r="V4"/>
      <c r="W4"/>
      <c r="X4"/>
      <c r="Y4"/>
    </row>
    <row r="5" spans="1:25" ht="15" x14ac:dyDescent="0.25">
      <c r="A5" s="115" t="s">
        <v>865</v>
      </c>
      <c r="B5" s="116"/>
      <c r="C5" s="117"/>
      <c r="D5" s="117">
        <v>24</v>
      </c>
      <c r="E5" s="117">
        <v>1</v>
      </c>
      <c r="F5" s="118">
        <v>25</v>
      </c>
      <c r="H5" s="128" t="s">
        <v>979</v>
      </c>
      <c r="I5" s="129">
        <v>4</v>
      </c>
      <c r="J5" s="130">
        <v>4</v>
      </c>
      <c r="L5"/>
      <c r="M5"/>
      <c r="N5" s="100" t="s">
        <v>786</v>
      </c>
      <c r="O5" s="11">
        <v>8</v>
      </c>
      <c r="P5" s="136">
        <v>27</v>
      </c>
      <c r="Q5" s="136">
        <v>27</v>
      </c>
      <c r="R5"/>
      <c r="S5"/>
      <c r="T5"/>
      <c r="U5"/>
      <c r="V5"/>
      <c r="W5"/>
      <c r="X5"/>
      <c r="Y5"/>
    </row>
    <row r="6" spans="1:25" ht="15" x14ac:dyDescent="0.25">
      <c r="A6" s="115" t="s">
        <v>979</v>
      </c>
      <c r="B6" s="116">
        <v>2</v>
      </c>
      <c r="C6" s="117"/>
      <c r="D6" s="117"/>
      <c r="E6" s="117">
        <v>19</v>
      </c>
      <c r="F6" s="118">
        <v>21</v>
      </c>
      <c r="H6" s="128" t="s">
        <v>978</v>
      </c>
      <c r="I6" s="129">
        <v>18</v>
      </c>
      <c r="J6" s="130">
        <v>18</v>
      </c>
      <c r="L6"/>
      <c r="M6"/>
      <c r="N6" s="100" t="s">
        <v>865</v>
      </c>
      <c r="O6" s="11">
        <v>25</v>
      </c>
      <c r="P6" s="136">
        <v>24</v>
      </c>
      <c r="Q6" s="136">
        <v>17</v>
      </c>
      <c r="R6"/>
      <c r="S6"/>
      <c r="T6"/>
      <c r="U6"/>
      <c r="V6"/>
      <c r="W6"/>
      <c r="X6"/>
      <c r="Y6"/>
    </row>
    <row r="7" spans="1:25" ht="15" x14ac:dyDescent="0.25">
      <c r="A7" s="115" t="s">
        <v>978</v>
      </c>
      <c r="B7" s="116">
        <v>1</v>
      </c>
      <c r="C7" s="117"/>
      <c r="D7" s="117">
        <v>9</v>
      </c>
      <c r="E7" s="117">
        <v>16</v>
      </c>
      <c r="F7" s="118">
        <v>26</v>
      </c>
      <c r="H7" s="128" t="s">
        <v>1070</v>
      </c>
      <c r="I7" s="129">
        <v>21</v>
      </c>
      <c r="J7" s="130">
        <v>21</v>
      </c>
      <c r="L7"/>
      <c r="M7"/>
      <c r="N7" s="100" t="s">
        <v>979</v>
      </c>
      <c r="O7" s="11">
        <v>14</v>
      </c>
      <c r="P7" s="136">
        <v>19</v>
      </c>
      <c r="Q7" s="136">
        <v>20</v>
      </c>
      <c r="R7"/>
      <c r="S7"/>
      <c r="T7"/>
      <c r="U7"/>
      <c r="V7"/>
      <c r="W7"/>
      <c r="X7"/>
      <c r="Y7"/>
    </row>
    <row r="8" spans="1:25" ht="15" x14ac:dyDescent="0.25">
      <c r="A8" s="115" t="s">
        <v>1070</v>
      </c>
      <c r="B8" s="116">
        <v>1</v>
      </c>
      <c r="C8" s="117"/>
      <c r="D8" s="117">
        <v>9</v>
      </c>
      <c r="E8" s="117">
        <v>15</v>
      </c>
      <c r="F8" s="118">
        <v>25</v>
      </c>
      <c r="H8" s="128" t="s">
        <v>1071</v>
      </c>
      <c r="I8" s="129">
        <v>4</v>
      </c>
      <c r="J8" s="130">
        <v>4</v>
      </c>
      <c r="L8"/>
      <c r="M8"/>
      <c r="N8" s="100" t="s">
        <v>978</v>
      </c>
      <c r="O8" s="11">
        <v>23</v>
      </c>
      <c r="P8" s="136">
        <v>24</v>
      </c>
      <c r="Q8" s="136">
        <v>26</v>
      </c>
      <c r="R8"/>
      <c r="S8"/>
      <c r="T8"/>
      <c r="U8"/>
      <c r="V8"/>
      <c r="W8"/>
      <c r="X8"/>
      <c r="Y8"/>
    </row>
    <row r="9" spans="1:25" ht="15" x14ac:dyDescent="0.25">
      <c r="A9" s="115" t="s">
        <v>1071</v>
      </c>
      <c r="B9" s="116">
        <v>1</v>
      </c>
      <c r="C9" s="117">
        <v>1</v>
      </c>
      <c r="D9" s="117">
        <v>16</v>
      </c>
      <c r="E9" s="117">
        <v>2</v>
      </c>
      <c r="F9" s="118">
        <v>20</v>
      </c>
      <c r="H9" s="131" t="s">
        <v>1209</v>
      </c>
      <c r="I9" s="129">
        <v>26</v>
      </c>
      <c r="J9" s="130">
        <v>26</v>
      </c>
      <c r="L9"/>
      <c r="M9"/>
      <c r="N9" s="100" t="s">
        <v>1070</v>
      </c>
      <c r="O9" s="11">
        <v>23</v>
      </c>
      <c r="P9" s="136">
        <v>22</v>
      </c>
      <c r="Q9" s="136">
        <v>8</v>
      </c>
      <c r="R9"/>
      <c r="S9"/>
      <c r="T9"/>
      <c r="U9"/>
      <c r="V9"/>
      <c r="W9"/>
      <c r="X9"/>
      <c r="Y9"/>
    </row>
    <row r="10" spans="1:25" ht="15" x14ac:dyDescent="0.25">
      <c r="A10" s="119" t="s">
        <v>1209</v>
      </c>
      <c r="B10" s="116"/>
      <c r="C10" s="117"/>
      <c r="D10" s="117"/>
      <c r="E10" s="117">
        <v>26</v>
      </c>
      <c r="F10" s="118">
        <v>26</v>
      </c>
      <c r="H10" s="132" t="s">
        <v>622</v>
      </c>
      <c r="I10" s="133">
        <v>99</v>
      </c>
      <c r="J10" s="134">
        <v>99</v>
      </c>
      <c r="L10"/>
      <c r="M10"/>
      <c r="N10" s="100" t="s">
        <v>1071</v>
      </c>
      <c r="O10" s="11">
        <v>19</v>
      </c>
      <c r="P10" s="136">
        <v>16</v>
      </c>
      <c r="Q10" s="136">
        <v>19</v>
      </c>
      <c r="R10"/>
      <c r="S10"/>
      <c r="T10"/>
      <c r="U10"/>
      <c r="V10"/>
      <c r="W10"/>
      <c r="X10"/>
      <c r="Y10"/>
    </row>
    <row r="11" spans="1:25" ht="15" x14ac:dyDescent="0.25">
      <c r="A11" s="120" t="s">
        <v>622</v>
      </c>
      <c r="B11" s="121">
        <v>7</v>
      </c>
      <c r="C11" s="122">
        <v>2</v>
      </c>
      <c r="D11" s="122">
        <v>64</v>
      </c>
      <c r="E11" s="122">
        <v>119</v>
      </c>
      <c r="F11" s="123">
        <v>192</v>
      </c>
      <c r="I11"/>
      <c r="J11"/>
      <c r="K11"/>
      <c r="L11"/>
      <c r="M11"/>
      <c r="N11" s="100" t="s">
        <v>622</v>
      </c>
      <c r="O11" s="100">
        <f t="shared" ref="O11:Q11" si="0">SUM(O3:O10)</f>
        <v>156</v>
      </c>
      <c r="P11" s="137">
        <f t="shared" si="0"/>
        <v>176</v>
      </c>
      <c r="Q11" s="137">
        <f t="shared" si="0"/>
        <v>162</v>
      </c>
      <c r="R11"/>
      <c r="S11"/>
      <c r="T11"/>
      <c r="U11"/>
      <c r="V11"/>
      <c r="W11"/>
      <c r="X11"/>
      <c r="Y11"/>
    </row>
    <row r="12" spans="1:25" ht="15" x14ac:dyDescent="0.25">
      <c r="I12"/>
      <c r="J12"/>
      <c r="K12"/>
      <c r="N12" s="53" t="s">
        <v>697</v>
      </c>
      <c r="O12" s="54">
        <f>O11/192</f>
        <v>0.8125</v>
      </c>
      <c r="P12" s="54">
        <f t="shared" ref="P12:Q12" si="1">P11/192</f>
        <v>0.91666666666666663</v>
      </c>
      <c r="Q12" s="54">
        <f t="shared" si="1"/>
        <v>0.84375</v>
      </c>
    </row>
    <row r="13" spans="1:25" s="138" customFormat="1" ht="15" x14ac:dyDescent="0.25">
      <c r="I13" s="49"/>
      <c r="J13" s="49"/>
      <c r="K13" s="49"/>
      <c r="N13" s="51"/>
      <c r="O13" s="139"/>
      <c r="P13" s="139"/>
      <c r="Q13" s="139"/>
    </row>
    <row r="14" spans="1:25" ht="15" x14ac:dyDescent="0.2">
      <c r="A14" s="100"/>
      <c r="B14" s="310" t="s">
        <v>1216</v>
      </c>
      <c r="C14" s="310"/>
      <c r="D14" s="310"/>
      <c r="E14" s="310"/>
      <c r="F14" s="311" t="s">
        <v>695</v>
      </c>
      <c r="G14" s="311"/>
      <c r="H14" s="311"/>
      <c r="I14" s="311"/>
      <c r="J14" s="301" t="s">
        <v>696</v>
      </c>
      <c r="K14" s="301"/>
      <c r="L14" s="301"/>
      <c r="M14" s="301"/>
      <c r="N14" s="51"/>
    </row>
    <row r="15" spans="1:25" ht="15" x14ac:dyDescent="0.2">
      <c r="A15" s="100" t="s">
        <v>613</v>
      </c>
      <c r="B15" s="101" t="s">
        <v>1232</v>
      </c>
      <c r="C15" s="101" t="s">
        <v>1233</v>
      </c>
      <c r="D15" s="101" t="s">
        <v>1234</v>
      </c>
      <c r="E15" s="101" t="s">
        <v>705</v>
      </c>
      <c r="F15" s="99" t="s">
        <v>1232</v>
      </c>
      <c r="G15" s="99" t="s">
        <v>1233</v>
      </c>
      <c r="H15" s="99" t="s">
        <v>1234</v>
      </c>
      <c r="I15" s="99" t="s">
        <v>705</v>
      </c>
      <c r="J15" s="98" t="s">
        <v>693</v>
      </c>
      <c r="K15" s="98" t="s">
        <v>1235</v>
      </c>
      <c r="L15" s="98" t="s">
        <v>694</v>
      </c>
      <c r="M15" s="98" t="s">
        <v>705</v>
      </c>
      <c r="N15" s="51"/>
    </row>
    <row r="16" spans="1:25" ht="15" x14ac:dyDescent="0.2">
      <c r="A16" s="100" t="s">
        <v>742</v>
      </c>
      <c r="B16" s="11"/>
      <c r="C16" s="11"/>
      <c r="D16" s="11">
        <v>18</v>
      </c>
      <c r="E16" s="11">
        <v>3</v>
      </c>
      <c r="F16" s="136">
        <v>1</v>
      </c>
      <c r="G16" s="136"/>
      <c r="H16" s="136">
        <v>18</v>
      </c>
      <c r="I16" s="136">
        <v>2</v>
      </c>
      <c r="J16" s="136"/>
      <c r="K16" s="136"/>
      <c r="L16" s="136">
        <v>19</v>
      </c>
      <c r="M16" s="136">
        <v>2</v>
      </c>
      <c r="N16" s="50"/>
    </row>
    <row r="17" spans="1:14" ht="15" x14ac:dyDescent="0.2">
      <c r="A17" s="100" t="s">
        <v>785</v>
      </c>
      <c r="B17" s="11"/>
      <c r="C17" s="11"/>
      <c r="D17" s="11">
        <v>26</v>
      </c>
      <c r="E17" s="11"/>
      <c r="F17" s="136"/>
      <c r="G17" s="136"/>
      <c r="H17" s="136">
        <v>26</v>
      </c>
      <c r="I17" s="136"/>
      <c r="J17" s="136"/>
      <c r="K17" s="136"/>
      <c r="L17" s="136">
        <v>26</v>
      </c>
      <c r="M17" s="136"/>
      <c r="N17" s="50"/>
    </row>
    <row r="18" spans="1:14" ht="15" x14ac:dyDescent="0.2">
      <c r="A18" s="100" t="s">
        <v>786</v>
      </c>
      <c r="B18" s="11">
        <v>2</v>
      </c>
      <c r="C18" s="11">
        <v>18</v>
      </c>
      <c r="D18" s="11">
        <v>8</v>
      </c>
      <c r="E18" s="11"/>
      <c r="F18" s="136"/>
      <c r="G18" s="136">
        <v>1</v>
      </c>
      <c r="H18" s="136">
        <v>27</v>
      </c>
      <c r="I18" s="136"/>
      <c r="J18" s="136"/>
      <c r="K18" s="136"/>
      <c r="L18" s="136">
        <v>27</v>
      </c>
      <c r="M18" s="136">
        <v>1</v>
      </c>
      <c r="N18" s="50"/>
    </row>
    <row r="19" spans="1:14" ht="15" x14ac:dyDescent="0.2">
      <c r="A19" s="100" t="s">
        <v>865</v>
      </c>
      <c r="B19" s="11"/>
      <c r="C19" s="11"/>
      <c r="D19" s="11">
        <v>25</v>
      </c>
      <c r="E19" s="11"/>
      <c r="F19" s="136"/>
      <c r="G19" s="136">
        <v>1</v>
      </c>
      <c r="H19" s="136">
        <v>24</v>
      </c>
      <c r="I19" s="136"/>
      <c r="J19" s="136"/>
      <c r="K19" s="136">
        <v>5</v>
      </c>
      <c r="L19" s="136">
        <v>17</v>
      </c>
      <c r="M19" s="136">
        <v>3</v>
      </c>
      <c r="N19" s="50"/>
    </row>
    <row r="20" spans="1:14" ht="15" x14ac:dyDescent="0.2">
      <c r="A20" s="100" t="s">
        <v>979</v>
      </c>
      <c r="B20" s="11"/>
      <c r="C20" s="11">
        <v>5</v>
      </c>
      <c r="D20" s="11">
        <v>14</v>
      </c>
      <c r="E20" s="11">
        <v>2</v>
      </c>
      <c r="F20" s="136"/>
      <c r="G20" s="136"/>
      <c r="H20" s="136">
        <v>19</v>
      </c>
      <c r="I20" s="136">
        <v>2</v>
      </c>
      <c r="J20" s="136"/>
      <c r="K20" s="136"/>
      <c r="L20" s="136">
        <v>20</v>
      </c>
      <c r="M20" s="136">
        <v>1</v>
      </c>
      <c r="N20" s="50"/>
    </row>
    <row r="21" spans="1:14" ht="15" x14ac:dyDescent="0.2">
      <c r="A21" s="100" t="s">
        <v>978</v>
      </c>
      <c r="B21" s="11"/>
      <c r="C21" s="11">
        <v>1</v>
      </c>
      <c r="D21" s="11">
        <v>23</v>
      </c>
      <c r="E21" s="11">
        <v>2</v>
      </c>
      <c r="F21" s="136"/>
      <c r="G21" s="136">
        <v>1</v>
      </c>
      <c r="H21" s="136">
        <v>24</v>
      </c>
      <c r="I21" s="136">
        <v>1</v>
      </c>
      <c r="J21" s="136"/>
      <c r="K21" s="136"/>
      <c r="L21" s="136">
        <v>26</v>
      </c>
      <c r="M21" s="136"/>
      <c r="N21" s="50"/>
    </row>
    <row r="22" spans="1:14" ht="15" x14ac:dyDescent="0.2">
      <c r="A22" s="100" t="s">
        <v>1070</v>
      </c>
      <c r="B22" s="11"/>
      <c r="C22" s="11">
        <v>1</v>
      </c>
      <c r="D22" s="11">
        <v>23</v>
      </c>
      <c r="E22" s="11">
        <v>1</v>
      </c>
      <c r="F22" s="136"/>
      <c r="G22" s="136">
        <v>2</v>
      </c>
      <c r="H22" s="136">
        <v>22</v>
      </c>
      <c r="I22" s="136">
        <v>1</v>
      </c>
      <c r="J22" s="136"/>
      <c r="K22" s="136">
        <v>15</v>
      </c>
      <c r="L22" s="136">
        <v>8</v>
      </c>
      <c r="M22" s="136">
        <v>2</v>
      </c>
      <c r="N22" s="50"/>
    </row>
    <row r="23" spans="1:14" ht="15" x14ac:dyDescent="0.2">
      <c r="A23" s="100" t="s">
        <v>1071</v>
      </c>
      <c r="B23" s="11"/>
      <c r="C23" s="11"/>
      <c r="D23" s="11">
        <v>19</v>
      </c>
      <c r="E23" s="11">
        <v>1</v>
      </c>
      <c r="F23" s="136"/>
      <c r="G23" s="136">
        <v>3</v>
      </c>
      <c r="H23" s="136">
        <v>16</v>
      </c>
      <c r="I23" s="136">
        <v>1</v>
      </c>
      <c r="J23" s="136"/>
      <c r="K23" s="136"/>
      <c r="L23" s="136">
        <v>19</v>
      </c>
      <c r="M23" s="136">
        <v>1</v>
      </c>
      <c r="N23" s="50"/>
    </row>
    <row r="24" spans="1:14" ht="15" x14ac:dyDescent="0.2">
      <c r="A24" s="100" t="s">
        <v>622</v>
      </c>
      <c r="B24" s="100">
        <f>SUM(B16:B23)</f>
        <v>2</v>
      </c>
      <c r="C24" s="100">
        <f t="shared" ref="C24:E24" si="2">SUM(C16:C23)</f>
        <v>25</v>
      </c>
      <c r="D24" s="100">
        <f t="shared" si="2"/>
        <v>156</v>
      </c>
      <c r="E24" s="100">
        <f t="shared" si="2"/>
        <v>9</v>
      </c>
      <c r="F24" s="137">
        <f>SUM(F16:F23)</f>
        <v>1</v>
      </c>
      <c r="G24" s="137">
        <f t="shared" ref="G24:M24" si="3">SUM(G16:G23)</f>
        <v>8</v>
      </c>
      <c r="H24" s="137">
        <f t="shared" si="3"/>
        <v>176</v>
      </c>
      <c r="I24" s="137">
        <f t="shared" si="3"/>
        <v>7</v>
      </c>
      <c r="J24" s="137">
        <f t="shared" si="3"/>
        <v>0</v>
      </c>
      <c r="K24" s="137">
        <f t="shared" si="3"/>
        <v>20</v>
      </c>
      <c r="L24" s="137">
        <f t="shared" si="3"/>
        <v>162</v>
      </c>
      <c r="M24" s="137">
        <f t="shared" si="3"/>
        <v>10</v>
      </c>
      <c r="N24" s="52"/>
    </row>
    <row r="25" spans="1:14" ht="15" x14ac:dyDescent="0.25">
      <c r="A25" s="53" t="s">
        <v>698</v>
      </c>
      <c r="B25" s="102">
        <f>B24/192</f>
        <v>1.0416666666666666E-2</v>
      </c>
      <c r="C25" s="102">
        <f t="shared" ref="C25:E25" si="4">C24/192</f>
        <v>0.13020833333333334</v>
      </c>
      <c r="D25" s="102">
        <f t="shared" si="4"/>
        <v>0.8125</v>
      </c>
      <c r="E25" s="102">
        <f t="shared" si="4"/>
        <v>4.6875E-2</v>
      </c>
      <c r="F25" s="102">
        <f>F24/192</f>
        <v>5.208333333333333E-3</v>
      </c>
      <c r="G25" s="102">
        <f t="shared" ref="G25:M25" si="5">G24/192</f>
        <v>4.1666666666666664E-2</v>
      </c>
      <c r="H25" s="102">
        <f t="shared" si="5"/>
        <v>0.91666666666666663</v>
      </c>
      <c r="I25" s="102">
        <f t="shared" si="5"/>
        <v>3.6458333333333336E-2</v>
      </c>
      <c r="J25" s="102">
        <f t="shared" si="5"/>
        <v>0</v>
      </c>
      <c r="K25" s="102">
        <f t="shared" si="5"/>
        <v>0.10416666666666667</v>
      </c>
      <c r="L25" s="102">
        <f t="shared" si="5"/>
        <v>0.84375</v>
      </c>
      <c r="M25" s="102">
        <f t="shared" si="5"/>
        <v>5.2083333333333336E-2</v>
      </c>
      <c r="N25" s="49"/>
    </row>
  </sheetData>
  <mergeCells count="4">
    <mergeCell ref="B14:E14"/>
    <mergeCell ref="F14:I14"/>
    <mergeCell ref="J14:M14"/>
    <mergeCell ref="N1:Q1"/>
  </mergeCell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
  <sheetViews>
    <sheetView workbookViewId="0">
      <selection sqref="A1:XFD1"/>
    </sheetView>
  </sheetViews>
  <sheetFormatPr defaultRowHeight="15" x14ac:dyDescent="0.25"/>
  <cols>
    <col min="1" max="1" width="9" bestFit="1" customWidth="1"/>
    <col min="2" max="2" width="35.7109375" bestFit="1" customWidth="1"/>
    <col min="3" max="3" width="10.5703125" bestFit="1" customWidth="1"/>
    <col min="4" max="4" width="9.42578125" bestFit="1" customWidth="1"/>
    <col min="5" max="5" width="8.5703125" bestFit="1" customWidth="1"/>
  </cols>
  <sheetData>
    <row r="1" spans="1:5" x14ac:dyDescent="0.25">
      <c r="A1" s="87" t="s">
        <v>1</v>
      </c>
      <c r="B1" s="87" t="s">
        <v>2</v>
      </c>
      <c r="C1" s="87" t="s">
        <v>1210</v>
      </c>
      <c r="D1" s="87" t="s">
        <v>625</v>
      </c>
      <c r="E1" s="87" t="s">
        <v>1204</v>
      </c>
    </row>
    <row r="2" spans="1:5" x14ac:dyDescent="0.25">
      <c r="A2">
        <v>836276</v>
      </c>
      <c r="B2" t="s">
        <v>873</v>
      </c>
      <c r="C2" t="s">
        <v>743</v>
      </c>
      <c r="D2" t="s">
        <v>699</v>
      </c>
      <c r="E2">
        <v>68</v>
      </c>
    </row>
    <row r="3" spans="1:5" x14ac:dyDescent="0.25">
      <c r="A3">
        <v>836280</v>
      </c>
      <c r="B3" t="s">
        <v>876</v>
      </c>
      <c r="C3" t="s">
        <v>743</v>
      </c>
      <c r="D3" t="s">
        <v>699</v>
      </c>
      <c r="E3">
        <v>72</v>
      </c>
    </row>
    <row r="4" spans="1:5" x14ac:dyDescent="0.25">
      <c r="A4">
        <v>836281</v>
      </c>
      <c r="B4" t="s">
        <v>879</v>
      </c>
      <c r="C4" t="s">
        <v>743</v>
      </c>
      <c r="D4" t="s">
        <v>699</v>
      </c>
      <c r="E4">
        <v>74</v>
      </c>
    </row>
    <row r="5" spans="1:5" x14ac:dyDescent="0.25">
      <c r="A5">
        <v>836282</v>
      </c>
      <c r="B5" t="s">
        <v>882</v>
      </c>
      <c r="C5" t="s">
        <v>743</v>
      </c>
      <c r="D5" t="s">
        <v>699</v>
      </c>
      <c r="E5">
        <v>72</v>
      </c>
    </row>
    <row r="6" spans="1:5" x14ac:dyDescent="0.25">
      <c r="A6">
        <v>836288</v>
      </c>
      <c r="B6" t="s">
        <v>884</v>
      </c>
      <c r="C6" t="s">
        <v>743</v>
      </c>
      <c r="D6" t="s">
        <v>699</v>
      </c>
      <c r="E6">
        <v>74</v>
      </c>
    </row>
    <row r="7" spans="1:5" x14ac:dyDescent="0.25">
      <c r="A7">
        <v>836289</v>
      </c>
      <c r="B7" t="s">
        <v>886</v>
      </c>
      <c r="C7" t="s">
        <v>743</v>
      </c>
      <c r="D7" t="s">
        <v>699</v>
      </c>
      <c r="E7">
        <v>70</v>
      </c>
    </row>
    <row r="8" spans="1:5" x14ac:dyDescent="0.25">
      <c r="A8">
        <v>836290</v>
      </c>
      <c r="B8" t="s">
        <v>889</v>
      </c>
      <c r="C8" t="s">
        <v>743</v>
      </c>
      <c r="D8" t="s">
        <v>699</v>
      </c>
      <c r="E8">
        <v>80</v>
      </c>
    </row>
    <row r="9" spans="1:5" x14ac:dyDescent="0.25">
      <c r="A9">
        <v>836291</v>
      </c>
      <c r="B9" t="s">
        <v>891</v>
      </c>
      <c r="C9" t="s">
        <v>743</v>
      </c>
      <c r="D9" t="s">
        <v>699</v>
      </c>
      <c r="E9">
        <v>72</v>
      </c>
    </row>
    <row r="10" spans="1:5" x14ac:dyDescent="0.25">
      <c r="A10">
        <v>836303</v>
      </c>
      <c r="B10" t="s">
        <v>893</v>
      </c>
      <c r="C10" t="s">
        <v>743</v>
      </c>
      <c r="D10" t="s">
        <v>699</v>
      </c>
      <c r="E10">
        <v>72</v>
      </c>
    </row>
    <row r="11" spans="1:5" x14ac:dyDescent="0.25">
      <c r="A11">
        <v>836304</v>
      </c>
      <c r="B11" t="s">
        <v>895</v>
      </c>
      <c r="C11" t="s">
        <v>743</v>
      </c>
      <c r="D11" t="s">
        <v>699</v>
      </c>
      <c r="E11">
        <v>74</v>
      </c>
    </row>
    <row r="12" spans="1:5" x14ac:dyDescent="0.25">
      <c r="A12">
        <v>836305</v>
      </c>
      <c r="B12" t="s">
        <v>898</v>
      </c>
      <c r="C12" t="s">
        <v>743</v>
      </c>
      <c r="D12" t="s">
        <v>699</v>
      </c>
      <c r="E12">
        <v>70</v>
      </c>
    </row>
    <row r="13" spans="1:5" x14ac:dyDescent="0.25">
      <c r="A13">
        <v>836743</v>
      </c>
      <c r="B13" t="s">
        <v>900</v>
      </c>
      <c r="C13" t="s">
        <v>743</v>
      </c>
      <c r="D13" t="s">
        <v>699</v>
      </c>
      <c r="E13">
        <v>72</v>
      </c>
    </row>
    <row r="14" spans="1:5" x14ac:dyDescent="0.25">
      <c r="A14">
        <v>836747</v>
      </c>
      <c r="B14" t="s">
        <v>903</v>
      </c>
      <c r="C14" t="s">
        <v>743</v>
      </c>
      <c r="D14" t="s">
        <v>699</v>
      </c>
      <c r="E14">
        <v>72</v>
      </c>
    </row>
    <row r="15" spans="1:5" x14ac:dyDescent="0.25">
      <c r="A15">
        <v>836755</v>
      </c>
      <c r="B15" t="s">
        <v>906</v>
      </c>
      <c r="C15" t="s">
        <v>743</v>
      </c>
      <c r="D15" t="s">
        <v>699</v>
      </c>
      <c r="E15">
        <v>78</v>
      </c>
    </row>
    <row r="16" spans="1:5" x14ac:dyDescent="0.25">
      <c r="A16">
        <v>836759</v>
      </c>
      <c r="B16" t="s">
        <v>908</v>
      </c>
      <c r="C16" t="s">
        <v>743</v>
      </c>
      <c r="D16" t="s">
        <v>699</v>
      </c>
      <c r="E16">
        <v>76</v>
      </c>
    </row>
    <row r="17" spans="1:5" x14ac:dyDescent="0.25">
      <c r="A17">
        <v>836760</v>
      </c>
      <c r="B17" t="s">
        <v>910</v>
      </c>
      <c r="C17" t="s">
        <v>743</v>
      </c>
      <c r="D17" t="s">
        <v>699</v>
      </c>
      <c r="E17">
        <v>76</v>
      </c>
    </row>
    <row r="18" spans="1:5" x14ac:dyDescent="0.25">
      <c r="A18">
        <v>836764</v>
      </c>
      <c r="B18" t="s">
        <v>912</v>
      </c>
      <c r="C18" t="s">
        <v>743</v>
      </c>
      <c r="D18" t="s">
        <v>699</v>
      </c>
      <c r="E18">
        <v>76</v>
      </c>
    </row>
    <row r="19" spans="1:5" x14ac:dyDescent="0.25">
      <c r="A19">
        <v>836765</v>
      </c>
      <c r="B19" t="s">
        <v>914</v>
      </c>
      <c r="C19" t="s">
        <v>743</v>
      </c>
      <c r="D19" t="s">
        <v>699</v>
      </c>
      <c r="E19">
        <v>72</v>
      </c>
    </row>
    <row r="20" spans="1:5" x14ac:dyDescent="0.25">
      <c r="A20">
        <v>836766</v>
      </c>
      <c r="B20" t="s">
        <v>916</v>
      </c>
      <c r="C20" t="s">
        <v>743</v>
      </c>
      <c r="D20" t="s">
        <v>699</v>
      </c>
      <c r="E20">
        <v>70</v>
      </c>
    </row>
    <row r="21" spans="1:5" x14ac:dyDescent="0.25">
      <c r="A21">
        <v>836767</v>
      </c>
      <c r="B21" t="s">
        <v>918</v>
      </c>
      <c r="C21" t="s">
        <v>743</v>
      </c>
      <c r="D21" t="s">
        <v>699</v>
      </c>
      <c r="E21">
        <v>78</v>
      </c>
    </row>
    <row r="22" spans="1:5" x14ac:dyDescent="0.25">
      <c r="A22">
        <v>836768</v>
      </c>
      <c r="B22" t="s">
        <v>920</v>
      </c>
      <c r="C22" t="s">
        <v>743</v>
      </c>
      <c r="D22" t="s">
        <v>699</v>
      </c>
      <c r="E22">
        <v>72</v>
      </c>
    </row>
    <row r="23" spans="1:5" x14ac:dyDescent="0.25">
      <c r="A23">
        <v>836769</v>
      </c>
      <c r="B23" t="s">
        <v>922</v>
      </c>
      <c r="C23" t="s">
        <v>743</v>
      </c>
      <c r="D23" t="s">
        <v>699</v>
      </c>
      <c r="E23">
        <v>72</v>
      </c>
    </row>
    <row r="24" spans="1:5" x14ac:dyDescent="0.25">
      <c r="A24">
        <v>836770</v>
      </c>
      <c r="B24" t="s">
        <v>924</v>
      </c>
      <c r="C24" t="s">
        <v>743</v>
      </c>
      <c r="D24" t="s">
        <v>699</v>
      </c>
      <c r="E24">
        <v>72</v>
      </c>
    </row>
    <row r="25" spans="1:5" x14ac:dyDescent="0.25">
      <c r="A25">
        <v>844307</v>
      </c>
      <c r="B25" t="s">
        <v>745</v>
      </c>
      <c r="C25" t="s">
        <v>743</v>
      </c>
      <c r="D25" t="s">
        <v>744</v>
      </c>
      <c r="E25">
        <v>88</v>
      </c>
    </row>
    <row r="26" spans="1:5" x14ac:dyDescent="0.25">
      <c r="A26">
        <v>844308</v>
      </c>
      <c r="B26" t="s">
        <v>747</v>
      </c>
      <c r="C26" t="s">
        <v>743</v>
      </c>
      <c r="D26" t="s">
        <v>744</v>
      </c>
      <c r="E26">
        <v>88</v>
      </c>
    </row>
    <row r="27" spans="1:5" x14ac:dyDescent="0.25">
      <c r="A27">
        <v>844314</v>
      </c>
      <c r="B27" t="s">
        <v>859</v>
      </c>
      <c r="C27" t="s">
        <v>743</v>
      </c>
      <c r="D27" t="s">
        <v>627</v>
      </c>
      <c r="E27">
        <v>80</v>
      </c>
    </row>
    <row r="28" spans="1:5" x14ac:dyDescent="0.25">
      <c r="A28">
        <v>844315</v>
      </c>
      <c r="B28" t="s">
        <v>749</v>
      </c>
      <c r="C28" t="s">
        <v>743</v>
      </c>
      <c r="D28" t="s">
        <v>744</v>
      </c>
      <c r="E28">
        <v>80</v>
      </c>
    </row>
    <row r="29" spans="1:5" x14ac:dyDescent="0.25">
      <c r="A29">
        <v>844316</v>
      </c>
      <c r="B29" t="s">
        <v>751</v>
      </c>
      <c r="C29" t="s">
        <v>743</v>
      </c>
      <c r="D29" t="s">
        <v>744</v>
      </c>
      <c r="E29">
        <v>88</v>
      </c>
    </row>
    <row r="30" spans="1:5" x14ac:dyDescent="0.25">
      <c r="A30">
        <v>844317</v>
      </c>
      <c r="B30" t="s">
        <v>753</v>
      </c>
      <c r="C30" t="s">
        <v>743</v>
      </c>
      <c r="D30" t="s">
        <v>744</v>
      </c>
      <c r="E30">
        <v>86</v>
      </c>
    </row>
    <row r="31" spans="1:5" x14ac:dyDescent="0.25">
      <c r="A31">
        <v>844319</v>
      </c>
      <c r="B31" t="s">
        <v>862</v>
      </c>
      <c r="C31" t="s">
        <v>743</v>
      </c>
      <c r="D31" t="s">
        <v>627</v>
      </c>
      <c r="E31">
        <v>82</v>
      </c>
    </row>
    <row r="32" spans="1:5" x14ac:dyDescent="0.25">
      <c r="A32">
        <v>844320</v>
      </c>
      <c r="B32" t="s">
        <v>754</v>
      </c>
      <c r="C32" t="s">
        <v>743</v>
      </c>
      <c r="D32" t="s">
        <v>744</v>
      </c>
      <c r="E32">
        <v>84</v>
      </c>
    </row>
    <row r="33" spans="1:5" x14ac:dyDescent="0.25">
      <c r="A33">
        <v>844321</v>
      </c>
      <c r="B33" t="s">
        <v>756</v>
      </c>
      <c r="C33" t="s">
        <v>743</v>
      </c>
      <c r="D33" t="s">
        <v>744</v>
      </c>
      <c r="E33">
        <v>88</v>
      </c>
    </row>
    <row r="34" spans="1:5" x14ac:dyDescent="0.25">
      <c r="A34">
        <v>844322</v>
      </c>
      <c r="B34" t="s">
        <v>757</v>
      </c>
      <c r="C34" t="s">
        <v>743</v>
      </c>
      <c r="D34" t="s">
        <v>744</v>
      </c>
      <c r="E34">
        <v>86</v>
      </c>
    </row>
    <row r="35" spans="1:5" x14ac:dyDescent="0.25">
      <c r="A35">
        <v>844324</v>
      </c>
      <c r="B35" t="s">
        <v>759</v>
      </c>
      <c r="C35" t="s">
        <v>743</v>
      </c>
      <c r="D35" t="s">
        <v>744</v>
      </c>
      <c r="E35">
        <v>88</v>
      </c>
    </row>
    <row r="36" spans="1:5" x14ac:dyDescent="0.25">
      <c r="A36">
        <v>844325</v>
      </c>
      <c r="B36" t="s">
        <v>761</v>
      </c>
      <c r="C36" t="s">
        <v>743</v>
      </c>
      <c r="D36" t="s">
        <v>744</v>
      </c>
      <c r="E36">
        <v>86</v>
      </c>
    </row>
    <row r="37" spans="1:5" x14ac:dyDescent="0.25">
      <c r="A37">
        <v>844326</v>
      </c>
      <c r="B37" t="s">
        <v>763</v>
      </c>
      <c r="C37" t="s">
        <v>743</v>
      </c>
      <c r="D37" t="s">
        <v>744</v>
      </c>
      <c r="E37">
        <v>88</v>
      </c>
    </row>
    <row r="38" spans="1:5" x14ac:dyDescent="0.25">
      <c r="A38">
        <v>844327</v>
      </c>
      <c r="B38" t="s">
        <v>765</v>
      </c>
      <c r="C38" t="s">
        <v>743</v>
      </c>
      <c r="D38" t="s">
        <v>744</v>
      </c>
      <c r="E38">
        <v>88</v>
      </c>
    </row>
    <row r="39" spans="1:5" x14ac:dyDescent="0.25">
      <c r="A39">
        <v>844402</v>
      </c>
      <c r="B39" t="s">
        <v>775</v>
      </c>
      <c r="C39" t="s">
        <v>743</v>
      </c>
      <c r="D39" t="s">
        <v>744</v>
      </c>
      <c r="E39">
        <v>88</v>
      </c>
    </row>
    <row r="40" spans="1:5" x14ac:dyDescent="0.25">
      <c r="A40">
        <v>844335</v>
      </c>
      <c r="B40" t="s">
        <v>766</v>
      </c>
      <c r="C40" t="s">
        <v>743</v>
      </c>
      <c r="D40" t="s">
        <v>744</v>
      </c>
      <c r="E40">
        <v>84</v>
      </c>
    </row>
    <row r="41" spans="1:5" x14ac:dyDescent="0.25">
      <c r="A41">
        <v>844336</v>
      </c>
      <c r="B41" t="s">
        <v>768</v>
      </c>
      <c r="C41" t="s">
        <v>743</v>
      </c>
      <c r="D41" t="s">
        <v>744</v>
      </c>
      <c r="E41">
        <v>86</v>
      </c>
    </row>
    <row r="42" spans="1:5" x14ac:dyDescent="0.25">
      <c r="A42">
        <v>844337</v>
      </c>
      <c r="B42" t="s">
        <v>770</v>
      </c>
      <c r="C42" t="s">
        <v>743</v>
      </c>
      <c r="D42" t="s">
        <v>744</v>
      </c>
      <c r="E42">
        <v>84</v>
      </c>
    </row>
    <row r="43" spans="1:5" x14ac:dyDescent="0.25">
      <c r="A43">
        <v>844338</v>
      </c>
      <c r="B43" t="s">
        <v>771</v>
      </c>
      <c r="C43" t="s">
        <v>743</v>
      </c>
      <c r="D43" t="s">
        <v>744</v>
      </c>
      <c r="E43">
        <v>82</v>
      </c>
    </row>
    <row r="44" spans="1:5" x14ac:dyDescent="0.25">
      <c r="A44">
        <v>844341</v>
      </c>
      <c r="B44" t="s">
        <v>801</v>
      </c>
      <c r="C44" t="s">
        <v>743</v>
      </c>
      <c r="D44" t="s">
        <v>627</v>
      </c>
      <c r="E44">
        <v>80</v>
      </c>
    </row>
    <row r="45" spans="1:5" x14ac:dyDescent="0.25">
      <c r="A45">
        <v>844342</v>
      </c>
      <c r="B45" t="s">
        <v>793</v>
      </c>
      <c r="C45" t="s">
        <v>743</v>
      </c>
      <c r="D45" t="s">
        <v>627</v>
      </c>
      <c r="E45">
        <v>82</v>
      </c>
    </row>
    <row r="46" spans="1:5" x14ac:dyDescent="0.25">
      <c r="A46">
        <v>844343</v>
      </c>
      <c r="B46" t="s">
        <v>796</v>
      </c>
      <c r="C46" t="s">
        <v>743</v>
      </c>
      <c r="D46" t="s">
        <v>627</v>
      </c>
      <c r="E46">
        <v>82</v>
      </c>
    </row>
    <row r="47" spans="1:5" x14ac:dyDescent="0.25">
      <c r="A47">
        <v>844344</v>
      </c>
      <c r="B47" t="s">
        <v>804</v>
      </c>
      <c r="C47" t="s">
        <v>743</v>
      </c>
      <c r="D47" t="s">
        <v>627</v>
      </c>
      <c r="E47">
        <v>82</v>
      </c>
    </row>
    <row r="48" spans="1:5" x14ac:dyDescent="0.25">
      <c r="A48">
        <v>844345</v>
      </c>
      <c r="B48" t="s">
        <v>806</v>
      </c>
      <c r="C48" t="s">
        <v>743</v>
      </c>
      <c r="D48" t="s">
        <v>627</v>
      </c>
      <c r="E48">
        <v>76</v>
      </c>
    </row>
    <row r="49" spans="1:5" x14ac:dyDescent="0.25">
      <c r="A49">
        <v>844346</v>
      </c>
      <c r="B49" t="s">
        <v>808</v>
      </c>
      <c r="C49" t="s">
        <v>743</v>
      </c>
      <c r="D49" t="s">
        <v>627</v>
      </c>
      <c r="E49">
        <v>80</v>
      </c>
    </row>
    <row r="50" spans="1:5" x14ac:dyDescent="0.25">
      <c r="A50">
        <v>844411</v>
      </c>
      <c r="B50" t="s">
        <v>776</v>
      </c>
      <c r="C50" t="s">
        <v>743</v>
      </c>
      <c r="D50" t="s">
        <v>744</v>
      </c>
      <c r="E50">
        <v>88</v>
      </c>
    </row>
    <row r="51" spans="1:5" x14ac:dyDescent="0.25">
      <c r="A51">
        <v>844348</v>
      </c>
      <c r="B51" t="s">
        <v>787</v>
      </c>
      <c r="C51" t="s">
        <v>743</v>
      </c>
      <c r="D51" t="s">
        <v>627</v>
      </c>
      <c r="E51">
        <v>80</v>
      </c>
    </row>
    <row r="52" spans="1:5" x14ac:dyDescent="0.25">
      <c r="A52">
        <v>844350</v>
      </c>
      <c r="B52" t="s">
        <v>841</v>
      </c>
      <c r="C52" t="s">
        <v>743</v>
      </c>
      <c r="D52" t="s">
        <v>627</v>
      </c>
      <c r="E52">
        <v>76</v>
      </c>
    </row>
    <row r="53" spans="1:5" x14ac:dyDescent="0.25">
      <c r="A53">
        <v>844441</v>
      </c>
      <c r="B53" t="s">
        <v>780</v>
      </c>
      <c r="C53" t="s">
        <v>743</v>
      </c>
      <c r="D53" t="s">
        <v>744</v>
      </c>
      <c r="E53">
        <v>88</v>
      </c>
    </row>
    <row r="54" spans="1:5" x14ac:dyDescent="0.25">
      <c r="A54">
        <v>844357</v>
      </c>
      <c r="B54" t="s">
        <v>818</v>
      </c>
      <c r="C54" t="s">
        <v>743</v>
      </c>
      <c r="D54" t="s">
        <v>627</v>
      </c>
      <c r="E54">
        <v>80</v>
      </c>
    </row>
    <row r="55" spans="1:5" x14ac:dyDescent="0.25">
      <c r="A55">
        <v>844358</v>
      </c>
      <c r="B55" t="s">
        <v>810</v>
      </c>
      <c r="C55" t="s">
        <v>743</v>
      </c>
      <c r="D55" t="s">
        <v>627</v>
      </c>
      <c r="E55">
        <v>84</v>
      </c>
    </row>
    <row r="56" spans="1:5" x14ac:dyDescent="0.25">
      <c r="A56">
        <v>844359</v>
      </c>
      <c r="B56" t="s">
        <v>813</v>
      </c>
      <c r="C56" t="s">
        <v>743</v>
      </c>
      <c r="D56" t="s">
        <v>627</v>
      </c>
      <c r="E56">
        <v>82</v>
      </c>
    </row>
    <row r="57" spans="1:5" x14ac:dyDescent="0.25">
      <c r="A57">
        <v>844360</v>
      </c>
      <c r="B57" t="s">
        <v>816</v>
      </c>
      <c r="C57" t="s">
        <v>743</v>
      </c>
      <c r="D57" t="s">
        <v>627</v>
      </c>
      <c r="E57">
        <v>82</v>
      </c>
    </row>
    <row r="58" spans="1:5" x14ac:dyDescent="0.25">
      <c r="A58">
        <v>844371</v>
      </c>
      <c r="B58" t="s">
        <v>821</v>
      </c>
      <c r="C58" t="s">
        <v>743</v>
      </c>
      <c r="D58" t="s">
        <v>627</v>
      </c>
      <c r="E58">
        <v>86</v>
      </c>
    </row>
    <row r="59" spans="1:5" x14ac:dyDescent="0.25">
      <c r="A59">
        <v>844372</v>
      </c>
      <c r="B59" t="s">
        <v>824</v>
      </c>
      <c r="C59" t="s">
        <v>743</v>
      </c>
      <c r="D59" t="s">
        <v>627</v>
      </c>
      <c r="E59">
        <v>80</v>
      </c>
    </row>
    <row r="60" spans="1:5" x14ac:dyDescent="0.25">
      <c r="A60">
        <v>844373</v>
      </c>
      <c r="B60" t="s">
        <v>827</v>
      </c>
      <c r="C60" t="s">
        <v>743</v>
      </c>
      <c r="D60" t="s">
        <v>627</v>
      </c>
      <c r="E60">
        <v>82</v>
      </c>
    </row>
    <row r="61" spans="1:5" x14ac:dyDescent="0.25">
      <c r="A61">
        <v>844442</v>
      </c>
      <c r="B61" t="s">
        <v>781</v>
      </c>
      <c r="C61" t="s">
        <v>743</v>
      </c>
      <c r="D61" t="s">
        <v>744</v>
      </c>
      <c r="E61">
        <v>88</v>
      </c>
    </row>
    <row r="62" spans="1:5" x14ac:dyDescent="0.25">
      <c r="A62">
        <v>844454</v>
      </c>
      <c r="B62" t="s">
        <v>783</v>
      </c>
      <c r="C62" t="s">
        <v>743</v>
      </c>
      <c r="D62" t="s">
        <v>744</v>
      </c>
      <c r="E62">
        <v>88</v>
      </c>
    </row>
    <row r="63" spans="1:5" x14ac:dyDescent="0.25">
      <c r="A63">
        <v>844387</v>
      </c>
      <c r="B63" t="s">
        <v>835</v>
      </c>
      <c r="C63" t="s">
        <v>743</v>
      </c>
      <c r="D63" t="s">
        <v>627</v>
      </c>
      <c r="E63">
        <v>82</v>
      </c>
    </row>
    <row r="64" spans="1:5" x14ac:dyDescent="0.25">
      <c r="A64">
        <v>844388</v>
      </c>
      <c r="B64" t="s">
        <v>838</v>
      </c>
      <c r="C64" t="s">
        <v>743</v>
      </c>
      <c r="D64" t="s">
        <v>627</v>
      </c>
      <c r="E64">
        <v>68</v>
      </c>
    </row>
    <row r="65" spans="1:5" x14ac:dyDescent="0.25">
      <c r="A65">
        <v>844389</v>
      </c>
      <c r="B65" t="s">
        <v>772</v>
      </c>
      <c r="C65" t="s">
        <v>743</v>
      </c>
      <c r="D65" t="s">
        <v>744</v>
      </c>
      <c r="E65">
        <v>82</v>
      </c>
    </row>
    <row r="66" spans="1:5" x14ac:dyDescent="0.25">
      <c r="A66">
        <v>844401</v>
      </c>
      <c r="B66" t="s">
        <v>773</v>
      </c>
      <c r="C66" t="s">
        <v>743</v>
      </c>
      <c r="D66" t="s">
        <v>744</v>
      </c>
      <c r="E66">
        <v>80</v>
      </c>
    </row>
    <row r="67" spans="1:5" x14ac:dyDescent="0.25">
      <c r="A67">
        <v>844334</v>
      </c>
      <c r="B67" t="s">
        <v>799</v>
      </c>
      <c r="C67" t="s">
        <v>743</v>
      </c>
      <c r="D67" t="s">
        <v>627</v>
      </c>
      <c r="E67">
        <v>88</v>
      </c>
    </row>
    <row r="68" spans="1:5" x14ac:dyDescent="0.25">
      <c r="A68">
        <v>844410</v>
      </c>
      <c r="B68" t="s">
        <v>847</v>
      </c>
      <c r="C68" t="s">
        <v>743</v>
      </c>
      <c r="D68" t="s">
        <v>627</v>
      </c>
      <c r="E68">
        <v>72</v>
      </c>
    </row>
    <row r="69" spans="1:5" x14ac:dyDescent="0.25">
      <c r="A69">
        <v>844347</v>
      </c>
      <c r="B69" t="s">
        <v>790</v>
      </c>
      <c r="C69" t="s">
        <v>743</v>
      </c>
      <c r="D69" t="s">
        <v>627</v>
      </c>
      <c r="E69">
        <v>88</v>
      </c>
    </row>
    <row r="70" spans="1:5" x14ac:dyDescent="0.25">
      <c r="A70">
        <v>844412</v>
      </c>
      <c r="B70" t="s">
        <v>866</v>
      </c>
      <c r="C70" t="s">
        <v>743</v>
      </c>
      <c r="D70" t="s">
        <v>699</v>
      </c>
      <c r="E70">
        <v>70</v>
      </c>
    </row>
    <row r="71" spans="1:5" x14ac:dyDescent="0.25">
      <c r="A71">
        <v>844413</v>
      </c>
      <c r="B71" t="s">
        <v>870</v>
      </c>
      <c r="C71" t="s">
        <v>743</v>
      </c>
      <c r="D71" t="s">
        <v>699</v>
      </c>
      <c r="E71">
        <v>72</v>
      </c>
    </row>
    <row r="72" spans="1:5" x14ac:dyDescent="0.25">
      <c r="A72">
        <v>844431</v>
      </c>
      <c r="B72" t="s">
        <v>777</v>
      </c>
      <c r="C72" t="s">
        <v>743</v>
      </c>
      <c r="D72" t="s">
        <v>744</v>
      </c>
      <c r="E72">
        <v>80</v>
      </c>
    </row>
    <row r="73" spans="1:5" x14ac:dyDescent="0.25">
      <c r="A73">
        <v>844433</v>
      </c>
      <c r="B73" t="s">
        <v>778</v>
      </c>
      <c r="C73" t="s">
        <v>743</v>
      </c>
      <c r="D73" t="s">
        <v>744</v>
      </c>
      <c r="E73">
        <v>84</v>
      </c>
    </row>
    <row r="74" spans="1:5" x14ac:dyDescent="0.25">
      <c r="A74">
        <v>844434</v>
      </c>
      <c r="B74" t="s">
        <v>850</v>
      </c>
      <c r="C74" t="s">
        <v>743</v>
      </c>
      <c r="D74" t="s">
        <v>627</v>
      </c>
      <c r="E74">
        <v>82</v>
      </c>
    </row>
    <row r="75" spans="1:5" x14ac:dyDescent="0.25">
      <c r="A75">
        <v>844435</v>
      </c>
      <c r="B75" t="s">
        <v>853</v>
      </c>
      <c r="C75" t="s">
        <v>743</v>
      </c>
      <c r="D75" t="s">
        <v>627</v>
      </c>
      <c r="E75">
        <v>84</v>
      </c>
    </row>
    <row r="76" spans="1:5" x14ac:dyDescent="0.25">
      <c r="A76">
        <v>844436</v>
      </c>
      <c r="B76" t="s">
        <v>856</v>
      </c>
      <c r="C76" t="s">
        <v>743</v>
      </c>
      <c r="D76" t="s">
        <v>627</v>
      </c>
      <c r="E76">
        <v>80</v>
      </c>
    </row>
    <row r="77" spans="1:5" x14ac:dyDescent="0.25">
      <c r="A77">
        <v>844351</v>
      </c>
      <c r="B77" t="s">
        <v>844</v>
      </c>
      <c r="C77" t="s">
        <v>743</v>
      </c>
      <c r="D77" t="s">
        <v>627</v>
      </c>
      <c r="E77">
        <v>88</v>
      </c>
    </row>
    <row r="78" spans="1:5" x14ac:dyDescent="0.25">
      <c r="A78">
        <v>844374</v>
      </c>
      <c r="B78" t="s">
        <v>830</v>
      </c>
      <c r="C78" t="s">
        <v>743</v>
      </c>
      <c r="D78" t="s">
        <v>627</v>
      </c>
      <c r="E78">
        <v>88</v>
      </c>
    </row>
    <row r="79" spans="1:5" x14ac:dyDescent="0.25">
      <c r="A79">
        <v>844443</v>
      </c>
      <c r="B79" t="s">
        <v>782</v>
      </c>
      <c r="C79" t="s">
        <v>743</v>
      </c>
      <c r="D79" t="s">
        <v>744</v>
      </c>
      <c r="E79">
        <v>86</v>
      </c>
    </row>
    <row r="80" spans="1:5" x14ac:dyDescent="0.25">
      <c r="A80">
        <v>844386</v>
      </c>
      <c r="B80" t="s">
        <v>832</v>
      </c>
      <c r="C80" t="s">
        <v>743</v>
      </c>
      <c r="D80" t="s">
        <v>627</v>
      </c>
      <c r="E80">
        <v>88</v>
      </c>
    </row>
    <row r="81" spans="1:5" x14ac:dyDescent="0.25">
      <c r="A81">
        <v>12366833</v>
      </c>
      <c r="B81" t="s">
        <v>1060</v>
      </c>
      <c r="C81" t="s">
        <v>926</v>
      </c>
      <c r="D81" t="s">
        <v>699</v>
      </c>
      <c r="E81">
        <v>72</v>
      </c>
    </row>
    <row r="82" spans="1:5" x14ac:dyDescent="0.25">
      <c r="A82">
        <v>12423048</v>
      </c>
      <c r="B82" t="s">
        <v>1078</v>
      </c>
      <c r="C82" t="s">
        <v>926</v>
      </c>
      <c r="D82" t="s">
        <v>699</v>
      </c>
      <c r="E82">
        <v>78</v>
      </c>
    </row>
    <row r="83" spans="1:5" x14ac:dyDescent="0.25">
      <c r="A83">
        <v>12431675</v>
      </c>
      <c r="B83" t="s">
        <v>1009</v>
      </c>
      <c r="C83" t="s">
        <v>926</v>
      </c>
      <c r="D83" t="s">
        <v>699</v>
      </c>
      <c r="E83">
        <v>80</v>
      </c>
    </row>
    <row r="84" spans="1:5" x14ac:dyDescent="0.25">
      <c r="A84">
        <v>12625818</v>
      </c>
      <c r="B84" t="s">
        <v>927</v>
      </c>
      <c r="C84" t="s">
        <v>926</v>
      </c>
      <c r="D84" t="s">
        <v>744</v>
      </c>
      <c r="E84">
        <v>88</v>
      </c>
    </row>
    <row r="85" spans="1:5" x14ac:dyDescent="0.25">
      <c r="A85">
        <v>12915952</v>
      </c>
      <c r="B85" t="s">
        <v>965</v>
      </c>
      <c r="C85" t="s">
        <v>926</v>
      </c>
      <c r="D85" t="s">
        <v>744</v>
      </c>
      <c r="E85">
        <v>88</v>
      </c>
    </row>
    <row r="86" spans="1:5" x14ac:dyDescent="0.25">
      <c r="A86">
        <v>12875013</v>
      </c>
      <c r="B86" t="s">
        <v>937</v>
      </c>
      <c r="C86" t="s">
        <v>926</v>
      </c>
      <c r="D86" t="s">
        <v>744</v>
      </c>
      <c r="E86">
        <v>82</v>
      </c>
    </row>
    <row r="87" spans="1:5" x14ac:dyDescent="0.25">
      <c r="A87">
        <v>12875014</v>
      </c>
      <c r="B87" t="s">
        <v>1102</v>
      </c>
      <c r="C87" t="s">
        <v>926</v>
      </c>
      <c r="D87" t="s">
        <v>699</v>
      </c>
      <c r="E87">
        <v>66</v>
      </c>
    </row>
    <row r="88" spans="1:5" x14ac:dyDescent="0.25">
      <c r="A88">
        <v>12886662</v>
      </c>
      <c r="B88" t="s">
        <v>1007</v>
      </c>
      <c r="C88" t="s">
        <v>926</v>
      </c>
      <c r="D88" t="s">
        <v>627</v>
      </c>
      <c r="E88">
        <v>80</v>
      </c>
    </row>
    <row r="89" spans="1:5" x14ac:dyDescent="0.25">
      <c r="A89">
        <v>12889834</v>
      </c>
      <c r="B89" t="s">
        <v>1005</v>
      </c>
      <c r="C89" t="s">
        <v>926</v>
      </c>
      <c r="D89" t="s">
        <v>627</v>
      </c>
      <c r="E89">
        <v>80</v>
      </c>
    </row>
    <row r="90" spans="1:5" x14ac:dyDescent="0.25">
      <c r="A90">
        <v>12889862</v>
      </c>
      <c r="B90" t="s">
        <v>1054</v>
      </c>
      <c r="C90" t="s">
        <v>926</v>
      </c>
      <c r="D90" t="s">
        <v>699</v>
      </c>
      <c r="E90">
        <v>80</v>
      </c>
    </row>
    <row r="91" spans="1:5" x14ac:dyDescent="0.25">
      <c r="A91">
        <v>12915951</v>
      </c>
      <c r="B91" t="s">
        <v>955</v>
      </c>
      <c r="C91" t="s">
        <v>926</v>
      </c>
      <c r="D91" t="s">
        <v>744</v>
      </c>
      <c r="E91">
        <v>76</v>
      </c>
    </row>
    <row r="92" spans="1:5" x14ac:dyDescent="0.25">
      <c r="A92">
        <v>12915962</v>
      </c>
      <c r="B92" t="s">
        <v>976</v>
      </c>
      <c r="C92" t="s">
        <v>926</v>
      </c>
      <c r="D92" t="s">
        <v>744</v>
      </c>
      <c r="E92">
        <v>88</v>
      </c>
    </row>
    <row r="93" spans="1:5" x14ac:dyDescent="0.25">
      <c r="A93">
        <v>12915953</v>
      </c>
      <c r="B93" t="s">
        <v>967</v>
      </c>
      <c r="C93" t="s">
        <v>926</v>
      </c>
      <c r="D93" t="s">
        <v>744</v>
      </c>
      <c r="E93">
        <v>84</v>
      </c>
    </row>
    <row r="94" spans="1:5" x14ac:dyDescent="0.25">
      <c r="A94">
        <v>12915959</v>
      </c>
      <c r="B94" t="s">
        <v>971</v>
      </c>
      <c r="C94" t="s">
        <v>926</v>
      </c>
      <c r="D94" t="s">
        <v>744</v>
      </c>
      <c r="E94">
        <v>72</v>
      </c>
    </row>
    <row r="95" spans="1:5" x14ac:dyDescent="0.25">
      <c r="A95">
        <v>13009243</v>
      </c>
      <c r="B95" t="s">
        <v>945</v>
      </c>
      <c r="C95" t="s">
        <v>926</v>
      </c>
      <c r="D95" t="s">
        <v>744</v>
      </c>
      <c r="E95">
        <v>88</v>
      </c>
    </row>
    <row r="96" spans="1:5" x14ac:dyDescent="0.25">
      <c r="A96">
        <v>12915995</v>
      </c>
      <c r="B96" t="s">
        <v>983</v>
      </c>
      <c r="C96" t="s">
        <v>926</v>
      </c>
      <c r="D96" t="s">
        <v>627</v>
      </c>
      <c r="E96">
        <v>82</v>
      </c>
    </row>
    <row r="97" spans="1:5" x14ac:dyDescent="0.25">
      <c r="A97">
        <v>12916007</v>
      </c>
      <c r="B97" t="s">
        <v>986</v>
      </c>
      <c r="C97" t="s">
        <v>926</v>
      </c>
      <c r="D97" t="s">
        <v>627</v>
      </c>
      <c r="E97">
        <v>0</v>
      </c>
    </row>
    <row r="98" spans="1:5" x14ac:dyDescent="0.25">
      <c r="A98">
        <v>12916011</v>
      </c>
      <c r="B98" t="s">
        <v>988</v>
      </c>
      <c r="C98" t="s">
        <v>926</v>
      </c>
      <c r="D98" t="s">
        <v>627</v>
      </c>
      <c r="E98">
        <v>84</v>
      </c>
    </row>
    <row r="99" spans="1:5" x14ac:dyDescent="0.25">
      <c r="A99">
        <v>13397631</v>
      </c>
      <c r="B99" t="s">
        <v>969</v>
      </c>
      <c r="C99" t="s">
        <v>926</v>
      </c>
      <c r="D99" t="s">
        <v>744</v>
      </c>
      <c r="E99">
        <v>90</v>
      </c>
    </row>
    <row r="100" spans="1:5" x14ac:dyDescent="0.25">
      <c r="A100">
        <v>12916017</v>
      </c>
      <c r="B100" t="s">
        <v>993</v>
      </c>
      <c r="C100" t="s">
        <v>926</v>
      </c>
      <c r="D100" t="s">
        <v>627</v>
      </c>
      <c r="E100">
        <v>84</v>
      </c>
    </row>
    <row r="101" spans="1:5" x14ac:dyDescent="0.25">
      <c r="A101">
        <v>13406960</v>
      </c>
      <c r="B101" t="s">
        <v>943</v>
      </c>
      <c r="C101" t="s">
        <v>926</v>
      </c>
      <c r="D101" t="s">
        <v>744</v>
      </c>
      <c r="E101">
        <v>88</v>
      </c>
    </row>
    <row r="102" spans="1:5" x14ac:dyDescent="0.25">
      <c r="A102">
        <v>13433654</v>
      </c>
      <c r="B102" t="s">
        <v>941</v>
      </c>
      <c r="C102" t="s">
        <v>926</v>
      </c>
      <c r="D102" t="s">
        <v>744</v>
      </c>
      <c r="E102">
        <v>88</v>
      </c>
    </row>
    <row r="103" spans="1:5" x14ac:dyDescent="0.25">
      <c r="A103">
        <v>12916032</v>
      </c>
      <c r="B103" t="s">
        <v>999</v>
      </c>
      <c r="C103" t="s">
        <v>926</v>
      </c>
      <c r="D103" t="s">
        <v>627</v>
      </c>
      <c r="E103">
        <v>86</v>
      </c>
    </row>
    <row r="104" spans="1:5" x14ac:dyDescent="0.25">
      <c r="A104">
        <v>13467225</v>
      </c>
      <c r="B104" t="s">
        <v>933</v>
      </c>
      <c r="C104" t="s">
        <v>926</v>
      </c>
      <c r="D104" t="s">
        <v>744</v>
      </c>
      <c r="E104">
        <v>88</v>
      </c>
    </row>
    <row r="105" spans="1:5" x14ac:dyDescent="0.25">
      <c r="A105">
        <v>12916035</v>
      </c>
      <c r="B105" t="s">
        <v>1003</v>
      </c>
      <c r="C105" t="s">
        <v>926</v>
      </c>
      <c r="D105" t="s">
        <v>627</v>
      </c>
      <c r="E105">
        <v>86</v>
      </c>
    </row>
    <row r="106" spans="1:5" x14ac:dyDescent="0.25">
      <c r="A106">
        <v>12916063</v>
      </c>
      <c r="B106" t="s">
        <v>1006</v>
      </c>
      <c r="C106" t="s">
        <v>926</v>
      </c>
      <c r="D106" t="s">
        <v>627</v>
      </c>
      <c r="E106">
        <v>84</v>
      </c>
    </row>
    <row r="107" spans="1:5" x14ac:dyDescent="0.25">
      <c r="A107">
        <v>12916069</v>
      </c>
      <c r="B107" t="s">
        <v>931</v>
      </c>
      <c r="C107" t="s">
        <v>926</v>
      </c>
      <c r="D107" t="s">
        <v>744</v>
      </c>
      <c r="E107">
        <v>76</v>
      </c>
    </row>
    <row r="108" spans="1:5" x14ac:dyDescent="0.25">
      <c r="A108">
        <v>12916077</v>
      </c>
      <c r="B108" t="s">
        <v>935</v>
      </c>
      <c r="C108" t="s">
        <v>926</v>
      </c>
      <c r="D108" t="s">
        <v>744</v>
      </c>
      <c r="E108">
        <v>76</v>
      </c>
    </row>
    <row r="109" spans="1:5" x14ac:dyDescent="0.25">
      <c r="A109">
        <v>12916078</v>
      </c>
      <c r="B109" t="s">
        <v>939</v>
      </c>
      <c r="C109" t="s">
        <v>926</v>
      </c>
      <c r="D109" t="s">
        <v>744</v>
      </c>
      <c r="E109">
        <v>84</v>
      </c>
    </row>
    <row r="110" spans="1:5" x14ac:dyDescent="0.25">
      <c r="A110">
        <v>12916093</v>
      </c>
      <c r="B110" t="s">
        <v>953</v>
      </c>
      <c r="C110" t="s">
        <v>926</v>
      </c>
      <c r="D110" t="s">
        <v>744</v>
      </c>
      <c r="E110">
        <v>0</v>
      </c>
    </row>
    <row r="111" spans="1:5" x14ac:dyDescent="0.25">
      <c r="A111">
        <v>12916100</v>
      </c>
      <c r="B111" t="s">
        <v>1020</v>
      </c>
      <c r="C111" t="s">
        <v>926</v>
      </c>
      <c r="D111" t="s">
        <v>699</v>
      </c>
      <c r="E111">
        <v>80</v>
      </c>
    </row>
    <row r="112" spans="1:5" x14ac:dyDescent="0.25">
      <c r="A112">
        <v>12916102</v>
      </c>
      <c r="B112" t="s">
        <v>1081</v>
      </c>
      <c r="C112" t="s">
        <v>926</v>
      </c>
      <c r="D112" t="s">
        <v>699</v>
      </c>
      <c r="E112">
        <v>80</v>
      </c>
    </row>
    <row r="113" spans="1:5" x14ac:dyDescent="0.25">
      <c r="A113">
        <v>12916105</v>
      </c>
      <c r="B113" t="s">
        <v>1013</v>
      </c>
      <c r="C113" t="s">
        <v>926</v>
      </c>
      <c r="D113" t="s">
        <v>699</v>
      </c>
      <c r="E113">
        <v>72</v>
      </c>
    </row>
    <row r="114" spans="1:5" x14ac:dyDescent="0.25">
      <c r="A114">
        <v>12916124</v>
      </c>
      <c r="B114" t="s">
        <v>1083</v>
      </c>
      <c r="C114" t="s">
        <v>926</v>
      </c>
      <c r="D114" t="s">
        <v>699</v>
      </c>
      <c r="E114">
        <v>76</v>
      </c>
    </row>
    <row r="115" spans="1:5" x14ac:dyDescent="0.25">
      <c r="A115">
        <v>12916133</v>
      </c>
      <c r="B115" t="s">
        <v>1088</v>
      </c>
      <c r="C115" t="s">
        <v>926</v>
      </c>
      <c r="D115" t="s">
        <v>699</v>
      </c>
      <c r="E115">
        <v>58</v>
      </c>
    </row>
    <row r="116" spans="1:5" x14ac:dyDescent="0.25">
      <c r="A116">
        <v>12971016</v>
      </c>
      <c r="B116" t="s">
        <v>1085</v>
      </c>
      <c r="C116" t="s">
        <v>926</v>
      </c>
      <c r="D116" t="s">
        <v>699</v>
      </c>
      <c r="E116">
        <v>74</v>
      </c>
    </row>
    <row r="117" spans="1:5" x14ac:dyDescent="0.25">
      <c r="A117">
        <v>12990687</v>
      </c>
      <c r="B117" t="s">
        <v>949</v>
      </c>
      <c r="C117" t="s">
        <v>926</v>
      </c>
      <c r="D117" t="s">
        <v>744</v>
      </c>
      <c r="E117">
        <v>76</v>
      </c>
    </row>
    <row r="118" spans="1:5" x14ac:dyDescent="0.25">
      <c r="A118">
        <v>12990688</v>
      </c>
      <c r="B118" t="s">
        <v>982</v>
      </c>
      <c r="C118" t="s">
        <v>926</v>
      </c>
      <c r="D118" t="s">
        <v>627</v>
      </c>
      <c r="E118">
        <v>0</v>
      </c>
    </row>
    <row r="119" spans="1:5" x14ac:dyDescent="0.25">
      <c r="A119">
        <v>12990980</v>
      </c>
      <c r="B119" t="s">
        <v>1104</v>
      </c>
      <c r="C119" t="s">
        <v>926</v>
      </c>
      <c r="D119" t="s">
        <v>699</v>
      </c>
      <c r="E119">
        <v>74</v>
      </c>
    </row>
    <row r="120" spans="1:5" x14ac:dyDescent="0.25">
      <c r="A120">
        <v>12991137</v>
      </c>
      <c r="B120" t="s">
        <v>1096</v>
      </c>
      <c r="C120" t="s">
        <v>926</v>
      </c>
      <c r="D120" t="s">
        <v>699</v>
      </c>
      <c r="E120">
        <v>72</v>
      </c>
    </row>
    <row r="121" spans="1:5" x14ac:dyDescent="0.25">
      <c r="A121">
        <v>12991156</v>
      </c>
      <c r="B121" t="s">
        <v>1037</v>
      </c>
      <c r="C121" t="s">
        <v>926</v>
      </c>
      <c r="D121" t="s">
        <v>699</v>
      </c>
      <c r="E121">
        <v>74</v>
      </c>
    </row>
    <row r="122" spans="1:5" x14ac:dyDescent="0.25">
      <c r="A122">
        <v>12995370</v>
      </c>
      <c r="B122" t="s">
        <v>1068</v>
      </c>
      <c r="C122" t="s">
        <v>926</v>
      </c>
      <c r="D122" t="s">
        <v>699</v>
      </c>
      <c r="E122">
        <v>80</v>
      </c>
    </row>
    <row r="123" spans="1:5" x14ac:dyDescent="0.25">
      <c r="A123">
        <v>12995392</v>
      </c>
      <c r="B123" t="s">
        <v>975</v>
      </c>
      <c r="C123" t="s">
        <v>926</v>
      </c>
      <c r="D123" t="s">
        <v>744</v>
      </c>
      <c r="E123">
        <v>76</v>
      </c>
    </row>
    <row r="124" spans="1:5" x14ac:dyDescent="0.25">
      <c r="A124">
        <v>12997770</v>
      </c>
      <c r="B124" t="s">
        <v>1028</v>
      </c>
      <c r="C124" t="s">
        <v>926</v>
      </c>
      <c r="D124" t="s">
        <v>699</v>
      </c>
      <c r="E124">
        <v>82</v>
      </c>
    </row>
    <row r="125" spans="1:5" x14ac:dyDescent="0.25">
      <c r="A125">
        <v>12432082</v>
      </c>
      <c r="B125" t="s">
        <v>994</v>
      </c>
      <c r="C125" t="s">
        <v>926</v>
      </c>
      <c r="D125" t="s">
        <v>627</v>
      </c>
      <c r="E125">
        <v>88</v>
      </c>
    </row>
    <row r="126" spans="1:5" x14ac:dyDescent="0.25">
      <c r="A126">
        <v>13030757</v>
      </c>
      <c r="B126" t="s">
        <v>1065</v>
      </c>
      <c r="C126" t="s">
        <v>926</v>
      </c>
      <c r="D126" t="s">
        <v>699</v>
      </c>
      <c r="E126">
        <v>72</v>
      </c>
    </row>
    <row r="127" spans="1:5" x14ac:dyDescent="0.25">
      <c r="A127">
        <v>13046773</v>
      </c>
      <c r="B127" t="s">
        <v>963</v>
      </c>
      <c r="C127" t="s">
        <v>926</v>
      </c>
      <c r="D127" t="s">
        <v>744</v>
      </c>
      <c r="E127">
        <v>80</v>
      </c>
    </row>
    <row r="128" spans="1:5" x14ac:dyDescent="0.25">
      <c r="A128">
        <v>13046775</v>
      </c>
      <c r="B128" t="s">
        <v>1057</v>
      </c>
      <c r="C128" t="s">
        <v>926</v>
      </c>
      <c r="D128" t="s">
        <v>699</v>
      </c>
      <c r="E128">
        <v>0</v>
      </c>
    </row>
    <row r="129" spans="1:5" x14ac:dyDescent="0.25">
      <c r="A129">
        <v>13046786</v>
      </c>
      <c r="B129" t="s">
        <v>957</v>
      </c>
      <c r="C129" t="s">
        <v>926</v>
      </c>
      <c r="D129" t="s">
        <v>744</v>
      </c>
      <c r="E129">
        <v>72</v>
      </c>
    </row>
    <row r="130" spans="1:5" x14ac:dyDescent="0.25">
      <c r="A130">
        <v>13046788</v>
      </c>
      <c r="B130" t="s">
        <v>1048</v>
      </c>
      <c r="C130" t="s">
        <v>926</v>
      </c>
      <c r="D130" t="s">
        <v>699</v>
      </c>
      <c r="E130">
        <v>86</v>
      </c>
    </row>
    <row r="131" spans="1:5" x14ac:dyDescent="0.25">
      <c r="A131">
        <v>13055072</v>
      </c>
      <c r="B131" t="s">
        <v>1058</v>
      </c>
      <c r="C131" t="s">
        <v>926</v>
      </c>
      <c r="D131" t="s">
        <v>699</v>
      </c>
      <c r="E131">
        <v>68</v>
      </c>
    </row>
    <row r="132" spans="1:5" x14ac:dyDescent="0.25">
      <c r="A132">
        <v>13055081</v>
      </c>
      <c r="B132" t="s">
        <v>929</v>
      </c>
      <c r="C132" t="s">
        <v>926</v>
      </c>
      <c r="D132" t="s">
        <v>744</v>
      </c>
      <c r="E132">
        <v>76</v>
      </c>
    </row>
    <row r="133" spans="1:5" x14ac:dyDescent="0.25">
      <c r="A133">
        <v>13055082</v>
      </c>
      <c r="B133" t="s">
        <v>1008</v>
      </c>
      <c r="C133" t="s">
        <v>926</v>
      </c>
      <c r="D133" t="s">
        <v>627</v>
      </c>
      <c r="E133">
        <v>84</v>
      </c>
    </row>
    <row r="134" spans="1:5" x14ac:dyDescent="0.25">
      <c r="A134">
        <v>13055085</v>
      </c>
      <c r="B134" t="s">
        <v>980</v>
      </c>
      <c r="C134" t="s">
        <v>926</v>
      </c>
      <c r="D134" t="s">
        <v>627</v>
      </c>
      <c r="E134">
        <v>84</v>
      </c>
    </row>
    <row r="135" spans="1:5" x14ac:dyDescent="0.25">
      <c r="A135">
        <v>13063077</v>
      </c>
      <c r="B135" t="s">
        <v>973</v>
      </c>
      <c r="C135" t="s">
        <v>926</v>
      </c>
      <c r="D135" t="s">
        <v>744</v>
      </c>
      <c r="E135">
        <v>84</v>
      </c>
    </row>
    <row r="136" spans="1:5" x14ac:dyDescent="0.25">
      <c r="A136">
        <v>13140208</v>
      </c>
      <c r="B136" t="s">
        <v>1052</v>
      </c>
      <c r="C136" t="s">
        <v>926</v>
      </c>
      <c r="D136" t="s">
        <v>699</v>
      </c>
      <c r="E136">
        <v>76</v>
      </c>
    </row>
    <row r="137" spans="1:5" x14ac:dyDescent="0.25">
      <c r="A137">
        <v>13238976</v>
      </c>
      <c r="B137" t="s">
        <v>984</v>
      </c>
      <c r="C137" t="s">
        <v>926</v>
      </c>
      <c r="D137" t="s">
        <v>627</v>
      </c>
      <c r="E137">
        <v>86</v>
      </c>
    </row>
    <row r="138" spans="1:5" x14ac:dyDescent="0.25">
      <c r="A138">
        <v>12916014</v>
      </c>
      <c r="B138" t="s">
        <v>991</v>
      </c>
      <c r="C138" t="s">
        <v>926</v>
      </c>
      <c r="D138" t="s">
        <v>627</v>
      </c>
      <c r="E138">
        <v>88</v>
      </c>
    </row>
    <row r="139" spans="1:5" x14ac:dyDescent="0.25">
      <c r="A139">
        <v>13397648</v>
      </c>
      <c r="B139" t="s">
        <v>951</v>
      </c>
      <c r="C139" t="s">
        <v>926</v>
      </c>
      <c r="D139" t="s">
        <v>744</v>
      </c>
      <c r="E139">
        <v>80</v>
      </c>
    </row>
    <row r="140" spans="1:5" x14ac:dyDescent="0.25">
      <c r="A140">
        <v>13406904</v>
      </c>
      <c r="B140" t="s">
        <v>1092</v>
      </c>
      <c r="C140" t="s">
        <v>926</v>
      </c>
      <c r="D140" t="s">
        <v>699</v>
      </c>
      <c r="E140">
        <v>76</v>
      </c>
    </row>
    <row r="141" spans="1:5" x14ac:dyDescent="0.25">
      <c r="A141">
        <v>12916021</v>
      </c>
      <c r="B141" t="s">
        <v>995</v>
      </c>
      <c r="C141" t="s">
        <v>926</v>
      </c>
      <c r="D141" t="s">
        <v>627</v>
      </c>
      <c r="E141">
        <v>88</v>
      </c>
    </row>
    <row r="142" spans="1:5" x14ac:dyDescent="0.25">
      <c r="A142">
        <v>13433652</v>
      </c>
      <c r="B142" t="s">
        <v>1106</v>
      </c>
      <c r="C142" t="s">
        <v>926</v>
      </c>
      <c r="D142" t="s">
        <v>699</v>
      </c>
      <c r="E142">
        <v>78</v>
      </c>
    </row>
    <row r="143" spans="1:5" x14ac:dyDescent="0.25">
      <c r="A143">
        <v>13433653</v>
      </c>
      <c r="B143" t="s">
        <v>1094</v>
      </c>
      <c r="C143" t="s">
        <v>926</v>
      </c>
      <c r="D143" t="s">
        <v>699</v>
      </c>
      <c r="E143">
        <v>80</v>
      </c>
    </row>
    <row r="144" spans="1:5" x14ac:dyDescent="0.25">
      <c r="A144">
        <v>12916031</v>
      </c>
      <c r="B144" t="s">
        <v>1001</v>
      </c>
      <c r="C144" t="s">
        <v>926</v>
      </c>
      <c r="D144" t="s">
        <v>627</v>
      </c>
      <c r="E144">
        <v>88</v>
      </c>
    </row>
    <row r="145" spans="1:5" x14ac:dyDescent="0.25">
      <c r="A145">
        <v>13433655</v>
      </c>
      <c r="B145" t="s">
        <v>1023</v>
      </c>
      <c r="C145" t="s">
        <v>926</v>
      </c>
      <c r="D145" t="s">
        <v>699</v>
      </c>
      <c r="E145">
        <v>82</v>
      </c>
    </row>
    <row r="146" spans="1:5" x14ac:dyDescent="0.25">
      <c r="A146">
        <v>13445952</v>
      </c>
      <c r="B146" t="s">
        <v>1086</v>
      </c>
      <c r="C146" t="s">
        <v>926</v>
      </c>
      <c r="D146" t="s">
        <v>699</v>
      </c>
      <c r="E146">
        <v>68</v>
      </c>
    </row>
    <row r="147" spans="1:5" x14ac:dyDescent="0.25">
      <c r="A147">
        <v>13446020</v>
      </c>
      <c r="B147" t="s">
        <v>1026</v>
      </c>
      <c r="C147" t="s">
        <v>926</v>
      </c>
      <c r="D147" t="s">
        <v>699</v>
      </c>
      <c r="E147">
        <v>76</v>
      </c>
    </row>
    <row r="148" spans="1:5" x14ac:dyDescent="0.25">
      <c r="A148">
        <v>13446054</v>
      </c>
      <c r="B148" t="s">
        <v>1107</v>
      </c>
      <c r="C148" t="s">
        <v>926</v>
      </c>
      <c r="D148" t="s">
        <v>699</v>
      </c>
      <c r="E148">
        <v>78</v>
      </c>
    </row>
    <row r="149" spans="1:5" x14ac:dyDescent="0.25">
      <c r="A149">
        <v>13467197</v>
      </c>
      <c r="B149" t="s">
        <v>1074</v>
      </c>
      <c r="C149" t="s">
        <v>926</v>
      </c>
      <c r="D149" t="s">
        <v>699</v>
      </c>
      <c r="E149">
        <v>78</v>
      </c>
    </row>
    <row r="150" spans="1:5" x14ac:dyDescent="0.25">
      <c r="A150">
        <v>13467207</v>
      </c>
      <c r="B150" t="s">
        <v>1098</v>
      </c>
      <c r="C150" t="s">
        <v>926</v>
      </c>
      <c r="D150" t="s">
        <v>699</v>
      </c>
      <c r="E150">
        <v>76</v>
      </c>
    </row>
    <row r="151" spans="1:5" x14ac:dyDescent="0.25">
      <c r="A151">
        <v>13467209</v>
      </c>
      <c r="B151" t="s">
        <v>1045</v>
      </c>
      <c r="C151" t="s">
        <v>926</v>
      </c>
      <c r="D151" t="s">
        <v>699</v>
      </c>
      <c r="E151">
        <v>68</v>
      </c>
    </row>
    <row r="152" spans="1:5" x14ac:dyDescent="0.25">
      <c r="A152">
        <v>13467213</v>
      </c>
      <c r="B152" t="s">
        <v>1040</v>
      </c>
      <c r="C152" t="s">
        <v>926</v>
      </c>
      <c r="D152" t="s">
        <v>699</v>
      </c>
      <c r="E152">
        <v>84</v>
      </c>
    </row>
    <row r="153" spans="1:5" x14ac:dyDescent="0.25">
      <c r="A153">
        <v>12916033</v>
      </c>
      <c r="B153" t="s">
        <v>1002</v>
      </c>
      <c r="C153" t="s">
        <v>926</v>
      </c>
      <c r="D153" t="s">
        <v>627</v>
      </c>
      <c r="E153">
        <v>88</v>
      </c>
    </row>
    <row r="154" spans="1:5" x14ac:dyDescent="0.25">
      <c r="A154">
        <v>13467235</v>
      </c>
      <c r="B154" t="s">
        <v>1050</v>
      </c>
      <c r="C154" t="s">
        <v>926</v>
      </c>
      <c r="D154" t="s">
        <v>699</v>
      </c>
      <c r="E154">
        <v>82</v>
      </c>
    </row>
    <row r="155" spans="1:5" x14ac:dyDescent="0.25">
      <c r="A155">
        <v>13467241</v>
      </c>
      <c r="B155" t="s">
        <v>989</v>
      </c>
      <c r="C155" t="s">
        <v>926</v>
      </c>
      <c r="D155" t="s">
        <v>627</v>
      </c>
      <c r="E155">
        <v>86</v>
      </c>
    </row>
    <row r="156" spans="1:5" x14ac:dyDescent="0.25">
      <c r="A156">
        <v>13467243</v>
      </c>
      <c r="B156" t="s">
        <v>1062</v>
      </c>
      <c r="C156" t="s">
        <v>926</v>
      </c>
      <c r="D156" t="s">
        <v>699</v>
      </c>
      <c r="E156">
        <v>80</v>
      </c>
    </row>
    <row r="157" spans="1:5" x14ac:dyDescent="0.25">
      <c r="A157">
        <v>13467244</v>
      </c>
      <c r="B157" t="s">
        <v>997</v>
      </c>
      <c r="C157" t="s">
        <v>926</v>
      </c>
      <c r="D157" t="s">
        <v>627</v>
      </c>
      <c r="E157">
        <v>86</v>
      </c>
    </row>
    <row r="158" spans="1:5" x14ac:dyDescent="0.25">
      <c r="A158">
        <v>13467278</v>
      </c>
      <c r="B158" t="s">
        <v>1016</v>
      </c>
      <c r="C158" t="s">
        <v>926</v>
      </c>
      <c r="D158" t="s">
        <v>699</v>
      </c>
      <c r="E158">
        <v>80</v>
      </c>
    </row>
    <row r="159" spans="1:5" x14ac:dyDescent="0.25">
      <c r="A159">
        <v>13467281</v>
      </c>
      <c r="B159" t="s">
        <v>1080</v>
      </c>
      <c r="C159" t="s">
        <v>926</v>
      </c>
      <c r="D159" t="s">
        <v>699</v>
      </c>
      <c r="E159">
        <v>0</v>
      </c>
    </row>
    <row r="160" spans="1:5" x14ac:dyDescent="0.25">
      <c r="A160">
        <v>13467287</v>
      </c>
      <c r="B160" t="s">
        <v>1072</v>
      </c>
      <c r="C160" t="s">
        <v>926</v>
      </c>
      <c r="D160" t="s">
        <v>699</v>
      </c>
      <c r="E160">
        <v>72</v>
      </c>
    </row>
    <row r="161" spans="1:5" x14ac:dyDescent="0.25">
      <c r="A161">
        <v>13467311</v>
      </c>
      <c r="B161" t="s">
        <v>1076</v>
      </c>
      <c r="C161" t="s">
        <v>926</v>
      </c>
      <c r="D161" t="s">
        <v>699</v>
      </c>
      <c r="E161">
        <v>78</v>
      </c>
    </row>
    <row r="162" spans="1:5" x14ac:dyDescent="0.25">
      <c r="A162">
        <v>13467321</v>
      </c>
      <c r="B162" t="s">
        <v>1090</v>
      </c>
      <c r="C162" t="s">
        <v>926</v>
      </c>
      <c r="D162" t="s">
        <v>699</v>
      </c>
      <c r="E162">
        <v>78</v>
      </c>
    </row>
    <row r="163" spans="1:5" x14ac:dyDescent="0.25">
      <c r="A163">
        <v>13467342</v>
      </c>
      <c r="B163" t="s">
        <v>1011</v>
      </c>
      <c r="C163" t="s">
        <v>926</v>
      </c>
      <c r="D163" t="s">
        <v>699</v>
      </c>
      <c r="E163">
        <v>86</v>
      </c>
    </row>
    <row r="164" spans="1:5" x14ac:dyDescent="0.25">
      <c r="A164">
        <v>13467357</v>
      </c>
      <c r="B164" t="s">
        <v>1034</v>
      </c>
      <c r="C164" t="s">
        <v>926</v>
      </c>
      <c r="D164" t="s">
        <v>699</v>
      </c>
      <c r="E164">
        <v>76</v>
      </c>
    </row>
    <row r="165" spans="1:5" x14ac:dyDescent="0.25">
      <c r="A165">
        <v>13467374</v>
      </c>
      <c r="B165" t="s">
        <v>1100</v>
      </c>
      <c r="C165" t="s">
        <v>926</v>
      </c>
      <c r="D165" t="s">
        <v>699</v>
      </c>
      <c r="E165">
        <v>78</v>
      </c>
    </row>
    <row r="166" spans="1:5" x14ac:dyDescent="0.25">
      <c r="A166">
        <v>13479318</v>
      </c>
      <c r="B166" t="s">
        <v>992</v>
      </c>
      <c r="C166" t="s">
        <v>926</v>
      </c>
      <c r="D166" t="s">
        <v>627</v>
      </c>
      <c r="E166">
        <v>82</v>
      </c>
    </row>
    <row r="167" spans="1:5" x14ac:dyDescent="0.25">
      <c r="A167">
        <v>13508049</v>
      </c>
      <c r="B167" t="s">
        <v>959</v>
      </c>
      <c r="C167" t="s">
        <v>926</v>
      </c>
      <c r="D167" t="s">
        <v>744</v>
      </c>
      <c r="E167">
        <v>68</v>
      </c>
    </row>
    <row r="168" spans="1:5" x14ac:dyDescent="0.25">
      <c r="A168">
        <v>13508121</v>
      </c>
      <c r="B168" t="s">
        <v>1031</v>
      </c>
      <c r="C168" t="s">
        <v>926</v>
      </c>
      <c r="D168" t="s">
        <v>699</v>
      </c>
      <c r="E168">
        <v>84</v>
      </c>
    </row>
    <row r="169" spans="1:5" x14ac:dyDescent="0.25">
      <c r="A169">
        <v>13508218</v>
      </c>
      <c r="B169" t="s">
        <v>961</v>
      </c>
      <c r="C169" t="s">
        <v>926</v>
      </c>
      <c r="D169" t="s">
        <v>744</v>
      </c>
      <c r="E169">
        <v>84</v>
      </c>
    </row>
    <row r="170" spans="1:5" x14ac:dyDescent="0.25">
      <c r="A170">
        <v>13524444</v>
      </c>
      <c r="B170" t="s">
        <v>1042</v>
      </c>
      <c r="C170" t="s">
        <v>926</v>
      </c>
      <c r="D170" t="s">
        <v>699</v>
      </c>
      <c r="E170">
        <v>84</v>
      </c>
    </row>
    <row r="171" spans="1:5" x14ac:dyDescent="0.25">
      <c r="A171">
        <v>13524445</v>
      </c>
      <c r="B171" t="s">
        <v>1018</v>
      </c>
      <c r="C171" t="s">
        <v>926</v>
      </c>
      <c r="D171" t="s">
        <v>699</v>
      </c>
      <c r="E171">
        <v>80</v>
      </c>
    </row>
    <row r="172" spans="1:5" x14ac:dyDescent="0.25">
      <c r="A172">
        <v>13532801</v>
      </c>
      <c r="B172" t="s">
        <v>947</v>
      </c>
      <c r="C172" t="s">
        <v>926</v>
      </c>
      <c r="D172" t="s">
        <v>744</v>
      </c>
      <c r="E172">
        <v>84</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
  <sheetViews>
    <sheetView workbookViewId="0">
      <selection activeCell="I23" sqref="I23"/>
    </sheetView>
  </sheetViews>
  <sheetFormatPr defaultRowHeight="15" x14ac:dyDescent="0.25"/>
  <cols>
    <col min="1" max="1" width="9" bestFit="1" customWidth="1"/>
    <col min="2" max="2" width="35.7109375" bestFit="1" customWidth="1"/>
    <col min="3" max="3" width="10.5703125" bestFit="1" customWidth="1"/>
    <col min="4" max="4" width="9.42578125" bestFit="1" customWidth="1"/>
    <col min="5" max="5" width="8.5703125" bestFit="1" customWidth="1"/>
  </cols>
  <sheetData>
    <row r="1" spans="1:5" x14ac:dyDescent="0.25">
      <c r="A1" s="86" t="s">
        <v>1</v>
      </c>
      <c r="B1" s="86" t="s">
        <v>2</v>
      </c>
      <c r="C1" s="86" t="s">
        <v>1210</v>
      </c>
      <c r="D1" s="86" t="s">
        <v>625</v>
      </c>
      <c r="E1" s="86" t="s">
        <v>1205</v>
      </c>
    </row>
    <row r="2" spans="1:5" x14ac:dyDescent="0.25">
      <c r="A2">
        <v>836276</v>
      </c>
      <c r="B2" t="s">
        <v>873</v>
      </c>
      <c r="C2" t="s">
        <v>743</v>
      </c>
      <c r="D2" t="s">
        <v>699</v>
      </c>
      <c r="E2">
        <v>72</v>
      </c>
    </row>
    <row r="3" spans="1:5" x14ac:dyDescent="0.25">
      <c r="A3">
        <v>836280</v>
      </c>
      <c r="B3" t="s">
        <v>876</v>
      </c>
      <c r="C3" t="s">
        <v>743</v>
      </c>
      <c r="D3" t="s">
        <v>699</v>
      </c>
      <c r="E3">
        <v>80</v>
      </c>
    </row>
    <row r="4" spans="1:5" x14ac:dyDescent="0.25">
      <c r="A4">
        <v>836281</v>
      </c>
      <c r="B4" t="s">
        <v>879</v>
      </c>
      <c r="C4" t="s">
        <v>743</v>
      </c>
      <c r="D4" t="s">
        <v>699</v>
      </c>
      <c r="E4">
        <v>72</v>
      </c>
    </row>
    <row r="5" spans="1:5" x14ac:dyDescent="0.25">
      <c r="A5">
        <v>836282</v>
      </c>
      <c r="B5" t="s">
        <v>882</v>
      </c>
      <c r="C5" t="s">
        <v>743</v>
      </c>
      <c r="D5" t="s">
        <v>699</v>
      </c>
      <c r="E5">
        <v>78</v>
      </c>
    </row>
    <row r="6" spans="1:5" x14ac:dyDescent="0.25">
      <c r="A6">
        <v>836288</v>
      </c>
      <c r="B6" t="s">
        <v>884</v>
      </c>
      <c r="C6" t="s">
        <v>743</v>
      </c>
      <c r="D6" t="s">
        <v>699</v>
      </c>
      <c r="E6">
        <v>82</v>
      </c>
    </row>
    <row r="7" spans="1:5" x14ac:dyDescent="0.25">
      <c r="A7">
        <v>836289</v>
      </c>
      <c r="B7" t="s">
        <v>886</v>
      </c>
      <c r="C7" t="s">
        <v>743</v>
      </c>
      <c r="D7" t="s">
        <v>699</v>
      </c>
      <c r="E7">
        <v>84</v>
      </c>
    </row>
    <row r="8" spans="1:5" x14ac:dyDescent="0.25">
      <c r="A8">
        <v>836290</v>
      </c>
      <c r="B8" t="s">
        <v>889</v>
      </c>
      <c r="C8" t="s">
        <v>743</v>
      </c>
      <c r="D8" t="s">
        <v>699</v>
      </c>
      <c r="E8">
        <v>80</v>
      </c>
    </row>
    <row r="9" spans="1:5" x14ac:dyDescent="0.25">
      <c r="A9">
        <v>836291</v>
      </c>
      <c r="B9" t="s">
        <v>891</v>
      </c>
      <c r="C9" t="s">
        <v>743</v>
      </c>
      <c r="D9" t="s">
        <v>699</v>
      </c>
      <c r="E9">
        <v>74</v>
      </c>
    </row>
    <row r="10" spans="1:5" x14ac:dyDescent="0.25">
      <c r="A10">
        <v>836303</v>
      </c>
      <c r="B10" t="s">
        <v>893</v>
      </c>
      <c r="C10" t="s">
        <v>743</v>
      </c>
      <c r="D10" t="s">
        <v>699</v>
      </c>
      <c r="E10">
        <v>76</v>
      </c>
    </row>
    <row r="11" spans="1:5" x14ac:dyDescent="0.25">
      <c r="A11">
        <v>836304</v>
      </c>
      <c r="B11" t="s">
        <v>895</v>
      </c>
      <c r="C11" t="s">
        <v>743</v>
      </c>
      <c r="D11" t="s">
        <v>699</v>
      </c>
      <c r="E11">
        <v>74</v>
      </c>
    </row>
    <row r="12" spans="1:5" x14ac:dyDescent="0.25">
      <c r="A12">
        <v>836305</v>
      </c>
      <c r="B12" t="s">
        <v>898</v>
      </c>
      <c r="C12" t="s">
        <v>743</v>
      </c>
      <c r="D12" t="s">
        <v>699</v>
      </c>
      <c r="E12">
        <v>70</v>
      </c>
    </row>
    <row r="13" spans="1:5" x14ac:dyDescent="0.25">
      <c r="A13">
        <v>836743</v>
      </c>
      <c r="B13" t="s">
        <v>900</v>
      </c>
      <c r="C13" t="s">
        <v>743</v>
      </c>
      <c r="D13" t="s">
        <v>699</v>
      </c>
      <c r="E13">
        <v>74</v>
      </c>
    </row>
    <row r="14" spans="1:5" x14ac:dyDescent="0.25">
      <c r="A14">
        <v>836747</v>
      </c>
      <c r="B14" t="s">
        <v>903</v>
      </c>
      <c r="C14" t="s">
        <v>743</v>
      </c>
      <c r="D14" t="s">
        <v>699</v>
      </c>
      <c r="E14">
        <v>76</v>
      </c>
    </row>
    <row r="15" spans="1:5" x14ac:dyDescent="0.25">
      <c r="A15">
        <v>836755</v>
      </c>
      <c r="B15" t="s">
        <v>906</v>
      </c>
      <c r="C15" t="s">
        <v>743</v>
      </c>
      <c r="D15" t="s">
        <v>699</v>
      </c>
      <c r="E15">
        <v>84</v>
      </c>
    </row>
    <row r="16" spans="1:5" x14ac:dyDescent="0.25">
      <c r="A16">
        <v>836759</v>
      </c>
      <c r="B16" t="s">
        <v>908</v>
      </c>
      <c r="C16" t="s">
        <v>743</v>
      </c>
      <c r="D16" t="s">
        <v>699</v>
      </c>
      <c r="E16">
        <v>80</v>
      </c>
    </row>
    <row r="17" spans="1:5" x14ac:dyDescent="0.25">
      <c r="A17">
        <v>836760</v>
      </c>
      <c r="B17" t="s">
        <v>910</v>
      </c>
      <c r="C17" t="s">
        <v>743</v>
      </c>
      <c r="D17" t="s">
        <v>699</v>
      </c>
      <c r="E17">
        <v>84</v>
      </c>
    </row>
    <row r="18" spans="1:5" x14ac:dyDescent="0.25">
      <c r="A18">
        <v>836764</v>
      </c>
      <c r="B18" t="s">
        <v>912</v>
      </c>
      <c r="C18" t="s">
        <v>743</v>
      </c>
      <c r="D18" t="s">
        <v>699</v>
      </c>
      <c r="E18">
        <v>80</v>
      </c>
    </row>
    <row r="19" spans="1:5" x14ac:dyDescent="0.25">
      <c r="A19">
        <v>836765</v>
      </c>
      <c r="B19" t="s">
        <v>914</v>
      </c>
      <c r="C19" t="s">
        <v>743</v>
      </c>
      <c r="D19" t="s">
        <v>699</v>
      </c>
      <c r="E19">
        <v>80</v>
      </c>
    </row>
    <row r="20" spans="1:5" x14ac:dyDescent="0.25">
      <c r="A20">
        <v>836766</v>
      </c>
      <c r="B20" t="s">
        <v>916</v>
      </c>
      <c r="C20" t="s">
        <v>743</v>
      </c>
      <c r="D20" t="s">
        <v>699</v>
      </c>
      <c r="E20">
        <v>76</v>
      </c>
    </row>
    <row r="21" spans="1:5" x14ac:dyDescent="0.25">
      <c r="A21">
        <v>836767</v>
      </c>
      <c r="B21" t="s">
        <v>918</v>
      </c>
      <c r="C21" t="s">
        <v>743</v>
      </c>
      <c r="D21" t="s">
        <v>699</v>
      </c>
      <c r="E21">
        <v>76</v>
      </c>
    </row>
    <row r="22" spans="1:5" x14ac:dyDescent="0.25">
      <c r="A22">
        <v>836768</v>
      </c>
      <c r="B22" t="s">
        <v>920</v>
      </c>
      <c r="C22" t="s">
        <v>743</v>
      </c>
      <c r="D22" t="s">
        <v>699</v>
      </c>
      <c r="E22">
        <v>78</v>
      </c>
    </row>
    <row r="23" spans="1:5" x14ac:dyDescent="0.25">
      <c r="A23">
        <v>836769</v>
      </c>
      <c r="B23" t="s">
        <v>922</v>
      </c>
      <c r="C23" t="s">
        <v>743</v>
      </c>
      <c r="D23" t="s">
        <v>699</v>
      </c>
      <c r="E23">
        <v>78</v>
      </c>
    </row>
    <row r="24" spans="1:5" x14ac:dyDescent="0.25">
      <c r="A24">
        <v>836770</v>
      </c>
      <c r="B24" t="s">
        <v>924</v>
      </c>
      <c r="C24" t="s">
        <v>743</v>
      </c>
      <c r="D24" t="s">
        <v>699</v>
      </c>
      <c r="E24">
        <v>80</v>
      </c>
    </row>
    <row r="25" spans="1:5" x14ac:dyDescent="0.25">
      <c r="A25">
        <v>844307</v>
      </c>
      <c r="B25" t="s">
        <v>745</v>
      </c>
      <c r="C25" t="s">
        <v>743</v>
      </c>
      <c r="D25" t="s">
        <v>744</v>
      </c>
      <c r="E25">
        <v>88</v>
      </c>
    </row>
    <row r="26" spans="1:5" x14ac:dyDescent="0.25">
      <c r="A26">
        <v>844308</v>
      </c>
      <c r="B26" t="s">
        <v>747</v>
      </c>
      <c r="C26" t="s">
        <v>743</v>
      </c>
      <c r="D26" t="s">
        <v>744</v>
      </c>
      <c r="E26">
        <v>90</v>
      </c>
    </row>
    <row r="27" spans="1:5" x14ac:dyDescent="0.25">
      <c r="A27">
        <v>844314</v>
      </c>
      <c r="B27" t="s">
        <v>859</v>
      </c>
      <c r="C27" t="s">
        <v>743</v>
      </c>
      <c r="D27" t="s">
        <v>627</v>
      </c>
      <c r="E27">
        <v>48</v>
      </c>
    </row>
    <row r="28" spans="1:5" x14ac:dyDescent="0.25">
      <c r="A28">
        <v>844315</v>
      </c>
      <c r="B28" t="s">
        <v>749</v>
      </c>
      <c r="C28" t="s">
        <v>743</v>
      </c>
      <c r="D28" t="s">
        <v>744</v>
      </c>
      <c r="E28">
        <v>84</v>
      </c>
    </row>
    <row r="29" spans="1:5" x14ac:dyDescent="0.25">
      <c r="A29">
        <v>844316</v>
      </c>
      <c r="B29" t="s">
        <v>751</v>
      </c>
      <c r="C29" t="s">
        <v>743</v>
      </c>
      <c r="D29" t="s">
        <v>744</v>
      </c>
      <c r="E29">
        <v>88</v>
      </c>
    </row>
    <row r="30" spans="1:5" x14ac:dyDescent="0.25">
      <c r="A30">
        <v>844317</v>
      </c>
      <c r="B30" t="s">
        <v>753</v>
      </c>
      <c r="C30" t="s">
        <v>743</v>
      </c>
      <c r="D30" t="s">
        <v>744</v>
      </c>
      <c r="E30">
        <v>88</v>
      </c>
    </row>
    <row r="31" spans="1:5" x14ac:dyDescent="0.25">
      <c r="A31">
        <v>844319</v>
      </c>
      <c r="B31" t="s">
        <v>862</v>
      </c>
      <c r="C31" t="s">
        <v>743</v>
      </c>
      <c r="D31" t="s">
        <v>627</v>
      </c>
      <c r="E31">
        <v>52</v>
      </c>
    </row>
    <row r="32" spans="1:5" x14ac:dyDescent="0.25">
      <c r="A32">
        <v>844320</v>
      </c>
      <c r="B32" t="s">
        <v>754</v>
      </c>
      <c r="C32" t="s">
        <v>743</v>
      </c>
      <c r="D32" t="s">
        <v>744</v>
      </c>
      <c r="E32">
        <v>88</v>
      </c>
    </row>
    <row r="33" spans="1:5" x14ac:dyDescent="0.25">
      <c r="A33">
        <v>844321</v>
      </c>
      <c r="B33" t="s">
        <v>756</v>
      </c>
      <c r="C33" t="s">
        <v>743</v>
      </c>
      <c r="D33" t="s">
        <v>744</v>
      </c>
      <c r="E33">
        <v>86</v>
      </c>
    </row>
    <row r="34" spans="1:5" x14ac:dyDescent="0.25">
      <c r="A34">
        <v>844322</v>
      </c>
      <c r="B34" t="s">
        <v>757</v>
      </c>
      <c r="C34" t="s">
        <v>743</v>
      </c>
      <c r="D34" t="s">
        <v>744</v>
      </c>
      <c r="E34">
        <v>88</v>
      </c>
    </row>
    <row r="35" spans="1:5" x14ac:dyDescent="0.25">
      <c r="A35">
        <v>844324</v>
      </c>
      <c r="B35" t="s">
        <v>759</v>
      </c>
      <c r="C35" t="s">
        <v>743</v>
      </c>
      <c r="D35" t="s">
        <v>744</v>
      </c>
      <c r="E35">
        <v>90</v>
      </c>
    </row>
    <row r="36" spans="1:5" x14ac:dyDescent="0.25">
      <c r="A36">
        <v>844325</v>
      </c>
      <c r="B36" t="s">
        <v>761</v>
      </c>
      <c r="C36" t="s">
        <v>743</v>
      </c>
      <c r="D36" t="s">
        <v>744</v>
      </c>
      <c r="E36">
        <v>88</v>
      </c>
    </row>
    <row r="37" spans="1:5" x14ac:dyDescent="0.25">
      <c r="A37">
        <v>844326</v>
      </c>
      <c r="B37" t="s">
        <v>763</v>
      </c>
      <c r="C37" t="s">
        <v>743</v>
      </c>
      <c r="D37" t="s">
        <v>744</v>
      </c>
      <c r="E37">
        <v>88</v>
      </c>
    </row>
    <row r="38" spans="1:5" x14ac:dyDescent="0.25">
      <c r="A38">
        <v>844327</v>
      </c>
      <c r="B38" t="s">
        <v>765</v>
      </c>
      <c r="C38" t="s">
        <v>743</v>
      </c>
      <c r="D38" t="s">
        <v>744</v>
      </c>
      <c r="E38">
        <v>90</v>
      </c>
    </row>
    <row r="39" spans="1:5" x14ac:dyDescent="0.25">
      <c r="A39">
        <v>844402</v>
      </c>
      <c r="B39" t="s">
        <v>775</v>
      </c>
      <c r="C39" t="s">
        <v>743</v>
      </c>
      <c r="D39" t="s">
        <v>744</v>
      </c>
      <c r="E39">
        <v>88</v>
      </c>
    </row>
    <row r="40" spans="1:5" x14ac:dyDescent="0.25">
      <c r="A40">
        <v>844335</v>
      </c>
      <c r="B40" t="s">
        <v>766</v>
      </c>
      <c r="C40" t="s">
        <v>743</v>
      </c>
      <c r="D40" t="s">
        <v>744</v>
      </c>
      <c r="E40">
        <v>86</v>
      </c>
    </row>
    <row r="41" spans="1:5" x14ac:dyDescent="0.25">
      <c r="A41">
        <v>844336</v>
      </c>
      <c r="B41" t="s">
        <v>768</v>
      </c>
      <c r="C41" t="s">
        <v>743</v>
      </c>
      <c r="D41" t="s">
        <v>744</v>
      </c>
      <c r="E41">
        <v>88</v>
      </c>
    </row>
    <row r="42" spans="1:5" x14ac:dyDescent="0.25">
      <c r="A42">
        <v>844337</v>
      </c>
      <c r="B42" t="s">
        <v>770</v>
      </c>
      <c r="C42" t="s">
        <v>743</v>
      </c>
      <c r="D42" t="s">
        <v>744</v>
      </c>
      <c r="E42">
        <v>86</v>
      </c>
    </row>
    <row r="43" spans="1:5" x14ac:dyDescent="0.25">
      <c r="A43">
        <v>844338</v>
      </c>
      <c r="B43" t="s">
        <v>771</v>
      </c>
      <c r="C43" t="s">
        <v>743</v>
      </c>
      <c r="D43" t="s">
        <v>744</v>
      </c>
      <c r="E43">
        <v>88</v>
      </c>
    </row>
    <row r="44" spans="1:5" x14ac:dyDescent="0.25">
      <c r="A44">
        <v>844341</v>
      </c>
      <c r="B44" t="s">
        <v>801</v>
      </c>
      <c r="C44" t="s">
        <v>743</v>
      </c>
      <c r="D44" t="s">
        <v>627</v>
      </c>
      <c r="E44">
        <v>72</v>
      </c>
    </row>
    <row r="45" spans="1:5" x14ac:dyDescent="0.25">
      <c r="A45">
        <v>844342</v>
      </c>
      <c r="B45" t="s">
        <v>793</v>
      </c>
      <c r="C45" t="s">
        <v>743</v>
      </c>
      <c r="D45" t="s">
        <v>627</v>
      </c>
      <c r="E45">
        <v>52</v>
      </c>
    </row>
    <row r="46" spans="1:5" x14ac:dyDescent="0.25">
      <c r="A46">
        <v>844343</v>
      </c>
      <c r="B46" t="s">
        <v>796</v>
      </c>
      <c r="C46" t="s">
        <v>743</v>
      </c>
      <c r="D46" t="s">
        <v>627</v>
      </c>
      <c r="E46">
        <v>72</v>
      </c>
    </row>
    <row r="47" spans="1:5" x14ac:dyDescent="0.25">
      <c r="A47">
        <v>844344</v>
      </c>
      <c r="B47" t="s">
        <v>804</v>
      </c>
      <c r="C47" t="s">
        <v>743</v>
      </c>
      <c r="D47" t="s">
        <v>627</v>
      </c>
      <c r="E47">
        <v>76</v>
      </c>
    </row>
    <row r="48" spans="1:5" x14ac:dyDescent="0.25">
      <c r="A48">
        <v>844345</v>
      </c>
      <c r="B48" t="s">
        <v>806</v>
      </c>
      <c r="C48" t="s">
        <v>743</v>
      </c>
      <c r="D48" t="s">
        <v>627</v>
      </c>
      <c r="E48">
        <v>72</v>
      </c>
    </row>
    <row r="49" spans="1:5" x14ac:dyDescent="0.25">
      <c r="A49">
        <v>844346</v>
      </c>
      <c r="B49" t="s">
        <v>808</v>
      </c>
      <c r="C49" t="s">
        <v>743</v>
      </c>
      <c r="D49" t="s">
        <v>627</v>
      </c>
      <c r="E49">
        <v>72</v>
      </c>
    </row>
    <row r="50" spans="1:5" x14ac:dyDescent="0.25">
      <c r="A50">
        <v>844411</v>
      </c>
      <c r="B50" t="s">
        <v>776</v>
      </c>
      <c r="C50" t="s">
        <v>743</v>
      </c>
      <c r="D50" t="s">
        <v>744</v>
      </c>
      <c r="E50">
        <v>90</v>
      </c>
    </row>
    <row r="51" spans="1:5" x14ac:dyDescent="0.25">
      <c r="A51">
        <v>844348</v>
      </c>
      <c r="B51" t="s">
        <v>787</v>
      </c>
      <c r="C51" t="s">
        <v>743</v>
      </c>
      <c r="D51" t="s">
        <v>627</v>
      </c>
      <c r="E51">
        <v>68</v>
      </c>
    </row>
    <row r="52" spans="1:5" x14ac:dyDescent="0.25">
      <c r="A52">
        <v>844350</v>
      </c>
      <c r="B52" t="s">
        <v>841</v>
      </c>
      <c r="C52" t="s">
        <v>743</v>
      </c>
      <c r="D52" t="s">
        <v>627</v>
      </c>
      <c r="E52">
        <v>60</v>
      </c>
    </row>
    <row r="53" spans="1:5" x14ac:dyDescent="0.25">
      <c r="A53">
        <v>844441</v>
      </c>
      <c r="B53" t="s">
        <v>780</v>
      </c>
      <c r="C53" t="s">
        <v>743</v>
      </c>
      <c r="D53" t="s">
        <v>744</v>
      </c>
      <c r="E53">
        <v>86</v>
      </c>
    </row>
    <row r="54" spans="1:5" x14ac:dyDescent="0.25">
      <c r="A54">
        <v>844357</v>
      </c>
      <c r="B54" t="s">
        <v>818</v>
      </c>
      <c r="C54" t="s">
        <v>743</v>
      </c>
      <c r="D54" t="s">
        <v>627</v>
      </c>
      <c r="E54">
        <v>60</v>
      </c>
    </row>
    <row r="55" spans="1:5" x14ac:dyDescent="0.25">
      <c r="A55">
        <v>844358</v>
      </c>
      <c r="B55" t="s">
        <v>810</v>
      </c>
      <c r="C55" t="s">
        <v>743</v>
      </c>
      <c r="D55" t="s">
        <v>627</v>
      </c>
      <c r="E55">
        <v>64</v>
      </c>
    </row>
    <row r="56" spans="1:5" x14ac:dyDescent="0.25">
      <c r="A56">
        <v>844359</v>
      </c>
      <c r="B56" t="s">
        <v>813</v>
      </c>
      <c r="C56" t="s">
        <v>743</v>
      </c>
      <c r="D56" t="s">
        <v>627</v>
      </c>
      <c r="E56">
        <v>68</v>
      </c>
    </row>
    <row r="57" spans="1:5" x14ac:dyDescent="0.25">
      <c r="A57">
        <v>844360</v>
      </c>
      <c r="B57" t="s">
        <v>816</v>
      </c>
      <c r="C57" t="s">
        <v>743</v>
      </c>
      <c r="D57" t="s">
        <v>627</v>
      </c>
      <c r="E57">
        <v>68</v>
      </c>
    </row>
    <row r="58" spans="1:5" x14ac:dyDescent="0.25">
      <c r="A58">
        <v>844371</v>
      </c>
      <c r="B58" t="s">
        <v>821</v>
      </c>
      <c r="C58" t="s">
        <v>743</v>
      </c>
      <c r="D58" t="s">
        <v>627</v>
      </c>
      <c r="E58">
        <v>64</v>
      </c>
    </row>
    <row r="59" spans="1:5" x14ac:dyDescent="0.25">
      <c r="A59">
        <v>844372</v>
      </c>
      <c r="B59" t="s">
        <v>824</v>
      </c>
      <c r="C59" t="s">
        <v>743</v>
      </c>
      <c r="D59" t="s">
        <v>627</v>
      </c>
      <c r="E59">
        <v>56</v>
      </c>
    </row>
    <row r="60" spans="1:5" x14ac:dyDescent="0.25">
      <c r="A60">
        <v>844373</v>
      </c>
      <c r="B60" t="s">
        <v>827</v>
      </c>
      <c r="C60" t="s">
        <v>743</v>
      </c>
      <c r="D60" t="s">
        <v>627</v>
      </c>
      <c r="E60">
        <v>60</v>
      </c>
    </row>
    <row r="61" spans="1:5" x14ac:dyDescent="0.25">
      <c r="A61">
        <v>844442</v>
      </c>
      <c r="B61" t="s">
        <v>781</v>
      </c>
      <c r="C61" t="s">
        <v>743</v>
      </c>
      <c r="D61" t="s">
        <v>744</v>
      </c>
      <c r="E61">
        <v>88</v>
      </c>
    </row>
    <row r="62" spans="1:5" x14ac:dyDescent="0.25">
      <c r="A62">
        <v>844454</v>
      </c>
      <c r="B62" t="s">
        <v>783</v>
      </c>
      <c r="C62" t="s">
        <v>743</v>
      </c>
      <c r="D62" t="s">
        <v>744</v>
      </c>
      <c r="E62">
        <v>84</v>
      </c>
    </row>
    <row r="63" spans="1:5" x14ac:dyDescent="0.25">
      <c r="A63">
        <v>844387</v>
      </c>
      <c r="B63" t="s">
        <v>835</v>
      </c>
      <c r="C63" t="s">
        <v>743</v>
      </c>
      <c r="D63" t="s">
        <v>627</v>
      </c>
      <c r="E63">
        <v>56</v>
      </c>
    </row>
    <row r="64" spans="1:5" x14ac:dyDescent="0.25">
      <c r="A64">
        <v>844388</v>
      </c>
      <c r="B64" t="s">
        <v>838</v>
      </c>
      <c r="C64" t="s">
        <v>743</v>
      </c>
      <c r="D64" t="s">
        <v>627</v>
      </c>
      <c r="E64">
        <v>72</v>
      </c>
    </row>
    <row r="65" spans="1:5" x14ac:dyDescent="0.25">
      <c r="A65">
        <v>844389</v>
      </c>
      <c r="B65" t="s">
        <v>772</v>
      </c>
      <c r="C65" t="s">
        <v>743</v>
      </c>
      <c r="D65" t="s">
        <v>744</v>
      </c>
      <c r="E65">
        <v>82</v>
      </c>
    </row>
    <row r="66" spans="1:5" x14ac:dyDescent="0.25">
      <c r="A66">
        <v>844401</v>
      </c>
      <c r="B66" t="s">
        <v>773</v>
      </c>
      <c r="C66" t="s">
        <v>743</v>
      </c>
      <c r="D66" t="s">
        <v>744</v>
      </c>
      <c r="E66">
        <v>82</v>
      </c>
    </row>
    <row r="67" spans="1:5" x14ac:dyDescent="0.25">
      <c r="A67">
        <v>844334</v>
      </c>
      <c r="B67" t="s">
        <v>799</v>
      </c>
      <c r="C67" t="s">
        <v>743</v>
      </c>
      <c r="D67" t="s">
        <v>627</v>
      </c>
      <c r="E67">
        <v>68</v>
      </c>
    </row>
    <row r="68" spans="1:5" x14ac:dyDescent="0.25">
      <c r="A68">
        <v>844410</v>
      </c>
      <c r="B68" t="s">
        <v>847</v>
      </c>
      <c r="C68" t="s">
        <v>743</v>
      </c>
      <c r="D68" t="s">
        <v>627</v>
      </c>
      <c r="E68">
        <v>64</v>
      </c>
    </row>
    <row r="69" spans="1:5" x14ac:dyDescent="0.25">
      <c r="A69">
        <v>844347</v>
      </c>
      <c r="B69" t="s">
        <v>790</v>
      </c>
      <c r="C69" t="s">
        <v>743</v>
      </c>
      <c r="D69" t="s">
        <v>627</v>
      </c>
      <c r="E69">
        <v>68</v>
      </c>
    </row>
    <row r="70" spans="1:5" x14ac:dyDescent="0.25">
      <c r="A70">
        <v>844412</v>
      </c>
      <c r="B70" t="s">
        <v>866</v>
      </c>
      <c r="C70" t="s">
        <v>743</v>
      </c>
      <c r="D70" t="s">
        <v>699</v>
      </c>
      <c r="E70">
        <v>76</v>
      </c>
    </row>
    <row r="71" spans="1:5" x14ac:dyDescent="0.25">
      <c r="A71">
        <v>844413</v>
      </c>
      <c r="B71" t="s">
        <v>870</v>
      </c>
      <c r="C71" t="s">
        <v>743</v>
      </c>
      <c r="D71" t="s">
        <v>699</v>
      </c>
      <c r="E71">
        <v>76</v>
      </c>
    </row>
    <row r="72" spans="1:5" x14ac:dyDescent="0.25">
      <c r="A72">
        <v>844431</v>
      </c>
      <c r="B72" t="s">
        <v>777</v>
      </c>
      <c r="C72" t="s">
        <v>743</v>
      </c>
      <c r="D72" t="s">
        <v>744</v>
      </c>
      <c r="E72">
        <v>82</v>
      </c>
    </row>
    <row r="73" spans="1:5" x14ac:dyDescent="0.25">
      <c r="A73">
        <v>844433</v>
      </c>
      <c r="B73" t="s">
        <v>778</v>
      </c>
      <c r="C73" t="s">
        <v>743</v>
      </c>
      <c r="D73" t="s">
        <v>744</v>
      </c>
      <c r="E73">
        <v>84</v>
      </c>
    </row>
    <row r="74" spans="1:5" x14ac:dyDescent="0.25">
      <c r="A74">
        <v>844434</v>
      </c>
      <c r="B74" t="s">
        <v>850</v>
      </c>
      <c r="C74" t="s">
        <v>743</v>
      </c>
      <c r="D74" t="s">
        <v>627</v>
      </c>
      <c r="E74">
        <v>52</v>
      </c>
    </row>
    <row r="75" spans="1:5" x14ac:dyDescent="0.25">
      <c r="A75">
        <v>844435</v>
      </c>
      <c r="B75" t="s">
        <v>853</v>
      </c>
      <c r="C75" t="s">
        <v>743</v>
      </c>
      <c r="D75" t="s">
        <v>627</v>
      </c>
      <c r="E75">
        <v>72</v>
      </c>
    </row>
    <row r="76" spans="1:5" x14ac:dyDescent="0.25">
      <c r="A76">
        <v>844436</v>
      </c>
      <c r="B76" t="s">
        <v>856</v>
      </c>
      <c r="C76" t="s">
        <v>743</v>
      </c>
      <c r="D76" t="s">
        <v>627</v>
      </c>
      <c r="E76">
        <v>48</v>
      </c>
    </row>
    <row r="77" spans="1:5" x14ac:dyDescent="0.25">
      <c r="A77">
        <v>844351</v>
      </c>
      <c r="B77" t="s">
        <v>844</v>
      </c>
      <c r="C77" t="s">
        <v>743</v>
      </c>
      <c r="D77" t="s">
        <v>627</v>
      </c>
      <c r="E77">
        <v>52</v>
      </c>
    </row>
    <row r="78" spans="1:5" x14ac:dyDescent="0.25">
      <c r="A78">
        <v>844374</v>
      </c>
      <c r="B78" t="s">
        <v>830</v>
      </c>
      <c r="C78" t="s">
        <v>743</v>
      </c>
      <c r="D78" t="s">
        <v>627</v>
      </c>
      <c r="E78">
        <v>64</v>
      </c>
    </row>
    <row r="79" spans="1:5" x14ac:dyDescent="0.25">
      <c r="A79">
        <v>844443</v>
      </c>
      <c r="B79" t="s">
        <v>782</v>
      </c>
      <c r="C79" t="s">
        <v>743</v>
      </c>
      <c r="D79" t="s">
        <v>744</v>
      </c>
      <c r="E79">
        <v>88</v>
      </c>
    </row>
    <row r="80" spans="1:5" x14ac:dyDescent="0.25">
      <c r="A80">
        <v>844386</v>
      </c>
      <c r="B80" t="s">
        <v>832</v>
      </c>
      <c r="C80" t="s">
        <v>743</v>
      </c>
      <c r="D80" t="s">
        <v>627</v>
      </c>
      <c r="E80">
        <v>72</v>
      </c>
    </row>
    <row r="81" spans="1:5" x14ac:dyDescent="0.25">
      <c r="A81">
        <v>12366833</v>
      </c>
      <c r="B81" t="s">
        <v>1060</v>
      </c>
      <c r="C81" t="s">
        <v>926</v>
      </c>
      <c r="D81" t="s">
        <v>699</v>
      </c>
      <c r="E81">
        <v>80</v>
      </c>
    </row>
    <row r="82" spans="1:5" x14ac:dyDescent="0.25">
      <c r="A82">
        <v>12423048</v>
      </c>
      <c r="B82" t="s">
        <v>1078</v>
      </c>
      <c r="C82" t="s">
        <v>926</v>
      </c>
      <c r="D82" t="s">
        <v>699</v>
      </c>
      <c r="E82">
        <v>74</v>
      </c>
    </row>
    <row r="83" spans="1:5" x14ac:dyDescent="0.25">
      <c r="A83">
        <v>12431675</v>
      </c>
      <c r="B83" t="s">
        <v>1009</v>
      </c>
      <c r="C83" t="s">
        <v>926</v>
      </c>
      <c r="D83" t="s">
        <v>699</v>
      </c>
      <c r="E83">
        <v>84</v>
      </c>
    </row>
    <row r="84" spans="1:5" x14ac:dyDescent="0.25">
      <c r="A84">
        <v>12625818</v>
      </c>
      <c r="B84" t="s">
        <v>927</v>
      </c>
      <c r="C84" t="s">
        <v>926</v>
      </c>
      <c r="D84" t="s">
        <v>744</v>
      </c>
      <c r="E84">
        <v>84</v>
      </c>
    </row>
    <row r="85" spans="1:5" x14ac:dyDescent="0.25">
      <c r="A85">
        <v>12915952</v>
      </c>
      <c r="B85" t="s">
        <v>965</v>
      </c>
      <c r="C85" t="s">
        <v>926</v>
      </c>
      <c r="D85" t="s">
        <v>744</v>
      </c>
      <c r="E85">
        <v>88</v>
      </c>
    </row>
    <row r="86" spans="1:5" x14ac:dyDescent="0.25">
      <c r="A86">
        <v>12875013</v>
      </c>
      <c r="B86" t="s">
        <v>937</v>
      </c>
      <c r="C86" t="s">
        <v>926</v>
      </c>
      <c r="D86" t="s">
        <v>744</v>
      </c>
      <c r="E86">
        <v>88</v>
      </c>
    </row>
    <row r="87" spans="1:5" x14ac:dyDescent="0.25">
      <c r="A87">
        <v>12875014</v>
      </c>
      <c r="B87" t="s">
        <v>1102</v>
      </c>
      <c r="C87" t="s">
        <v>926</v>
      </c>
      <c r="D87" t="s">
        <v>699</v>
      </c>
      <c r="E87">
        <v>78</v>
      </c>
    </row>
    <row r="88" spans="1:5" x14ac:dyDescent="0.25">
      <c r="A88">
        <v>12886662</v>
      </c>
      <c r="B88" t="s">
        <v>1007</v>
      </c>
      <c r="C88" t="s">
        <v>926</v>
      </c>
      <c r="D88" t="s">
        <v>627</v>
      </c>
      <c r="E88">
        <v>72</v>
      </c>
    </row>
    <row r="89" spans="1:5" x14ac:dyDescent="0.25">
      <c r="A89">
        <v>12889834</v>
      </c>
      <c r="B89" t="s">
        <v>1005</v>
      </c>
      <c r="C89" t="s">
        <v>926</v>
      </c>
      <c r="D89" t="s">
        <v>627</v>
      </c>
      <c r="E89">
        <v>72</v>
      </c>
    </row>
    <row r="90" spans="1:5" x14ac:dyDescent="0.25">
      <c r="A90">
        <v>12889862</v>
      </c>
      <c r="B90" t="s">
        <v>1054</v>
      </c>
      <c r="C90" t="s">
        <v>926</v>
      </c>
      <c r="D90" t="s">
        <v>699</v>
      </c>
      <c r="E90">
        <v>78</v>
      </c>
    </row>
    <row r="91" spans="1:5" x14ac:dyDescent="0.25">
      <c r="A91">
        <v>12915951</v>
      </c>
      <c r="B91" t="s">
        <v>955</v>
      </c>
      <c r="C91" t="s">
        <v>926</v>
      </c>
      <c r="D91" t="s">
        <v>744</v>
      </c>
      <c r="E91">
        <v>76</v>
      </c>
    </row>
    <row r="92" spans="1:5" x14ac:dyDescent="0.25">
      <c r="A92">
        <v>12915962</v>
      </c>
      <c r="B92" t="s">
        <v>976</v>
      </c>
      <c r="C92" t="s">
        <v>926</v>
      </c>
      <c r="D92" t="s">
        <v>744</v>
      </c>
      <c r="E92">
        <v>76</v>
      </c>
    </row>
    <row r="93" spans="1:5" x14ac:dyDescent="0.25">
      <c r="A93">
        <v>12915953</v>
      </c>
      <c r="B93" t="s">
        <v>967</v>
      </c>
      <c r="C93" t="s">
        <v>926</v>
      </c>
      <c r="D93" t="s">
        <v>744</v>
      </c>
      <c r="E93">
        <v>88</v>
      </c>
    </row>
    <row r="94" spans="1:5" x14ac:dyDescent="0.25">
      <c r="A94">
        <v>12915959</v>
      </c>
      <c r="B94" t="s">
        <v>971</v>
      </c>
      <c r="C94" t="s">
        <v>926</v>
      </c>
      <c r="D94" t="s">
        <v>744</v>
      </c>
      <c r="E94">
        <v>80</v>
      </c>
    </row>
    <row r="95" spans="1:5" x14ac:dyDescent="0.25">
      <c r="A95">
        <v>13009243</v>
      </c>
      <c r="B95" t="s">
        <v>945</v>
      </c>
      <c r="C95" t="s">
        <v>926</v>
      </c>
      <c r="D95" t="s">
        <v>744</v>
      </c>
      <c r="E95">
        <v>76</v>
      </c>
    </row>
    <row r="96" spans="1:5" x14ac:dyDescent="0.25">
      <c r="A96">
        <v>12915995</v>
      </c>
      <c r="B96" t="s">
        <v>983</v>
      </c>
      <c r="C96" t="s">
        <v>926</v>
      </c>
      <c r="D96" t="s">
        <v>627</v>
      </c>
      <c r="E96">
        <v>68</v>
      </c>
    </row>
    <row r="97" spans="1:5" x14ac:dyDescent="0.25">
      <c r="A97">
        <v>12916007</v>
      </c>
      <c r="B97" t="s">
        <v>986</v>
      </c>
      <c r="C97" t="s">
        <v>926</v>
      </c>
      <c r="D97" t="s">
        <v>627</v>
      </c>
      <c r="E97">
        <v>0</v>
      </c>
    </row>
    <row r="98" spans="1:5" x14ac:dyDescent="0.25">
      <c r="A98">
        <v>12916011</v>
      </c>
      <c r="B98" t="s">
        <v>988</v>
      </c>
      <c r="C98" t="s">
        <v>926</v>
      </c>
      <c r="D98" t="s">
        <v>627</v>
      </c>
      <c r="E98">
        <v>72</v>
      </c>
    </row>
    <row r="99" spans="1:5" x14ac:dyDescent="0.25">
      <c r="A99">
        <v>13397631</v>
      </c>
      <c r="B99" t="s">
        <v>969</v>
      </c>
      <c r="C99" t="s">
        <v>926</v>
      </c>
      <c r="D99" t="s">
        <v>744</v>
      </c>
      <c r="E99">
        <v>88</v>
      </c>
    </row>
    <row r="100" spans="1:5" x14ac:dyDescent="0.25">
      <c r="A100">
        <v>12916017</v>
      </c>
      <c r="B100" t="s">
        <v>993</v>
      </c>
      <c r="C100" t="s">
        <v>926</v>
      </c>
      <c r="D100" t="s">
        <v>627</v>
      </c>
      <c r="E100">
        <v>80</v>
      </c>
    </row>
    <row r="101" spans="1:5" x14ac:dyDescent="0.25">
      <c r="A101">
        <v>13406960</v>
      </c>
      <c r="B101" t="s">
        <v>943</v>
      </c>
      <c r="C101" t="s">
        <v>926</v>
      </c>
      <c r="D101" t="s">
        <v>744</v>
      </c>
      <c r="E101">
        <v>88</v>
      </c>
    </row>
    <row r="102" spans="1:5" x14ac:dyDescent="0.25">
      <c r="A102">
        <v>13433654</v>
      </c>
      <c r="B102" t="s">
        <v>941</v>
      </c>
      <c r="C102" t="s">
        <v>926</v>
      </c>
      <c r="D102" t="s">
        <v>744</v>
      </c>
      <c r="E102">
        <v>80</v>
      </c>
    </row>
    <row r="103" spans="1:5" x14ac:dyDescent="0.25">
      <c r="A103">
        <v>12916032</v>
      </c>
      <c r="B103" t="s">
        <v>999</v>
      </c>
      <c r="C103" t="s">
        <v>926</v>
      </c>
      <c r="D103" t="s">
        <v>627</v>
      </c>
      <c r="E103">
        <v>72</v>
      </c>
    </row>
    <row r="104" spans="1:5" x14ac:dyDescent="0.25">
      <c r="A104">
        <v>13467225</v>
      </c>
      <c r="B104" t="s">
        <v>933</v>
      </c>
      <c r="C104" t="s">
        <v>926</v>
      </c>
      <c r="D104" t="s">
        <v>744</v>
      </c>
      <c r="E104">
        <v>84</v>
      </c>
    </row>
    <row r="105" spans="1:5" x14ac:dyDescent="0.25">
      <c r="A105">
        <v>12916035</v>
      </c>
      <c r="B105" t="s">
        <v>1003</v>
      </c>
      <c r="C105" t="s">
        <v>926</v>
      </c>
      <c r="D105" t="s">
        <v>627</v>
      </c>
      <c r="E105">
        <v>72</v>
      </c>
    </row>
    <row r="106" spans="1:5" x14ac:dyDescent="0.25">
      <c r="A106">
        <v>12916063</v>
      </c>
      <c r="B106" t="s">
        <v>1006</v>
      </c>
      <c r="C106" t="s">
        <v>926</v>
      </c>
      <c r="D106" t="s">
        <v>627</v>
      </c>
      <c r="E106">
        <v>68</v>
      </c>
    </row>
    <row r="107" spans="1:5" x14ac:dyDescent="0.25">
      <c r="A107">
        <v>12916069</v>
      </c>
      <c r="B107" t="s">
        <v>931</v>
      </c>
      <c r="C107" t="s">
        <v>926</v>
      </c>
      <c r="D107" t="s">
        <v>744</v>
      </c>
      <c r="E107">
        <v>88</v>
      </c>
    </row>
    <row r="108" spans="1:5" x14ac:dyDescent="0.25">
      <c r="A108">
        <v>12916077</v>
      </c>
      <c r="B108" t="s">
        <v>935</v>
      </c>
      <c r="C108" t="s">
        <v>926</v>
      </c>
      <c r="D108" t="s">
        <v>744</v>
      </c>
      <c r="E108">
        <v>80</v>
      </c>
    </row>
    <row r="109" spans="1:5" x14ac:dyDescent="0.25">
      <c r="A109">
        <v>12916078</v>
      </c>
      <c r="B109" t="s">
        <v>939</v>
      </c>
      <c r="C109" t="s">
        <v>926</v>
      </c>
      <c r="D109" t="s">
        <v>744</v>
      </c>
      <c r="E109">
        <v>88</v>
      </c>
    </row>
    <row r="110" spans="1:5" x14ac:dyDescent="0.25">
      <c r="A110">
        <v>12916093</v>
      </c>
      <c r="B110" t="s">
        <v>953</v>
      </c>
      <c r="C110" t="s">
        <v>926</v>
      </c>
      <c r="D110" t="s">
        <v>744</v>
      </c>
      <c r="E110">
        <v>0</v>
      </c>
    </row>
    <row r="111" spans="1:5" x14ac:dyDescent="0.25">
      <c r="A111">
        <v>12916100</v>
      </c>
      <c r="B111" t="s">
        <v>1020</v>
      </c>
      <c r="C111" t="s">
        <v>926</v>
      </c>
      <c r="D111" t="s">
        <v>699</v>
      </c>
      <c r="E111">
        <v>84</v>
      </c>
    </row>
    <row r="112" spans="1:5" x14ac:dyDescent="0.25">
      <c r="A112">
        <v>12916102</v>
      </c>
      <c r="B112" t="s">
        <v>1081</v>
      </c>
      <c r="C112" t="s">
        <v>926</v>
      </c>
      <c r="D112" t="s">
        <v>699</v>
      </c>
      <c r="E112">
        <v>78</v>
      </c>
    </row>
    <row r="113" spans="1:5" x14ac:dyDescent="0.25">
      <c r="A113">
        <v>12916105</v>
      </c>
      <c r="B113" t="s">
        <v>1013</v>
      </c>
      <c r="C113" t="s">
        <v>926</v>
      </c>
      <c r="D113" t="s">
        <v>699</v>
      </c>
      <c r="E113">
        <v>84</v>
      </c>
    </row>
    <row r="114" spans="1:5" x14ac:dyDescent="0.25">
      <c r="A114">
        <v>12916124</v>
      </c>
      <c r="B114" t="s">
        <v>1083</v>
      </c>
      <c r="C114" t="s">
        <v>926</v>
      </c>
      <c r="D114" t="s">
        <v>699</v>
      </c>
      <c r="E114">
        <v>74</v>
      </c>
    </row>
    <row r="115" spans="1:5" x14ac:dyDescent="0.25">
      <c r="A115">
        <v>12916133</v>
      </c>
      <c r="B115" t="s">
        <v>1088</v>
      </c>
      <c r="C115" t="s">
        <v>926</v>
      </c>
      <c r="D115" t="s">
        <v>699</v>
      </c>
      <c r="E115">
        <v>72</v>
      </c>
    </row>
    <row r="116" spans="1:5" x14ac:dyDescent="0.25">
      <c r="A116">
        <v>12971016</v>
      </c>
      <c r="B116" t="s">
        <v>1085</v>
      </c>
      <c r="C116" t="s">
        <v>926</v>
      </c>
      <c r="D116" t="s">
        <v>699</v>
      </c>
      <c r="E116">
        <v>82</v>
      </c>
    </row>
    <row r="117" spans="1:5" x14ac:dyDescent="0.25">
      <c r="A117">
        <v>12990687</v>
      </c>
      <c r="B117" t="s">
        <v>949</v>
      </c>
      <c r="C117" t="s">
        <v>926</v>
      </c>
      <c r="D117" t="s">
        <v>744</v>
      </c>
      <c r="E117">
        <v>80</v>
      </c>
    </row>
    <row r="118" spans="1:5" x14ac:dyDescent="0.25">
      <c r="A118">
        <v>12990688</v>
      </c>
      <c r="B118" t="s">
        <v>982</v>
      </c>
      <c r="C118" t="s">
        <v>926</v>
      </c>
      <c r="D118" t="s">
        <v>627</v>
      </c>
      <c r="E118">
        <v>0</v>
      </c>
    </row>
    <row r="119" spans="1:5" x14ac:dyDescent="0.25">
      <c r="A119">
        <v>12990980</v>
      </c>
      <c r="B119" t="s">
        <v>1104</v>
      </c>
      <c r="C119" t="s">
        <v>926</v>
      </c>
      <c r="D119" t="s">
        <v>699</v>
      </c>
      <c r="E119">
        <v>72</v>
      </c>
    </row>
    <row r="120" spans="1:5" x14ac:dyDescent="0.25">
      <c r="A120">
        <v>12991137</v>
      </c>
      <c r="B120" t="s">
        <v>1096</v>
      </c>
      <c r="C120" t="s">
        <v>926</v>
      </c>
      <c r="D120" t="s">
        <v>699</v>
      </c>
      <c r="E120">
        <v>74</v>
      </c>
    </row>
    <row r="121" spans="1:5" x14ac:dyDescent="0.25">
      <c r="A121">
        <v>12991156</v>
      </c>
      <c r="B121" t="s">
        <v>1037</v>
      </c>
      <c r="C121" t="s">
        <v>926</v>
      </c>
      <c r="D121" t="s">
        <v>699</v>
      </c>
      <c r="E121">
        <v>88</v>
      </c>
    </row>
    <row r="122" spans="1:5" x14ac:dyDescent="0.25">
      <c r="A122">
        <v>12995370</v>
      </c>
      <c r="B122" t="s">
        <v>1068</v>
      </c>
      <c r="C122" t="s">
        <v>926</v>
      </c>
      <c r="D122" t="s">
        <v>699</v>
      </c>
      <c r="E122">
        <v>86</v>
      </c>
    </row>
    <row r="123" spans="1:5" x14ac:dyDescent="0.25">
      <c r="A123">
        <v>12995392</v>
      </c>
      <c r="B123" t="s">
        <v>975</v>
      </c>
      <c r="C123" t="s">
        <v>926</v>
      </c>
      <c r="D123" t="s">
        <v>744</v>
      </c>
      <c r="E123">
        <v>0</v>
      </c>
    </row>
    <row r="124" spans="1:5" x14ac:dyDescent="0.25">
      <c r="A124">
        <v>12997770</v>
      </c>
      <c r="B124" t="s">
        <v>1028</v>
      </c>
      <c r="C124" t="s">
        <v>926</v>
      </c>
      <c r="D124" t="s">
        <v>699</v>
      </c>
      <c r="E124">
        <v>84</v>
      </c>
    </row>
    <row r="125" spans="1:5" x14ac:dyDescent="0.25">
      <c r="A125">
        <v>12432082</v>
      </c>
      <c r="B125" t="s">
        <v>994</v>
      </c>
      <c r="C125" t="s">
        <v>926</v>
      </c>
      <c r="D125" t="s">
        <v>627</v>
      </c>
      <c r="E125">
        <v>80</v>
      </c>
    </row>
    <row r="126" spans="1:5" x14ac:dyDescent="0.25">
      <c r="A126">
        <v>13030757</v>
      </c>
      <c r="B126" t="s">
        <v>1065</v>
      </c>
      <c r="C126" t="s">
        <v>926</v>
      </c>
      <c r="D126" t="s">
        <v>699</v>
      </c>
      <c r="E126">
        <v>86</v>
      </c>
    </row>
    <row r="127" spans="1:5" x14ac:dyDescent="0.25">
      <c r="A127">
        <v>13046773</v>
      </c>
      <c r="B127" t="s">
        <v>963</v>
      </c>
      <c r="C127" t="s">
        <v>926</v>
      </c>
      <c r="D127" t="s">
        <v>744</v>
      </c>
      <c r="E127">
        <v>76</v>
      </c>
    </row>
    <row r="128" spans="1:5" x14ac:dyDescent="0.25">
      <c r="A128">
        <v>13046775</v>
      </c>
      <c r="B128" t="s">
        <v>1057</v>
      </c>
      <c r="C128" t="s">
        <v>926</v>
      </c>
      <c r="D128" t="s">
        <v>699</v>
      </c>
      <c r="E128">
        <v>0</v>
      </c>
    </row>
    <row r="129" spans="1:5" x14ac:dyDescent="0.25">
      <c r="A129">
        <v>13046786</v>
      </c>
      <c r="B129" t="s">
        <v>957</v>
      </c>
      <c r="C129" t="s">
        <v>926</v>
      </c>
      <c r="D129" t="s">
        <v>744</v>
      </c>
      <c r="E129">
        <v>84</v>
      </c>
    </row>
    <row r="130" spans="1:5" x14ac:dyDescent="0.25">
      <c r="A130">
        <v>13046788</v>
      </c>
      <c r="B130" t="s">
        <v>1048</v>
      </c>
      <c r="C130" t="s">
        <v>926</v>
      </c>
      <c r="D130" t="s">
        <v>699</v>
      </c>
      <c r="E130">
        <v>82</v>
      </c>
    </row>
    <row r="131" spans="1:5" x14ac:dyDescent="0.25">
      <c r="A131">
        <v>13055072</v>
      </c>
      <c r="B131" t="s">
        <v>1058</v>
      </c>
      <c r="C131" t="s">
        <v>926</v>
      </c>
      <c r="D131" t="s">
        <v>699</v>
      </c>
      <c r="E131">
        <v>84</v>
      </c>
    </row>
    <row r="132" spans="1:5" x14ac:dyDescent="0.25">
      <c r="A132">
        <v>13055081</v>
      </c>
      <c r="B132" t="s">
        <v>929</v>
      </c>
      <c r="C132" t="s">
        <v>926</v>
      </c>
      <c r="D132" t="s">
        <v>744</v>
      </c>
      <c r="E132">
        <v>68</v>
      </c>
    </row>
    <row r="133" spans="1:5" x14ac:dyDescent="0.25">
      <c r="A133">
        <v>13055082</v>
      </c>
      <c r="B133" t="s">
        <v>1008</v>
      </c>
      <c r="C133" t="s">
        <v>926</v>
      </c>
      <c r="D133" t="s">
        <v>627</v>
      </c>
      <c r="E133">
        <v>72</v>
      </c>
    </row>
    <row r="134" spans="1:5" x14ac:dyDescent="0.25">
      <c r="A134">
        <v>13055085</v>
      </c>
      <c r="B134" t="s">
        <v>980</v>
      </c>
      <c r="C134" t="s">
        <v>926</v>
      </c>
      <c r="D134" t="s">
        <v>627</v>
      </c>
      <c r="E134">
        <v>72</v>
      </c>
    </row>
    <row r="135" spans="1:5" x14ac:dyDescent="0.25">
      <c r="A135">
        <v>13063077</v>
      </c>
      <c r="B135" t="s">
        <v>973</v>
      </c>
      <c r="C135" t="s">
        <v>926</v>
      </c>
      <c r="D135" t="s">
        <v>744</v>
      </c>
      <c r="E135">
        <v>88</v>
      </c>
    </row>
    <row r="136" spans="1:5" x14ac:dyDescent="0.25">
      <c r="A136">
        <v>13140208</v>
      </c>
      <c r="B136" t="s">
        <v>1052</v>
      </c>
      <c r="C136" t="s">
        <v>926</v>
      </c>
      <c r="D136" t="s">
        <v>699</v>
      </c>
      <c r="E136">
        <v>86</v>
      </c>
    </row>
    <row r="137" spans="1:5" x14ac:dyDescent="0.25">
      <c r="A137">
        <v>13238976</v>
      </c>
      <c r="B137" t="s">
        <v>984</v>
      </c>
      <c r="C137" t="s">
        <v>926</v>
      </c>
      <c r="D137" t="s">
        <v>627</v>
      </c>
      <c r="E137">
        <v>80</v>
      </c>
    </row>
    <row r="138" spans="1:5" x14ac:dyDescent="0.25">
      <c r="A138">
        <v>12916014</v>
      </c>
      <c r="B138" t="s">
        <v>991</v>
      </c>
      <c r="C138" t="s">
        <v>926</v>
      </c>
      <c r="D138" t="s">
        <v>627</v>
      </c>
      <c r="E138">
        <v>80</v>
      </c>
    </row>
    <row r="139" spans="1:5" x14ac:dyDescent="0.25">
      <c r="A139">
        <v>13397648</v>
      </c>
      <c r="B139" t="s">
        <v>951</v>
      </c>
      <c r="C139" t="s">
        <v>926</v>
      </c>
      <c r="D139" t="s">
        <v>744</v>
      </c>
      <c r="E139">
        <v>88</v>
      </c>
    </row>
    <row r="140" spans="1:5" x14ac:dyDescent="0.25">
      <c r="A140">
        <v>13406904</v>
      </c>
      <c r="B140" t="s">
        <v>1092</v>
      </c>
      <c r="C140" t="s">
        <v>926</v>
      </c>
      <c r="D140" t="s">
        <v>699</v>
      </c>
      <c r="E140">
        <v>72</v>
      </c>
    </row>
    <row r="141" spans="1:5" x14ac:dyDescent="0.25">
      <c r="A141">
        <v>12916021</v>
      </c>
      <c r="B141" t="s">
        <v>995</v>
      </c>
      <c r="C141" t="s">
        <v>926</v>
      </c>
      <c r="D141" t="s">
        <v>627</v>
      </c>
      <c r="E141">
        <v>72</v>
      </c>
    </row>
    <row r="142" spans="1:5" x14ac:dyDescent="0.25">
      <c r="A142">
        <v>13433652</v>
      </c>
      <c r="B142" t="s">
        <v>1106</v>
      </c>
      <c r="C142" t="s">
        <v>926</v>
      </c>
      <c r="D142" t="s">
        <v>699</v>
      </c>
      <c r="E142">
        <v>78</v>
      </c>
    </row>
    <row r="143" spans="1:5" x14ac:dyDescent="0.25">
      <c r="A143">
        <v>13433653</v>
      </c>
      <c r="B143" t="s">
        <v>1094</v>
      </c>
      <c r="C143" t="s">
        <v>926</v>
      </c>
      <c r="D143" t="s">
        <v>699</v>
      </c>
      <c r="E143">
        <v>74</v>
      </c>
    </row>
    <row r="144" spans="1:5" x14ac:dyDescent="0.25">
      <c r="A144">
        <v>12916031</v>
      </c>
      <c r="B144" t="s">
        <v>1001</v>
      </c>
      <c r="C144" t="s">
        <v>926</v>
      </c>
      <c r="D144" t="s">
        <v>627</v>
      </c>
      <c r="E144">
        <v>72</v>
      </c>
    </row>
    <row r="145" spans="1:5" x14ac:dyDescent="0.25">
      <c r="A145">
        <v>13433655</v>
      </c>
      <c r="B145" t="s">
        <v>1023</v>
      </c>
      <c r="C145" t="s">
        <v>926</v>
      </c>
      <c r="D145" t="s">
        <v>699</v>
      </c>
      <c r="E145">
        <v>84</v>
      </c>
    </row>
    <row r="146" spans="1:5" x14ac:dyDescent="0.25">
      <c r="A146">
        <v>13445952</v>
      </c>
      <c r="B146" t="s">
        <v>1086</v>
      </c>
      <c r="C146" t="s">
        <v>926</v>
      </c>
      <c r="D146" t="s">
        <v>699</v>
      </c>
      <c r="E146">
        <v>80</v>
      </c>
    </row>
    <row r="147" spans="1:5" x14ac:dyDescent="0.25">
      <c r="A147">
        <v>13446020</v>
      </c>
      <c r="B147" t="s">
        <v>1026</v>
      </c>
      <c r="C147" t="s">
        <v>926</v>
      </c>
      <c r="D147" t="s">
        <v>699</v>
      </c>
      <c r="E147">
        <v>86</v>
      </c>
    </row>
    <row r="148" spans="1:5" x14ac:dyDescent="0.25">
      <c r="A148">
        <v>13446054</v>
      </c>
      <c r="B148" t="s">
        <v>1107</v>
      </c>
      <c r="C148" t="s">
        <v>926</v>
      </c>
      <c r="D148" t="s">
        <v>699</v>
      </c>
      <c r="E148">
        <v>72</v>
      </c>
    </row>
    <row r="149" spans="1:5" x14ac:dyDescent="0.25">
      <c r="A149">
        <v>13467197</v>
      </c>
      <c r="B149" t="s">
        <v>1074</v>
      </c>
      <c r="C149" t="s">
        <v>926</v>
      </c>
      <c r="D149" t="s">
        <v>699</v>
      </c>
      <c r="E149">
        <v>84</v>
      </c>
    </row>
    <row r="150" spans="1:5" x14ac:dyDescent="0.25">
      <c r="A150">
        <v>13467207</v>
      </c>
      <c r="B150" t="s">
        <v>1098</v>
      </c>
      <c r="C150" t="s">
        <v>926</v>
      </c>
      <c r="D150" t="s">
        <v>699</v>
      </c>
      <c r="E150">
        <v>70</v>
      </c>
    </row>
    <row r="151" spans="1:5" x14ac:dyDescent="0.25">
      <c r="A151">
        <v>13467209</v>
      </c>
      <c r="B151" t="s">
        <v>1045</v>
      </c>
      <c r="C151" t="s">
        <v>926</v>
      </c>
      <c r="D151" t="s">
        <v>699</v>
      </c>
      <c r="E151">
        <v>68</v>
      </c>
    </row>
    <row r="152" spans="1:5" x14ac:dyDescent="0.25">
      <c r="A152">
        <v>13467213</v>
      </c>
      <c r="B152" t="s">
        <v>1040</v>
      </c>
      <c r="C152" t="s">
        <v>926</v>
      </c>
      <c r="D152" t="s">
        <v>699</v>
      </c>
      <c r="E152">
        <v>78</v>
      </c>
    </row>
    <row r="153" spans="1:5" x14ac:dyDescent="0.25">
      <c r="A153">
        <v>12916033</v>
      </c>
      <c r="B153" t="s">
        <v>1002</v>
      </c>
      <c r="C153" t="s">
        <v>926</v>
      </c>
      <c r="D153" t="s">
        <v>627</v>
      </c>
      <c r="E153">
        <v>68</v>
      </c>
    </row>
    <row r="154" spans="1:5" x14ac:dyDescent="0.25">
      <c r="A154">
        <v>13467235</v>
      </c>
      <c r="B154" t="s">
        <v>1050</v>
      </c>
      <c r="C154" t="s">
        <v>926</v>
      </c>
      <c r="D154" t="s">
        <v>699</v>
      </c>
      <c r="E154">
        <v>86</v>
      </c>
    </row>
    <row r="155" spans="1:5" x14ac:dyDescent="0.25">
      <c r="A155">
        <v>13467241</v>
      </c>
      <c r="B155" t="s">
        <v>989</v>
      </c>
      <c r="C155" t="s">
        <v>926</v>
      </c>
      <c r="D155" t="s">
        <v>627</v>
      </c>
      <c r="E155">
        <v>72</v>
      </c>
    </row>
    <row r="156" spans="1:5" x14ac:dyDescent="0.25">
      <c r="A156">
        <v>13467243</v>
      </c>
      <c r="B156" t="s">
        <v>1062</v>
      </c>
      <c r="C156" t="s">
        <v>926</v>
      </c>
      <c r="D156" t="s">
        <v>699</v>
      </c>
      <c r="E156">
        <v>84</v>
      </c>
    </row>
    <row r="157" spans="1:5" x14ac:dyDescent="0.25">
      <c r="A157">
        <v>13467244</v>
      </c>
      <c r="B157" t="s">
        <v>997</v>
      </c>
      <c r="C157" t="s">
        <v>926</v>
      </c>
      <c r="D157" t="s">
        <v>627</v>
      </c>
      <c r="E157">
        <v>64</v>
      </c>
    </row>
    <row r="158" spans="1:5" x14ac:dyDescent="0.25">
      <c r="A158">
        <v>13467278</v>
      </c>
      <c r="B158" t="s">
        <v>1016</v>
      </c>
      <c r="C158" t="s">
        <v>926</v>
      </c>
      <c r="D158" t="s">
        <v>699</v>
      </c>
      <c r="E158">
        <v>84</v>
      </c>
    </row>
    <row r="159" spans="1:5" x14ac:dyDescent="0.25">
      <c r="A159">
        <v>13467281</v>
      </c>
      <c r="B159" t="s">
        <v>1080</v>
      </c>
      <c r="C159" t="s">
        <v>926</v>
      </c>
      <c r="D159" t="s">
        <v>699</v>
      </c>
      <c r="E159">
        <v>0</v>
      </c>
    </row>
    <row r="160" spans="1:5" x14ac:dyDescent="0.25">
      <c r="A160">
        <v>13467287</v>
      </c>
      <c r="B160" t="s">
        <v>1072</v>
      </c>
      <c r="C160" t="s">
        <v>926</v>
      </c>
      <c r="D160" t="s">
        <v>699</v>
      </c>
      <c r="E160">
        <v>74</v>
      </c>
    </row>
    <row r="161" spans="1:5" x14ac:dyDescent="0.25">
      <c r="A161">
        <v>13467311</v>
      </c>
      <c r="B161" t="s">
        <v>1076</v>
      </c>
      <c r="C161" t="s">
        <v>926</v>
      </c>
      <c r="D161" t="s">
        <v>699</v>
      </c>
      <c r="E161">
        <v>76</v>
      </c>
    </row>
    <row r="162" spans="1:5" x14ac:dyDescent="0.25">
      <c r="A162">
        <v>13467321</v>
      </c>
      <c r="B162" t="s">
        <v>1090</v>
      </c>
      <c r="C162" t="s">
        <v>926</v>
      </c>
      <c r="D162" t="s">
        <v>699</v>
      </c>
      <c r="E162">
        <v>74</v>
      </c>
    </row>
    <row r="163" spans="1:5" x14ac:dyDescent="0.25">
      <c r="A163">
        <v>13467342</v>
      </c>
      <c r="B163" t="s">
        <v>1011</v>
      </c>
      <c r="C163" t="s">
        <v>926</v>
      </c>
      <c r="D163" t="s">
        <v>699</v>
      </c>
      <c r="E163">
        <v>80</v>
      </c>
    </row>
    <row r="164" spans="1:5" x14ac:dyDescent="0.25">
      <c r="A164">
        <v>13467357</v>
      </c>
      <c r="B164" t="s">
        <v>1034</v>
      </c>
      <c r="C164" t="s">
        <v>926</v>
      </c>
      <c r="D164" t="s">
        <v>699</v>
      </c>
      <c r="E164">
        <v>80</v>
      </c>
    </row>
    <row r="165" spans="1:5" x14ac:dyDescent="0.25">
      <c r="A165">
        <v>13467374</v>
      </c>
      <c r="B165" t="s">
        <v>1100</v>
      </c>
      <c r="C165" t="s">
        <v>926</v>
      </c>
      <c r="D165" t="s">
        <v>699</v>
      </c>
      <c r="E165">
        <v>80</v>
      </c>
    </row>
    <row r="166" spans="1:5" x14ac:dyDescent="0.25">
      <c r="A166">
        <v>13479318</v>
      </c>
      <c r="B166" t="s">
        <v>992</v>
      </c>
      <c r="C166" t="s">
        <v>926</v>
      </c>
      <c r="D166" t="s">
        <v>627</v>
      </c>
      <c r="E166">
        <v>68</v>
      </c>
    </row>
    <row r="167" spans="1:5" x14ac:dyDescent="0.25">
      <c r="A167">
        <v>13508049</v>
      </c>
      <c r="B167" t="s">
        <v>959</v>
      </c>
      <c r="C167" t="s">
        <v>926</v>
      </c>
      <c r="D167" t="s">
        <v>744</v>
      </c>
      <c r="E167">
        <v>80</v>
      </c>
    </row>
    <row r="168" spans="1:5" x14ac:dyDescent="0.25">
      <c r="A168">
        <v>13508121</v>
      </c>
      <c r="B168" t="s">
        <v>1031</v>
      </c>
      <c r="C168" t="s">
        <v>926</v>
      </c>
      <c r="D168" t="s">
        <v>699</v>
      </c>
      <c r="E168">
        <v>86</v>
      </c>
    </row>
    <row r="169" spans="1:5" x14ac:dyDescent="0.25">
      <c r="A169">
        <v>13508218</v>
      </c>
      <c r="B169" t="s">
        <v>961</v>
      </c>
      <c r="C169" t="s">
        <v>926</v>
      </c>
      <c r="D169" t="s">
        <v>744</v>
      </c>
      <c r="E169">
        <v>88</v>
      </c>
    </row>
    <row r="170" spans="1:5" x14ac:dyDescent="0.25">
      <c r="A170">
        <v>13524444</v>
      </c>
      <c r="B170" t="s">
        <v>1042</v>
      </c>
      <c r="C170" t="s">
        <v>926</v>
      </c>
      <c r="D170" t="s">
        <v>699</v>
      </c>
      <c r="E170">
        <v>88</v>
      </c>
    </row>
    <row r="171" spans="1:5" x14ac:dyDescent="0.25">
      <c r="A171">
        <v>13524445</v>
      </c>
      <c r="B171" t="s">
        <v>1018</v>
      </c>
      <c r="C171" t="s">
        <v>926</v>
      </c>
      <c r="D171" t="s">
        <v>699</v>
      </c>
      <c r="E171">
        <v>88</v>
      </c>
    </row>
    <row r="172" spans="1:5" x14ac:dyDescent="0.25">
      <c r="A172">
        <v>13532801</v>
      </c>
      <c r="B172" t="s">
        <v>947</v>
      </c>
      <c r="C172" t="s">
        <v>926</v>
      </c>
      <c r="D172" t="s">
        <v>744</v>
      </c>
      <c r="E172">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M31"/>
  <sheetViews>
    <sheetView showGridLines="0" workbookViewId="0">
      <pane ySplit="1" topLeftCell="A7" activePane="bottomLeft" state="frozen"/>
      <selection activeCell="F7" sqref="F7"/>
      <selection pane="bottomLeft" activeCell="F7" sqref="F7"/>
    </sheetView>
  </sheetViews>
  <sheetFormatPr defaultRowHeight="15" x14ac:dyDescent="0.25"/>
  <cols>
    <col min="1" max="1" width="4.42578125" customWidth="1"/>
    <col min="3" max="3" width="27.85546875" style="1" bestFit="1" customWidth="1"/>
    <col min="4" max="4" width="49" bestFit="1" customWidth="1"/>
    <col min="5" max="5" width="13.140625" customWidth="1"/>
    <col min="6" max="6" width="13.85546875" customWidth="1"/>
    <col min="7" max="7" width="14.85546875" customWidth="1"/>
    <col min="8" max="8" width="10.85546875" customWidth="1"/>
    <col min="9" max="9" width="12.42578125" customWidth="1"/>
    <col min="12" max="12" width="9.140625" customWidth="1"/>
    <col min="13" max="13" width="20.42578125" customWidth="1"/>
  </cols>
  <sheetData>
    <row r="1" spans="1:13" s="8" customFormat="1" ht="45" x14ac:dyDescent="0.25">
      <c r="A1" s="6" t="s">
        <v>0</v>
      </c>
      <c r="B1" s="6" t="s">
        <v>1</v>
      </c>
      <c r="C1" s="7" t="s">
        <v>2</v>
      </c>
      <c r="D1" s="6" t="s">
        <v>334</v>
      </c>
      <c r="E1" s="6" t="s">
        <v>3</v>
      </c>
      <c r="F1" s="6" t="s">
        <v>4</v>
      </c>
      <c r="G1" s="6" t="s">
        <v>5</v>
      </c>
      <c r="H1" s="6" t="s">
        <v>6</v>
      </c>
      <c r="I1" s="6" t="s">
        <v>668</v>
      </c>
      <c r="J1" s="6" t="s">
        <v>7</v>
      </c>
      <c r="K1" s="6" t="s">
        <v>623</v>
      </c>
      <c r="L1" s="314" t="s">
        <v>8</v>
      </c>
      <c r="M1" s="314"/>
    </row>
    <row r="2" spans="1:13" x14ac:dyDescent="0.25">
      <c r="A2" s="2">
        <v>1</v>
      </c>
      <c r="B2" s="2">
        <v>844228</v>
      </c>
      <c r="C2" s="3" t="s">
        <v>9</v>
      </c>
      <c r="D2" s="19" t="s">
        <v>372</v>
      </c>
      <c r="E2" s="2">
        <v>100</v>
      </c>
      <c r="F2" s="2">
        <v>100</v>
      </c>
      <c r="G2" s="2">
        <v>100</v>
      </c>
      <c r="H2" s="2">
        <v>70</v>
      </c>
      <c r="I2" s="2">
        <v>100</v>
      </c>
      <c r="J2" s="2">
        <v>94</v>
      </c>
      <c r="K2" s="33">
        <v>40</v>
      </c>
      <c r="L2" s="313" t="s">
        <v>10</v>
      </c>
      <c r="M2" s="313"/>
    </row>
    <row r="3" spans="1:13" x14ac:dyDescent="0.25">
      <c r="A3" s="2">
        <v>2</v>
      </c>
      <c r="B3" s="2">
        <v>844202</v>
      </c>
      <c r="C3" s="3" t="s">
        <v>11</v>
      </c>
      <c r="D3" s="19" t="s">
        <v>373</v>
      </c>
      <c r="E3" s="2">
        <v>100</v>
      </c>
      <c r="F3" s="2">
        <v>100</v>
      </c>
      <c r="G3" s="2">
        <v>100</v>
      </c>
      <c r="H3" s="2">
        <v>80</v>
      </c>
      <c r="I3" s="2">
        <v>100</v>
      </c>
      <c r="J3" s="2">
        <v>96</v>
      </c>
      <c r="K3" s="33">
        <v>35</v>
      </c>
      <c r="L3" s="313" t="s">
        <v>10</v>
      </c>
      <c r="M3" s="313"/>
    </row>
    <row r="4" spans="1:13" x14ac:dyDescent="0.25">
      <c r="A4" s="2">
        <v>3</v>
      </c>
      <c r="B4" s="2">
        <v>844220</v>
      </c>
      <c r="C4" s="3" t="s">
        <v>12</v>
      </c>
      <c r="D4" s="19" t="s">
        <v>374</v>
      </c>
      <c r="E4" s="2">
        <v>80</v>
      </c>
      <c r="F4" s="2">
        <v>90</v>
      </c>
      <c r="G4" s="2">
        <v>70</v>
      </c>
      <c r="H4" s="2">
        <v>70</v>
      </c>
      <c r="I4" s="2">
        <v>90</v>
      </c>
      <c r="J4" s="2">
        <v>80</v>
      </c>
      <c r="K4" s="33">
        <v>25</v>
      </c>
      <c r="L4" s="312" t="s">
        <v>247</v>
      </c>
      <c r="M4" s="312"/>
    </row>
    <row r="5" spans="1:13" x14ac:dyDescent="0.25">
      <c r="A5" s="2">
        <v>4</v>
      </c>
      <c r="B5" s="2">
        <v>844333</v>
      </c>
      <c r="C5" s="3" t="s">
        <v>14</v>
      </c>
      <c r="D5" s="19" t="s">
        <v>375</v>
      </c>
      <c r="E5" s="2">
        <v>70</v>
      </c>
      <c r="F5" s="2">
        <v>80</v>
      </c>
      <c r="G5" s="2">
        <v>60</v>
      </c>
      <c r="H5" s="2">
        <v>70</v>
      </c>
      <c r="I5" s="2">
        <v>100</v>
      </c>
      <c r="J5" s="2">
        <v>76</v>
      </c>
      <c r="K5" s="33">
        <v>30</v>
      </c>
      <c r="L5" s="312" t="s">
        <v>248</v>
      </c>
      <c r="M5" s="312"/>
    </row>
    <row r="6" spans="1:13" x14ac:dyDescent="0.25">
      <c r="A6" s="2">
        <v>5</v>
      </c>
      <c r="B6" s="5">
        <v>844418</v>
      </c>
      <c r="C6" s="3" t="s">
        <v>15</v>
      </c>
      <c r="D6" s="19" t="s">
        <v>376</v>
      </c>
      <c r="E6" s="2">
        <v>70</v>
      </c>
      <c r="F6" s="2">
        <v>80</v>
      </c>
      <c r="G6" s="2">
        <v>70</v>
      </c>
      <c r="H6" s="2">
        <v>70</v>
      </c>
      <c r="I6" s="2">
        <v>90</v>
      </c>
      <c r="J6" s="2">
        <v>76</v>
      </c>
      <c r="K6" s="33">
        <v>30</v>
      </c>
      <c r="L6" s="312" t="s">
        <v>249</v>
      </c>
      <c r="M6" s="312"/>
    </row>
    <row r="7" spans="1:13" x14ac:dyDescent="0.25">
      <c r="A7" s="2">
        <v>6</v>
      </c>
      <c r="B7" s="5">
        <v>844419</v>
      </c>
      <c r="C7" s="3" t="s">
        <v>16</v>
      </c>
      <c r="D7" s="19" t="s">
        <v>377</v>
      </c>
      <c r="E7" s="2">
        <v>70</v>
      </c>
      <c r="F7" s="2">
        <v>90</v>
      </c>
      <c r="G7" s="2">
        <v>80</v>
      </c>
      <c r="H7" s="2">
        <v>70</v>
      </c>
      <c r="I7" s="2">
        <v>100</v>
      </c>
      <c r="J7" s="2">
        <v>82</v>
      </c>
      <c r="K7" s="33">
        <v>35</v>
      </c>
      <c r="L7" s="312" t="s">
        <v>13</v>
      </c>
      <c r="M7" s="312"/>
    </row>
    <row r="8" spans="1:13" x14ac:dyDescent="0.25">
      <c r="A8" s="2">
        <v>7</v>
      </c>
      <c r="B8" s="5">
        <v>844255</v>
      </c>
      <c r="C8" s="3" t="s">
        <v>17</v>
      </c>
      <c r="D8" s="19" t="s">
        <v>378</v>
      </c>
      <c r="E8" s="2">
        <v>100</v>
      </c>
      <c r="F8" s="2">
        <v>100</v>
      </c>
      <c r="G8" s="2">
        <v>80</v>
      </c>
      <c r="H8" s="2">
        <v>90</v>
      </c>
      <c r="I8" s="2">
        <v>100</v>
      </c>
      <c r="J8" s="2">
        <v>94</v>
      </c>
      <c r="K8" s="33">
        <v>30</v>
      </c>
      <c r="L8" s="312" t="s">
        <v>250</v>
      </c>
      <c r="M8" s="312"/>
    </row>
    <row r="9" spans="1:13" x14ac:dyDescent="0.25">
      <c r="A9" s="2">
        <v>8</v>
      </c>
      <c r="B9" s="5">
        <v>844254</v>
      </c>
      <c r="C9" s="3" t="s">
        <v>18</v>
      </c>
      <c r="D9" s="19" t="s">
        <v>379</v>
      </c>
      <c r="E9" s="2">
        <v>80</v>
      </c>
      <c r="F9" s="2">
        <v>100</v>
      </c>
      <c r="G9" s="2">
        <v>100</v>
      </c>
      <c r="H9" s="2">
        <v>70</v>
      </c>
      <c r="I9" s="2">
        <v>100</v>
      </c>
      <c r="J9" s="2">
        <v>90</v>
      </c>
      <c r="K9" s="33">
        <v>30</v>
      </c>
      <c r="L9" s="312" t="s">
        <v>251</v>
      </c>
      <c r="M9" s="312"/>
    </row>
    <row r="10" spans="1:13" x14ac:dyDescent="0.25">
      <c r="A10" s="2">
        <v>9</v>
      </c>
      <c r="B10" s="5">
        <v>844226</v>
      </c>
      <c r="C10" s="3" t="s">
        <v>19</v>
      </c>
      <c r="D10" s="19" t="s">
        <v>380</v>
      </c>
      <c r="E10" s="2">
        <v>80</v>
      </c>
      <c r="F10" s="2">
        <v>80</v>
      </c>
      <c r="G10" s="2">
        <v>60</v>
      </c>
      <c r="H10" s="2">
        <v>70</v>
      </c>
      <c r="I10" s="2">
        <v>100</v>
      </c>
      <c r="J10" s="2">
        <v>78</v>
      </c>
      <c r="K10" s="33">
        <v>20</v>
      </c>
      <c r="L10" s="312" t="s">
        <v>249</v>
      </c>
      <c r="M10" s="312"/>
    </row>
    <row r="11" spans="1:13" x14ac:dyDescent="0.25">
      <c r="A11" s="2">
        <v>10</v>
      </c>
      <c r="B11" s="5">
        <v>844236</v>
      </c>
      <c r="C11" s="3" t="s">
        <v>20</v>
      </c>
      <c r="D11" s="17" t="s">
        <v>422</v>
      </c>
      <c r="E11" s="2">
        <v>90</v>
      </c>
      <c r="F11" s="2">
        <v>100</v>
      </c>
      <c r="G11" s="2">
        <v>80</v>
      </c>
      <c r="H11" s="2">
        <v>80</v>
      </c>
      <c r="I11" s="2">
        <v>100</v>
      </c>
      <c r="J11" s="2">
        <v>90</v>
      </c>
      <c r="K11" s="33">
        <v>45</v>
      </c>
      <c r="L11" s="313" t="s">
        <v>10</v>
      </c>
      <c r="M11" s="313"/>
    </row>
    <row r="12" spans="1:13" x14ac:dyDescent="0.25">
      <c r="A12" s="2">
        <v>11</v>
      </c>
      <c r="B12" s="5">
        <v>844426</v>
      </c>
      <c r="C12" s="3" t="s">
        <v>21</v>
      </c>
      <c r="D12" s="19" t="s">
        <v>381</v>
      </c>
      <c r="E12" s="2">
        <v>80</v>
      </c>
      <c r="F12" s="2">
        <v>80</v>
      </c>
      <c r="G12" s="2">
        <v>70</v>
      </c>
      <c r="H12" s="2">
        <v>70</v>
      </c>
      <c r="I12" s="2">
        <v>100</v>
      </c>
      <c r="J12" s="2">
        <v>80</v>
      </c>
      <c r="K12" s="33">
        <v>40</v>
      </c>
      <c r="L12" s="313" t="s">
        <v>252</v>
      </c>
      <c r="M12" s="313"/>
    </row>
    <row r="13" spans="1:13" x14ac:dyDescent="0.25">
      <c r="A13" s="2">
        <v>12</v>
      </c>
      <c r="B13" s="5">
        <v>844417</v>
      </c>
      <c r="C13" s="3" t="s">
        <v>22</v>
      </c>
      <c r="D13" s="19" t="s">
        <v>382</v>
      </c>
      <c r="E13" s="2">
        <v>100</v>
      </c>
      <c r="F13" s="2">
        <v>100</v>
      </c>
      <c r="G13" s="2">
        <v>80</v>
      </c>
      <c r="H13" s="2">
        <v>70</v>
      </c>
      <c r="I13" s="2">
        <v>100</v>
      </c>
      <c r="J13" s="2">
        <v>90</v>
      </c>
      <c r="K13" s="33">
        <v>40</v>
      </c>
      <c r="L13" s="313" t="s">
        <v>10</v>
      </c>
      <c r="M13" s="313"/>
    </row>
    <row r="14" spans="1:13" x14ac:dyDescent="0.25">
      <c r="A14" s="2">
        <v>13</v>
      </c>
      <c r="B14" s="2">
        <v>844252</v>
      </c>
      <c r="C14" s="3" t="s">
        <v>23</v>
      </c>
      <c r="D14" s="19" t="s">
        <v>383</v>
      </c>
      <c r="E14" s="2">
        <v>80</v>
      </c>
      <c r="F14" s="2">
        <v>80</v>
      </c>
      <c r="G14" s="2">
        <v>70</v>
      </c>
      <c r="H14" s="2">
        <v>70</v>
      </c>
      <c r="I14" s="2">
        <v>100</v>
      </c>
      <c r="J14" s="2">
        <v>80</v>
      </c>
      <c r="K14" s="33">
        <v>55</v>
      </c>
      <c r="L14" s="312" t="s">
        <v>253</v>
      </c>
      <c r="M14" s="312"/>
    </row>
    <row r="15" spans="1:13" x14ac:dyDescent="0.25">
      <c r="A15" s="2">
        <v>14</v>
      </c>
      <c r="B15" s="5">
        <v>844437</v>
      </c>
      <c r="C15" s="3" t="s">
        <v>24</v>
      </c>
      <c r="D15" s="19" t="s">
        <v>384</v>
      </c>
      <c r="E15" s="2">
        <v>80</v>
      </c>
      <c r="F15" s="2">
        <v>80</v>
      </c>
      <c r="G15" s="2">
        <v>80</v>
      </c>
      <c r="H15" s="2">
        <v>70</v>
      </c>
      <c r="I15" s="2">
        <v>100</v>
      </c>
      <c r="J15" s="2">
        <v>82</v>
      </c>
      <c r="K15" s="33">
        <v>35</v>
      </c>
      <c r="L15" s="313" t="s">
        <v>254</v>
      </c>
      <c r="M15" s="313"/>
    </row>
    <row r="16" spans="1:13" x14ac:dyDescent="0.25">
      <c r="A16" s="2">
        <v>15</v>
      </c>
      <c r="B16" s="5">
        <v>844439</v>
      </c>
      <c r="C16" s="3" t="s">
        <v>25</v>
      </c>
      <c r="D16" s="19" t="s">
        <v>385</v>
      </c>
      <c r="E16" s="2">
        <v>80</v>
      </c>
      <c r="F16" s="2">
        <v>80</v>
      </c>
      <c r="G16" s="2">
        <v>70</v>
      </c>
      <c r="H16" s="2">
        <v>70</v>
      </c>
      <c r="I16" s="2">
        <v>100</v>
      </c>
      <c r="J16" s="2">
        <v>80</v>
      </c>
      <c r="K16" s="33">
        <v>35</v>
      </c>
      <c r="L16" s="313" t="s">
        <v>255</v>
      </c>
      <c r="M16" s="313"/>
    </row>
    <row r="17" spans="1:13" x14ac:dyDescent="0.25">
      <c r="A17" s="2">
        <v>16</v>
      </c>
      <c r="B17" s="5">
        <v>844440</v>
      </c>
      <c r="C17" s="3" t="s">
        <v>26</v>
      </c>
      <c r="D17" s="17" t="s">
        <v>423</v>
      </c>
      <c r="E17" s="2">
        <v>80</v>
      </c>
      <c r="F17" s="2">
        <v>80</v>
      </c>
      <c r="G17" s="2">
        <v>80</v>
      </c>
      <c r="H17" s="2">
        <v>70</v>
      </c>
      <c r="I17" s="2">
        <v>100</v>
      </c>
      <c r="J17" s="2">
        <v>82</v>
      </c>
      <c r="K17" s="33">
        <v>30</v>
      </c>
      <c r="L17" s="313" t="s">
        <v>255</v>
      </c>
      <c r="M17" s="313"/>
    </row>
    <row r="18" spans="1:13" x14ac:dyDescent="0.25">
      <c r="A18" s="2">
        <v>17</v>
      </c>
      <c r="B18" s="2">
        <v>844234</v>
      </c>
      <c r="C18" s="3" t="s">
        <v>27</v>
      </c>
      <c r="D18" s="17" t="s">
        <v>424</v>
      </c>
      <c r="E18" s="2">
        <v>90</v>
      </c>
      <c r="F18" s="2">
        <v>90</v>
      </c>
      <c r="G18" s="2">
        <v>80</v>
      </c>
      <c r="H18" s="2">
        <v>70</v>
      </c>
      <c r="I18" s="2">
        <v>100</v>
      </c>
      <c r="J18" s="2">
        <v>86</v>
      </c>
      <c r="K18" s="33">
        <v>35</v>
      </c>
      <c r="L18" s="312" t="s">
        <v>251</v>
      </c>
      <c r="M18" s="312"/>
    </row>
    <row r="19" spans="1:13" x14ac:dyDescent="0.25">
      <c r="A19" s="2">
        <v>18</v>
      </c>
      <c r="B19" s="2">
        <v>844233</v>
      </c>
      <c r="C19" s="3" t="s">
        <v>28</v>
      </c>
      <c r="D19" s="38" t="s">
        <v>582</v>
      </c>
      <c r="E19" s="2">
        <v>90</v>
      </c>
      <c r="F19" s="2">
        <v>80</v>
      </c>
      <c r="G19" s="2">
        <v>80</v>
      </c>
      <c r="H19" s="2">
        <v>70</v>
      </c>
      <c r="I19" s="2">
        <v>100</v>
      </c>
      <c r="J19" s="2">
        <v>84</v>
      </c>
      <c r="K19" s="33">
        <v>15</v>
      </c>
      <c r="L19" s="313" t="s">
        <v>13</v>
      </c>
      <c r="M19" s="313"/>
    </row>
    <row r="20" spans="1:13" x14ac:dyDescent="0.25">
      <c r="A20" s="2">
        <v>19</v>
      </c>
      <c r="B20" s="2">
        <v>844244</v>
      </c>
      <c r="C20" s="3" t="s">
        <v>29</v>
      </c>
      <c r="D20" s="19" t="s">
        <v>386</v>
      </c>
      <c r="E20" s="2">
        <v>80</v>
      </c>
      <c r="F20" s="2">
        <v>80</v>
      </c>
      <c r="G20" s="2">
        <v>80</v>
      </c>
      <c r="H20" s="2">
        <v>70</v>
      </c>
      <c r="I20" s="2">
        <v>100</v>
      </c>
      <c r="J20" s="2">
        <v>82</v>
      </c>
      <c r="K20" s="33">
        <v>40</v>
      </c>
      <c r="L20" s="312" t="s">
        <v>249</v>
      </c>
      <c r="M20" s="312"/>
    </row>
    <row r="21" spans="1:13" x14ac:dyDescent="0.25">
      <c r="A21" s="2">
        <v>20</v>
      </c>
      <c r="B21" s="2">
        <v>844204</v>
      </c>
      <c r="C21" s="3" t="s">
        <v>30</v>
      </c>
      <c r="D21" s="19" t="s">
        <v>387</v>
      </c>
      <c r="E21" s="2">
        <v>90</v>
      </c>
      <c r="F21" s="2">
        <v>80</v>
      </c>
      <c r="G21" s="2">
        <v>80</v>
      </c>
      <c r="H21" s="2">
        <v>70</v>
      </c>
      <c r="I21" s="2">
        <v>100</v>
      </c>
      <c r="J21" s="2">
        <v>84</v>
      </c>
      <c r="K21" s="33">
        <v>50</v>
      </c>
      <c r="L21" s="312" t="s">
        <v>256</v>
      </c>
      <c r="M21" s="312"/>
    </row>
    <row r="22" spans="1:13" x14ac:dyDescent="0.25">
      <c r="A22" s="2">
        <v>21</v>
      </c>
      <c r="B22" s="2">
        <v>844438</v>
      </c>
      <c r="C22" s="3" t="s">
        <v>31</v>
      </c>
      <c r="D22" s="19" t="s">
        <v>388</v>
      </c>
      <c r="E22" s="2">
        <v>80</v>
      </c>
      <c r="F22" s="2">
        <v>80</v>
      </c>
      <c r="G22" s="2">
        <v>80</v>
      </c>
      <c r="H22" s="2">
        <v>70</v>
      </c>
      <c r="I22" s="2">
        <v>90</v>
      </c>
      <c r="J22" s="2">
        <v>80</v>
      </c>
      <c r="K22" s="33">
        <v>30</v>
      </c>
      <c r="L22" s="313" t="s">
        <v>253</v>
      </c>
      <c r="M22" s="313"/>
    </row>
    <row r="23" spans="1:13" x14ac:dyDescent="0.25">
      <c r="A23" s="2">
        <v>22</v>
      </c>
      <c r="B23" s="2">
        <v>844432</v>
      </c>
      <c r="C23" s="3" t="s">
        <v>32</v>
      </c>
      <c r="D23" s="19" t="s">
        <v>389</v>
      </c>
      <c r="E23" s="2">
        <v>80</v>
      </c>
      <c r="F23" s="2">
        <v>80</v>
      </c>
      <c r="G23" s="2">
        <v>70</v>
      </c>
      <c r="H23" s="2">
        <v>70</v>
      </c>
      <c r="I23" s="2">
        <v>100</v>
      </c>
      <c r="J23" s="2">
        <v>80</v>
      </c>
      <c r="K23" s="33">
        <v>25</v>
      </c>
      <c r="L23" s="313" t="s">
        <v>13</v>
      </c>
      <c r="M23" s="313"/>
    </row>
    <row r="24" spans="1:13" x14ac:dyDescent="0.25">
      <c r="A24" s="2">
        <v>23</v>
      </c>
      <c r="B24" s="2">
        <v>844304</v>
      </c>
      <c r="C24" s="3" t="s">
        <v>33</v>
      </c>
      <c r="D24" s="38" t="s">
        <v>583</v>
      </c>
      <c r="E24" s="2">
        <v>70</v>
      </c>
      <c r="F24" s="2">
        <v>80</v>
      </c>
      <c r="G24" s="2">
        <v>70</v>
      </c>
      <c r="H24" s="2">
        <v>70</v>
      </c>
      <c r="I24" s="2">
        <v>50</v>
      </c>
      <c r="J24" s="2">
        <v>68</v>
      </c>
      <c r="K24" s="11" t="s">
        <v>584</v>
      </c>
      <c r="L24" s="312" t="s">
        <v>257</v>
      </c>
      <c r="M24" s="312"/>
    </row>
    <row r="25" spans="1:13" x14ac:dyDescent="0.25">
      <c r="A25" s="2">
        <v>24</v>
      </c>
      <c r="B25" s="2">
        <v>844226</v>
      </c>
      <c r="C25" s="3" t="s">
        <v>34</v>
      </c>
      <c r="D25" s="19" t="s">
        <v>390</v>
      </c>
      <c r="E25" s="2">
        <v>100</v>
      </c>
      <c r="F25" s="2">
        <v>100</v>
      </c>
      <c r="G25" s="2">
        <v>60</v>
      </c>
      <c r="H25" s="2">
        <v>90</v>
      </c>
      <c r="I25" s="2">
        <v>90</v>
      </c>
      <c r="J25" s="2">
        <v>88</v>
      </c>
      <c r="K25" s="33">
        <v>50</v>
      </c>
      <c r="L25" s="313" t="s">
        <v>258</v>
      </c>
      <c r="M25" s="313"/>
    </row>
    <row r="26" spans="1:13" x14ac:dyDescent="0.25">
      <c r="A26" s="2">
        <v>25</v>
      </c>
      <c r="B26" s="2">
        <v>844224</v>
      </c>
      <c r="C26" s="3" t="s">
        <v>35</v>
      </c>
      <c r="D26" s="19" t="s">
        <v>391</v>
      </c>
      <c r="E26" s="2">
        <v>80</v>
      </c>
      <c r="F26" s="2">
        <v>80</v>
      </c>
      <c r="G26" s="2">
        <v>60</v>
      </c>
      <c r="H26" s="2">
        <v>70</v>
      </c>
      <c r="I26" s="2">
        <v>100</v>
      </c>
      <c r="J26" s="2">
        <v>78</v>
      </c>
      <c r="K26" s="33">
        <v>45</v>
      </c>
      <c r="L26" s="313" t="s">
        <v>259</v>
      </c>
      <c r="M26" s="313"/>
    </row>
    <row r="27" spans="1:13" x14ac:dyDescent="0.25">
      <c r="A27" s="2">
        <v>26</v>
      </c>
      <c r="B27" s="2">
        <v>844222</v>
      </c>
      <c r="C27" s="3" t="s">
        <v>36</v>
      </c>
      <c r="D27" s="17" t="s">
        <v>425</v>
      </c>
      <c r="E27" s="2">
        <v>100</v>
      </c>
      <c r="F27" s="2">
        <v>100</v>
      </c>
      <c r="G27" s="2">
        <v>80</v>
      </c>
      <c r="H27" s="2">
        <v>90</v>
      </c>
      <c r="I27" s="2">
        <v>100</v>
      </c>
      <c r="J27" s="2">
        <v>94</v>
      </c>
      <c r="K27" s="33">
        <v>30</v>
      </c>
      <c r="L27" s="313" t="s">
        <v>260</v>
      </c>
      <c r="M27" s="313"/>
    </row>
    <row r="28" spans="1:13" x14ac:dyDescent="0.25">
      <c r="A28" s="2">
        <v>27</v>
      </c>
      <c r="B28" s="2">
        <v>844305</v>
      </c>
      <c r="C28" s="3" t="s">
        <v>37</v>
      </c>
      <c r="D28" s="19" t="s">
        <v>392</v>
      </c>
      <c r="E28" s="2">
        <v>70</v>
      </c>
      <c r="F28" s="2">
        <v>80</v>
      </c>
      <c r="G28" s="2">
        <v>70</v>
      </c>
      <c r="H28" s="2">
        <v>70</v>
      </c>
      <c r="I28" s="2">
        <v>50</v>
      </c>
      <c r="J28" s="2">
        <v>68</v>
      </c>
      <c r="K28" s="33">
        <v>45</v>
      </c>
      <c r="L28" s="312" t="s">
        <v>261</v>
      </c>
      <c r="M28" s="312"/>
    </row>
    <row r="29" spans="1:13" x14ac:dyDescent="0.25">
      <c r="A29" s="2">
        <v>28</v>
      </c>
      <c r="B29" s="2">
        <v>844416</v>
      </c>
      <c r="C29" s="3" t="s">
        <v>38</v>
      </c>
      <c r="D29" s="19" t="s">
        <v>393</v>
      </c>
      <c r="E29" s="2">
        <v>80</v>
      </c>
      <c r="F29" s="2">
        <v>80</v>
      </c>
      <c r="G29" s="2">
        <v>70</v>
      </c>
      <c r="H29" s="2">
        <v>70</v>
      </c>
      <c r="I29" s="2">
        <v>100</v>
      </c>
      <c r="J29" s="2">
        <v>80</v>
      </c>
      <c r="K29" s="33">
        <v>40</v>
      </c>
      <c r="L29" s="313" t="s">
        <v>13</v>
      </c>
      <c r="M29" s="313"/>
    </row>
    <row r="30" spans="1:13" x14ac:dyDescent="0.25">
      <c r="A30" s="2">
        <v>29</v>
      </c>
      <c r="B30" s="2">
        <v>844223</v>
      </c>
      <c r="C30" s="3" t="s">
        <v>39</v>
      </c>
      <c r="D30" s="19" t="s">
        <v>394</v>
      </c>
      <c r="E30" s="2">
        <v>90</v>
      </c>
      <c r="F30" s="2">
        <v>90</v>
      </c>
      <c r="G30" s="2">
        <v>70</v>
      </c>
      <c r="H30" s="2">
        <v>70</v>
      </c>
      <c r="I30" s="2">
        <v>100</v>
      </c>
      <c r="J30" s="2">
        <v>84</v>
      </c>
      <c r="K30" s="33">
        <v>10</v>
      </c>
      <c r="L30" s="312" t="s">
        <v>247</v>
      </c>
      <c r="M30" s="312"/>
    </row>
    <row r="31" spans="1:13" x14ac:dyDescent="0.25">
      <c r="A31" s="2">
        <v>30</v>
      </c>
      <c r="B31" s="2">
        <v>844271</v>
      </c>
      <c r="C31" s="3" t="s">
        <v>40</v>
      </c>
      <c r="D31" s="19" t="s">
        <v>395</v>
      </c>
      <c r="E31" s="2">
        <v>90</v>
      </c>
      <c r="F31" s="2">
        <v>90</v>
      </c>
      <c r="G31" s="2">
        <v>80</v>
      </c>
      <c r="H31" s="2">
        <v>70</v>
      </c>
      <c r="I31" s="2">
        <v>100</v>
      </c>
      <c r="J31" s="2">
        <v>86</v>
      </c>
      <c r="K31" s="33">
        <v>35</v>
      </c>
      <c r="L31" s="312" t="s">
        <v>247</v>
      </c>
      <c r="M31" s="312"/>
    </row>
  </sheetData>
  <mergeCells count="31">
    <mergeCell ref="L12:M12"/>
    <mergeCell ref="L1:M1"/>
    <mergeCell ref="L2:M2"/>
    <mergeCell ref="L3:M3"/>
    <mergeCell ref="L4:M4"/>
    <mergeCell ref="L5:M5"/>
    <mergeCell ref="L6:M6"/>
    <mergeCell ref="L7:M7"/>
    <mergeCell ref="L8:M8"/>
    <mergeCell ref="L9:M9"/>
    <mergeCell ref="L10:M10"/>
    <mergeCell ref="L11:M11"/>
    <mergeCell ref="L24:M24"/>
    <mergeCell ref="L13:M13"/>
    <mergeCell ref="L14:M14"/>
    <mergeCell ref="L15:M15"/>
    <mergeCell ref="L16:M16"/>
    <mergeCell ref="L17:M17"/>
    <mergeCell ref="L18:M18"/>
    <mergeCell ref="L19:M19"/>
    <mergeCell ref="L20:M20"/>
    <mergeCell ref="L21:M21"/>
    <mergeCell ref="L22:M22"/>
    <mergeCell ref="L23:M23"/>
    <mergeCell ref="L31:M31"/>
    <mergeCell ref="L25:M25"/>
    <mergeCell ref="L26:M26"/>
    <mergeCell ref="L27:M27"/>
    <mergeCell ref="L28:M28"/>
    <mergeCell ref="L29:M29"/>
    <mergeCell ref="L30:M30"/>
  </mergeCells>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L30"/>
  <sheetViews>
    <sheetView showGridLines="0" workbookViewId="0">
      <pane ySplit="1" topLeftCell="A2" activePane="bottomLeft" state="frozen"/>
      <selection activeCell="F7" sqref="F7"/>
      <selection pane="bottomLeft" activeCell="F7" sqref="F7"/>
    </sheetView>
  </sheetViews>
  <sheetFormatPr defaultRowHeight="15" x14ac:dyDescent="0.25"/>
  <cols>
    <col min="1" max="1" width="5.42578125" customWidth="1"/>
    <col min="3" max="3" width="23.5703125" bestFit="1" customWidth="1"/>
    <col min="4" max="4" width="38.85546875" bestFit="1" customWidth="1"/>
    <col min="5" max="5" width="15.42578125" customWidth="1"/>
    <col min="6" max="6" width="13.85546875" customWidth="1"/>
    <col min="7" max="7" width="13.140625" customWidth="1"/>
    <col min="8" max="8" width="11.42578125" customWidth="1"/>
    <col min="9" max="9" width="14.140625" customWidth="1"/>
    <col min="12" max="12" width="22" bestFit="1" customWidth="1"/>
  </cols>
  <sheetData>
    <row r="1" spans="1:12" s="8" customFormat="1" ht="60" x14ac:dyDescent="0.25">
      <c r="A1" s="42" t="s">
        <v>0</v>
      </c>
      <c r="B1" s="42" t="s">
        <v>1</v>
      </c>
      <c r="C1" s="7" t="s">
        <v>2</v>
      </c>
      <c r="D1" s="42" t="s">
        <v>334</v>
      </c>
      <c r="E1" s="42" t="s">
        <v>3</v>
      </c>
      <c r="F1" s="42" t="s">
        <v>4</v>
      </c>
      <c r="G1" s="42" t="s">
        <v>5</v>
      </c>
      <c r="H1" s="42" t="s">
        <v>6</v>
      </c>
      <c r="I1" s="42" t="s">
        <v>668</v>
      </c>
      <c r="J1" s="42" t="s">
        <v>7</v>
      </c>
      <c r="K1" s="42" t="s">
        <v>623</v>
      </c>
      <c r="L1" s="42" t="s">
        <v>8</v>
      </c>
    </row>
    <row r="2" spans="1:12" x14ac:dyDescent="0.25">
      <c r="A2" s="2">
        <v>1</v>
      </c>
      <c r="B2" s="2">
        <v>844256</v>
      </c>
      <c r="C2" s="3" t="s">
        <v>41</v>
      </c>
      <c r="D2" s="20" t="s">
        <v>614</v>
      </c>
      <c r="E2" s="2">
        <v>90</v>
      </c>
      <c r="F2" s="2">
        <v>90</v>
      </c>
      <c r="G2" s="2">
        <v>80</v>
      </c>
      <c r="H2" s="2">
        <v>70</v>
      </c>
      <c r="I2" s="2">
        <v>85</v>
      </c>
      <c r="J2" s="2">
        <v>85</v>
      </c>
      <c r="K2" s="33">
        <v>65</v>
      </c>
      <c r="L2" s="3" t="s">
        <v>217</v>
      </c>
    </row>
    <row r="3" spans="1:12" x14ac:dyDescent="0.25">
      <c r="A3" s="2">
        <v>2</v>
      </c>
      <c r="B3" s="2">
        <v>844263</v>
      </c>
      <c r="C3" s="3" t="s">
        <v>42</v>
      </c>
      <c r="D3" s="20" t="s">
        <v>426</v>
      </c>
      <c r="E3" s="2">
        <v>90</v>
      </c>
      <c r="F3" s="2">
        <v>90</v>
      </c>
      <c r="G3" s="2">
        <v>80</v>
      </c>
      <c r="H3" s="2">
        <v>70</v>
      </c>
      <c r="I3" s="2">
        <v>85</v>
      </c>
      <c r="J3" s="2">
        <v>85</v>
      </c>
      <c r="K3" s="33">
        <v>55</v>
      </c>
      <c r="L3" s="3" t="s">
        <v>217</v>
      </c>
    </row>
    <row r="4" spans="1:12" x14ac:dyDescent="0.25">
      <c r="A4" s="2">
        <v>3</v>
      </c>
      <c r="B4" s="2">
        <v>844239</v>
      </c>
      <c r="C4" s="3" t="s">
        <v>43</v>
      </c>
      <c r="D4" s="20" t="s">
        <v>427</v>
      </c>
      <c r="E4" s="2">
        <v>90</v>
      </c>
      <c r="F4" s="2">
        <v>80</v>
      </c>
      <c r="G4" s="2">
        <v>85</v>
      </c>
      <c r="H4" s="2">
        <v>65</v>
      </c>
      <c r="I4" s="2">
        <v>85</v>
      </c>
      <c r="J4" s="2">
        <v>85</v>
      </c>
      <c r="K4" s="33">
        <v>40</v>
      </c>
      <c r="L4" s="3" t="s">
        <v>262</v>
      </c>
    </row>
    <row r="5" spans="1:12" x14ac:dyDescent="0.25">
      <c r="A5" s="2">
        <v>4</v>
      </c>
      <c r="B5" s="2">
        <v>844190</v>
      </c>
      <c r="C5" s="3" t="s">
        <v>44</v>
      </c>
      <c r="D5" s="20" t="s">
        <v>428</v>
      </c>
      <c r="E5" s="2">
        <v>90</v>
      </c>
      <c r="F5" s="2">
        <v>90</v>
      </c>
      <c r="G5" s="2">
        <v>80</v>
      </c>
      <c r="H5" s="2">
        <v>70</v>
      </c>
      <c r="I5" s="2">
        <v>85</v>
      </c>
      <c r="J5" s="2">
        <v>80</v>
      </c>
      <c r="K5" s="33">
        <v>30</v>
      </c>
      <c r="L5" s="3" t="s">
        <v>262</v>
      </c>
    </row>
    <row r="6" spans="1:12" x14ac:dyDescent="0.25">
      <c r="A6" s="2">
        <v>5</v>
      </c>
      <c r="B6" s="5">
        <v>844198</v>
      </c>
      <c r="C6" s="3" t="s">
        <v>45</v>
      </c>
      <c r="D6" s="20" t="s">
        <v>396</v>
      </c>
      <c r="E6" s="2">
        <v>85</v>
      </c>
      <c r="F6" s="2">
        <v>85</v>
      </c>
      <c r="G6" s="2">
        <v>80</v>
      </c>
      <c r="H6" s="2">
        <v>70</v>
      </c>
      <c r="I6" s="2">
        <v>85</v>
      </c>
      <c r="J6" s="2">
        <v>80</v>
      </c>
      <c r="K6" s="33">
        <v>30</v>
      </c>
      <c r="L6" s="3" t="s">
        <v>262</v>
      </c>
    </row>
    <row r="7" spans="1:12" x14ac:dyDescent="0.25">
      <c r="A7" s="2">
        <v>6</v>
      </c>
      <c r="B7" s="2">
        <v>844212</v>
      </c>
      <c r="C7" s="3" t="s">
        <v>46</v>
      </c>
      <c r="D7" s="20" t="s">
        <v>429</v>
      </c>
      <c r="E7" s="2">
        <v>90</v>
      </c>
      <c r="F7" s="2">
        <v>80</v>
      </c>
      <c r="G7" s="2">
        <v>85</v>
      </c>
      <c r="H7" s="2">
        <v>70</v>
      </c>
      <c r="I7" s="2">
        <v>85</v>
      </c>
      <c r="J7" s="2">
        <v>85</v>
      </c>
      <c r="K7" s="33">
        <v>40</v>
      </c>
      <c r="L7" s="3" t="s">
        <v>262</v>
      </c>
    </row>
    <row r="8" spans="1:12" x14ac:dyDescent="0.25">
      <c r="A8" s="2">
        <v>7</v>
      </c>
      <c r="B8" s="2">
        <v>844414</v>
      </c>
      <c r="C8" s="3" t="s">
        <v>47</v>
      </c>
      <c r="D8" s="20" t="s">
        <v>430</v>
      </c>
      <c r="E8" s="2">
        <v>85</v>
      </c>
      <c r="F8" s="2">
        <v>90</v>
      </c>
      <c r="G8" s="2">
        <v>80</v>
      </c>
      <c r="H8" s="2">
        <v>65</v>
      </c>
      <c r="I8" s="2">
        <v>85</v>
      </c>
      <c r="J8" s="2">
        <v>70</v>
      </c>
      <c r="K8" s="33">
        <v>0</v>
      </c>
      <c r="L8" s="3" t="s">
        <v>263</v>
      </c>
    </row>
    <row r="9" spans="1:12" x14ac:dyDescent="0.25">
      <c r="A9" s="2">
        <v>8</v>
      </c>
      <c r="B9" s="2">
        <v>844253</v>
      </c>
      <c r="C9" s="3" t="s">
        <v>48</v>
      </c>
      <c r="D9" s="20" t="s">
        <v>615</v>
      </c>
      <c r="E9" s="2">
        <v>90</v>
      </c>
      <c r="F9" s="2">
        <v>90</v>
      </c>
      <c r="G9" s="2">
        <v>85</v>
      </c>
      <c r="H9" s="2">
        <v>70</v>
      </c>
      <c r="I9" s="2">
        <v>85</v>
      </c>
      <c r="J9" s="2">
        <v>85</v>
      </c>
      <c r="K9" s="33">
        <v>75</v>
      </c>
      <c r="L9" s="3" t="s">
        <v>217</v>
      </c>
    </row>
    <row r="10" spans="1:12" x14ac:dyDescent="0.25">
      <c r="A10" s="2">
        <v>9</v>
      </c>
      <c r="B10" s="2">
        <v>844430</v>
      </c>
      <c r="C10" s="3" t="s">
        <v>49</v>
      </c>
      <c r="D10" s="20" t="s">
        <v>616</v>
      </c>
      <c r="E10" s="2">
        <v>90</v>
      </c>
      <c r="F10" s="2">
        <v>80</v>
      </c>
      <c r="G10" s="2">
        <v>80</v>
      </c>
      <c r="H10" s="2">
        <v>70</v>
      </c>
      <c r="I10" s="2">
        <v>85</v>
      </c>
      <c r="J10" s="2">
        <v>80</v>
      </c>
      <c r="K10" s="33">
        <v>65</v>
      </c>
      <c r="L10" s="3" t="s">
        <v>262</v>
      </c>
    </row>
    <row r="11" spans="1:12" x14ac:dyDescent="0.25">
      <c r="A11" s="2">
        <v>10</v>
      </c>
      <c r="B11" s="2">
        <v>844225</v>
      </c>
      <c r="C11" s="3" t="s">
        <v>50</v>
      </c>
      <c r="D11" s="20" t="s">
        <v>431</v>
      </c>
      <c r="E11" s="2">
        <v>90</v>
      </c>
      <c r="F11" s="2">
        <v>80</v>
      </c>
      <c r="G11" s="2">
        <v>85</v>
      </c>
      <c r="H11" s="2">
        <v>70</v>
      </c>
      <c r="I11" s="2">
        <v>90</v>
      </c>
      <c r="J11" s="2">
        <v>85</v>
      </c>
      <c r="K11" s="33">
        <v>70</v>
      </c>
      <c r="L11" s="3" t="s">
        <v>217</v>
      </c>
    </row>
    <row r="12" spans="1:12" x14ac:dyDescent="0.25">
      <c r="A12" s="2">
        <v>11</v>
      </c>
      <c r="B12" s="2">
        <v>844193</v>
      </c>
      <c r="C12" s="3" t="s">
        <v>51</v>
      </c>
      <c r="D12" s="3" t="s">
        <v>432</v>
      </c>
      <c r="E12" s="2">
        <v>85</v>
      </c>
      <c r="F12" s="2">
        <v>70</v>
      </c>
      <c r="G12" s="2">
        <v>70</v>
      </c>
      <c r="H12" s="2">
        <v>70</v>
      </c>
      <c r="I12" s="2">
        <v>85</v>
      </c>
      <c r="J12" s="2">
        <v>80</v>
      </c>
      <c r="K12" s="33">
        <v>55</v>
      </c>
      <c r="L12" s="3" t="s">
        <v>262</v>
      </c>
    </row>
    <row r="13" spans="1:12" x14ac:dyDescent="0.25">
      <c r="A13" s="2">
        <v>12</v>
      </c>
      <c r="B13" s="2">
        <v>844194</v>
      </c>
      <c r="C13" s="3" t="s">
        <v>52</v>
      </c>
      <c r="D13" s="3" t="s">
        <v>433</v>
      </c>
      <c r="E13" s="2">
        <v>90</v>
      </c>
      <c r="F13" s="2">
        <v>85</v>
      </c>
      <c r="G13" s="2">
        <v>85</v>
      </c>
      <c r="H13" s="2">
        <v>75</v>
      </c>
      <c r="I13" s="2">
        <v>85</v>
      </c>
      <c r="J13" s="2">
        <v>85</v>
      </c>
      <c r="K13" s="33">
        <v>60</v>
      </c>
      <c r="L13" s="3" t="s">
        <v>217</v>
      </c>
    </row>
    <row r="14" spans="1:12" x14ac:dyDescent="0.25">
      <c r="A14" s="2">
        <v>13</v>
      </c>
      <c r="B14" s="2">
        <v>844187</v>
      </c>
      <c r="C14" s="3" t="s">
        <v>53</v>
      </c>
      <c r="D14" s="3" t="s">
        <v>434</v>
      </c>
      <c r="E14" s="2">
        <v>90</v>
      </c>
      <c r="F14" s="2">
        <v>85</v>
      </c>
      <c r="G14" s="2">
        <v>85</v>
      </c>
      <c r="H14" s="2">
        <v>75</v>
      </c>
      <c r="I14" s="2">
        <v>85</v>
      </c>
      <c r="J14" s="2">
        <v>85</v>
      </c>
      <c r="K14" s="33">
        <v>70</v>
      </c>
      <c r="L14" s="3" t="s">
        <v>217</v>
      </c>
    </row>
    <row r="15" spans="1:12" x14ac:dyDescent="0.25">
      <c r="A15" s="2">
        <v>14</v>
      </c>
      <c r="B15" s="2">
        <v>844242</v>
      </c>
      <c r="C15" s="3" t="s">
        <v>54</v>
      </c>
      <c r="D15" s="3" t="s">
        <v>435</v>
      </c>
      <c r="E15" s="2">
        <v>90</v>
      </c>
      <c r="F15" s="2">
        <v>90</v>
      </c>
      <c r="G15" s="2">
        <v>90</v>
      </c>
      <c r="H15" s="2">
        <v>85</v>
      </c>
      <c r="I15" s="2">
        <v>85</v>
      </c>
      <c r="J15" s="2">
        <v>87</v>
      </c>
      <c r="K15" s="33">
        <v>75</v>
      </c>
      <c r="L15" s="3" t="s">
        <v>217</v>
      </c>
    </row>
    <row r="16" spans="1:12" x14ac:dyDescent="0.25">
      <c r="A16" s="2">
        <v>15</v>
      </c>
      <c r="B16" s="2">
        <v>844303</v>
      </c>
      <c r="C16" s="3" t="s">
        <v>55</v>
      </c>
      <c r="D16" s="20" t="s">
        <v>617</v>
      </c>
      <c r="E16" s="2">
        <v>80</v>
      </c>
      <c r="F16" s="2">
        <v>75</v>
      </c>
      <c r="G16" s="2">
        <v>70</v>
      </c>
      <c r="H16" s="2">
        <v>70</v>
      </c>
      <c r="I16" s="2">
        <v>85</v>
      </c>
      <c r="J16" s="2">
        <v>70</v>
      </c>
      <c r="K16" s="33">
        <v>75</v>
      </c>
      <c r="L16" s="3" t="s">
        <v>263</v>
      </c>
    </row>
    <row r="17" spans="1:12" x14ac:dyDescent="0.25">
      <c r="A17" s="2">
        <v>16</v>
      </c>
      <c r="B17" s="2">
        <v>844300</v>
      </c>
      <c r="C17" s="3" t="s">
        <v>56</v>
      </c>
      <c r="D17" s="3" t="s">
        <v>436</v>
      </c>
      <c r="E17" s="2">
        <v>90</v>
      </c>
      <c r="F17" s="2">
        <v>85</v>
      </c>
      <c r="G17" s="2">
        <v>85</v>
      </c>
      <c r="H17" s="2">
        <v>85</v>
      </c>
      <c r="I17" s="2">
        <v>85</v>
      </c>
      <c r="J17" s="2">
        <v>85</v>
      </c>
      <c r="K17" s="33">
        <v>40</v>
      </c>
      <c r="L17" s="3" t="s">
        <v>217</v>
      </c>
    </row>
    <row r="18" spans="1:12" x14ac:dyDescent="0.25">
      <c r="A18" s="2">
        <v>17</v>
      </c>
      <c r="B18" s="2">
        <v>844221</v>
      </c>
      <c r="C18" s="3" t="s">
        <v>57</v>
      </c>
      <c r="D18" s="3" t="s">
        <v>437</v>
      </c>
      <c r="E18" s="2">
        <v>90</v>
      </c>
      <c r="F18" s="2">
        <v>85</v>
      </c>
      <c r="G18" s="2">
        <v>85</v>
      </c>
      <c r="H18" s="2">
        <v>80</v>
      </c>
      <c r="I18" s="2">
        <v>85</v>
      </c>
      <c r="J18" s="2">
        <v>85</v>
      </c>
      <c r="K18" s="33">
        <v>40</v>
      </c>
      <c r="L18" s="3" t="s">
        <v>217</v>
      </c>
    </row>
    <row r="19" spans="1:12" x14ac:dyDescent="0.25">
      <c r="A19" s="2">
        <v>18</v>
      </c>
      <c r="B19" s="2">
        <v>844241</v>
      </c>
      <c r="C19" s="3" t="s">
        <v>57</v>
      </c>
      <c r="D19" s="3" t="s">
        <v>437</v>
      </c>
      <c r="E19" s="2">
        <v>90</v>
      </c>
      <c r="F19" s="2">
        <v>85</v>
      </c>
      <c r="G19" s="2">
        <v>85</v>
      </c>
      <c r="H19" s="2">
        <v>80</v>
      </c>
      <c r="I19" s="2">
        <v>85</v>
      </c>
      <c r="J19" s="2">
        <v>85</v>
      </c>
      <c r="K19" s="33">
        <v>40</v>
      </c>
      <c r="L19" s="3" t="s">
        <v>217</v>
      </c>
    </row>
    <row r="20" spans="1:12" x14ac:dyDescent="0.25">
      <c r="A20" s="2">
        <v>19</v>
      </c>
      <c r="B20" s="2">
        <v>844201</v>
      </c>
      <c r="C20" s="3" t="s">
        <v>58</v>
      </c>
      <c r="D20" s="3" t="s">
        <v>618</v>
      </c>
      <c r="E20" s="2">
        <v>90</v>
      </c>
      <c r="F20" s="2">
        <v>85</v>
      </c>
      <c r="G20" s="2">
        <v>85</v>
      </c>
      <c r="H20" s="2">
        <v>80</v>
      </c>
      <c r="I20" s="2">
        <v>85</v>
      </c>
      <c r="J20" s="2">
        <v>85</v>
      </c>
      <c r="K20" s="33">
        <v>70</v>
      </c>
      <c r="L20" s="3" t="s">
        <v>217</v>
      </c>
    </row>
    <row r="21" spans="1:12" x14ac:dyDescent="0.25">
      <c r="A21" s="2">
        <v>20</v>
      </c>
      <c r="B21" s="2">
        <v>844192</v>
      </c>
      <c r="C21" s="3" t="s">
        <v>59</v>
      </c>
      <c r="D21" s="3" t="s">
        <v>438</v>
      </c>
      <c r="E21" s="2">
        <v>80</v>
      </c>
      <c r="F21" s="2">
        <v>70</v>
      </c>
      <c r="G21" s="2">
        <v>70</v>
      </c>
      <c r="H21" s="2">
        <v>65</v>
      </c>
      <c r="I21" s="2">
        <v>80</v>
      </c>
      <c r="J21" s="2">
        <v>75</v>
      </c>
      <c r="K21" s="33">
        <v>55</v>
      </c>
      <c r="L21" s="3" t="s">
        <v>263</v>
      </c>
    </row>
    <row r="22" spans="1:12" x14ac:dyDescent="0.25">
      <c r="A22" s="2">
        <v>21</v>
      </c>
      <c r="B22" s="2">
        <v>844238</v>
      </c>
      <c r="C22" s="3" t="s">
        <v>60</v>
      </c>
      <c r="D22" s="3" t="s">
        <v>619</v>
      </c>
      <c r="E22" s="2">
        <v>90</v>
      </c>
      <c r="F22" s="2">
        <v>80</v>
      </c>
      <c r="G22" s="2">
        <v>85</v>
      </c>
      <c r="H22" s="2">
        <v>70</v>
      </c>
      <c r="I22" s="2">
        <v>85</v>
      </c>
      <c r="J22" s="2">
        <v>80</v>
      </c>
      <c r="K22" s="33">
        <v>75</v>
      </c>
      <c r="L22" s="3" t="s">
        <v>262</v>
      </c>
    </row>
    <row r="23" spans="1:12" x14ac:dyDescent="0.25">
      <c r="A23" s="2">
        <v>22</v>
      </c>
      <c r="B23" s="2">
        <v>844257</v>
      </c>
      <c r="C23" s="3" t="s">
        <v>61</v>
      </c>
      <c r="D23" s="3" t="s">
        <v>620</v>
      </c>
      <c r="E23" s="2">
        <v>80</v>
      </c>
      <c r="F23" s="2">
        <v>70</v>
      </c>
      <c r="G23" s="2">
        <v>70</v>
      </c>
      <c r="H23" s="2">
        <v>65</v>
      </c>
      <c r="I23" s="2">
        <v>80</v>
      </c>
      <c r="J23" s="2">
        <v>70</v>
      </c>
      <c r="K23" s="33">
        <v>60</v>
      </c>
      <c r="L23" s="3" t="s">
        <v>264</v>
      </c>
    </row>
    <row r="24" spans="1:12" x14ac:dyDescent="0.25">
      <c r="A24" s="2">
        <v>23</v>
      </c>
      <c r="B24" s="2">
        <v>844458</v>
      </c>
      <c r="C24" s="3" t="s">
        <v>62</v>
      </c>
      <c r="D24" s="20" t="s">
        <v>397</v>
      </c>
      <c r="E24" s="2">
        <v>90</v>
      </c>
      <c r="F24" s="2">
        <v>85</v>
      </c>
      <c r="G24" s="2">
        <v>85</v>
      </c>
      <c r="H24" s="2">
        <v>80</v>
      </c>
      <c r="I24" s="2">
        <v>85</v>
      </c>
      <c r="J24" s="2">
        <v>80</v>
      </c>
      <c r="K24" s="33">
        <v>35</v>
      </c>
      <c r="L24" s="3" t="s">
        <v>262</v>
      </c>
    </row>
    <row r="25" spans="1:12" x14ac:dyDescent="0.25">
      <c r="A25" s="2">
        <v>24</v>
      </c>
      <c r="B25" s="2">
        <v>844298</v>
      </c>
      <c r="C25" s="3" t="s">
        <v>63</v>
      </c>
      <c r="D25" s="3" t="s">
        <v>439</v>
      </c>
      <c r="E25" s="2">
        <v>85</v>
      </c>
      <c r="F25" s="2">
        <v>70</v>
      </c>
      <c r="G25" s="2">
        <v>75</v>
      </c>
      <c r="H25" s="2">
        <v>70</v>
      </c>
      <c r="I25" s="2">
        <v>80</v>
      </c>
      <c r="J25" s="2">
        <v>80</v>
      </c>
      <c r="K25" s="33">
        <v>40</v>
      </c>
      <c r="L25" s="3" t="s">
        <v>265</v>
      </c>
    </row>
    <row r="26" spans="1:12" x14ac:dyDescent="0.25">
      <c r="A26" s="2">
        <v>25</v>
      </c>
      <c r="B26" s="2">
        <v>844196</v>
      </c>
      <c r="C26" s="3" t="s">
        <v>64</v>
      </c>
      <c r="D26" s="3" t="s">
        <v>440</v>
      </c>
      <c r="E26" s="2">
        <v>85</v>
      </c>
      <c r="F26" s="2">
        <v>85</v>
      </c>
      <c r="G26" s="2">
        <v>80</v>
      </c>
      <c r="H26" s="2">
        <v>75</v>
      </c>
      <c r="I26" s="2">
        <v>85</v>
      </c>
      <c r="J26" s="2">
        <v>80</v>
      </c>
      <c r="K26" s="33">
        <v>40</v>
      </c>
      <c r="L26" s="3" t="s">
        <v>262</v>
      </c>
    </row>
    <row r="27" spans="1:12" x14ac:dyDescent="0.25">
      <c r="A27" s="2">
        <v>26</v>
      </c>
      <c r="B27" s="2">
        <v>844332</v>
      </c>
      <c r="C27" s="3" t="s">
        <v>65</v>
      </c>
      <c r="D27" s="3" t="s">
        <v>441</v>
      </c>
      <c r="E27" s="2">
        <v>85</v>
      </c>
      <c r="F27" s="2">
        <v>85</v>
      </c>
      <c r="G27" s="2">
        <v>85</v>
      </c>
      <c r="H27" s="2">
        <v>70</v>
      </c>
      <c r="I27" s="2">
        <v>85</v>
      </c>
      <c r="J27" s="2">
        <v>80</v>
      </c>
      <c r="K27" s="33">
        <v>55</v>
      </c>
      <c r="L27" s="3" t="s">
        <v>262</v>
      </c>
    </row>
    <row r="28" spans="1:12" x14ac:dyDescent="0.25">
      <c r="A28" s="2">
        <v>27</v>
      </c>
      <c r="B28" s="2">
        <v>844313</v>
      </c>
      <c r="C28" s="3" t="s">
        <v>66</v>
      </c>
      <c r="D28" s="20" t="s">
        <v>621</v>
      </c>
      <c r="E28" s="2">
        <v>85</v>
      </c>
      <c r="F28" s="2">
        <v>85</v>
      </c>
      <c r="G28" s="2">
        <v>80</v>
      </c>
      <c r="H28" s="2">
        <v>75</v>
      </c>
      <c r="I28" s="2">
        <v>85</v>
      </c>
      <c r="J28" s="2">
        <v>80</v>
      </c>
      <c r="K28" s="33">
        <v>40</v>
      </c>
      <c r="L28" s="3" t="s">
        <v>262</v>
      </c>
    </row>
    <row r="29" spans="1:12" x14ac:dyDescent="0.25">
      <c r="A29" s="41">
        <v>28</v>
      </c>
      <c r="B29" s="41">
        <v>844311</v>
      </c>
      <c r="C29" s="44" t="s">
        <v>67</v>
      </c>
      <c r="D29" s="20" t="s">
        <v>624</v>
      </c>
      <c r="E29" s="41">
        <v>85</v>
      </c>
      <c r="F29" s="41">
        <v>80</v>
      </c>
      <c r="G29" s="41">
        <v>85</v>
      </c>
      <c r="H29" s="41">
        <v>70</v>
      </c>
      <c r="I29" s="41">
        <v>80</v>
      </c>
      <c r="J29" s="41">
        <v>80</v>
      </c>
      <c r="K29" s="33">
        <v>50</v>
      </c>
      <c r="L29" s="44" t="s">
        <v>262</v>
      </c>
    </row>
    <row r="30" spans="1:12" x14ac:dyDescent="0.25">
      <c r="A30" s="2">
        <v>29</v>
      </c>
      <c r="B30" s="2">
        <v>844309</v>
      </c>
      <c r="C30" s="3" t="s">
        <v>68</v>
      </c>
      <c r="D30" s="20" t="s">
        <v>398</v>
      </c>
      <c r="E30" s="2">
        <v>85</v>
      </c>
      <c r="F30" s="2">
        <v>80</v>
      </c>
      <c r="G30" s="2">
        <v>80</v>
      </c>
      <c r="H30" s="2">
        <v>70</v>
      </c>
      <c r="I30" s="2">
        <v>85</v>
      </c>
      <c r="J30" s="2">
        <v>75</v>
      </c>
      <c r="K30" s="33">
        <v>50</v>
      </c>
      <c r="L30" s="3" t="s">
        <v>265</v>
      </c>
    </row>
  </sheetData>
  <hyperlinks>
    <hyperlink ref="D2" r:id="rId1"/>
    <hyperlink ref="D9" r:id="rId2"/>
    <hyperlink ref="D10" r:id="rId3" display="Pratyush.Singh@cognizant.com[103061-1]"/>
    <hyperlink ref="D29" r:id="rId4"/>
  </hyperlinks>
  <pageMargins left="0.7" right="0.7" top="0.75" bottom="0.75" header="0.3" footer="0.3"/>
  <pageSetup orientation="portrait" horizontalDpi="300" verticalDpi="300"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L23"/>
  <sheetViews>
    <sheetView showGridLines="0" workbookViewId="0">
      <pane ySplit="1" topLeftCell="A2" activePane="bottomLeft" state="frozen"/>
      <selection activeCell="F7" sqref="F7"/>
      <selection pane="bottomLeft" activeCell="F7" sqref="F7"/>
    </sheetView>
  </sheetViews>
  <sheetFormatPr defaultRowHeight="15" x14ac:dyDescent="0.25"/>
  <cols>
    <col min="1" max="1" width="4.5703125" customWidth="1"/>
    <col min="3" max="3" width="25.140625" bestFit="1" customWidth="1"/>
    <col min="4" max="4" width="38.85546875" bestFit="1" customWidth="1"/>
    <col min="5" max="5" width="14" customWidth="1"/>
    <col min="6" max="6" width="13.42578125" customWidth="1"/>
    <col min="7" max="7" width="12.85546875" customWidth="1"/>
    <col min="8" max="8" width="11.5703125" customWidth="1"/>
    <col min="9" max="9" width="12.42578125" customWidth="1"/>
    <col min="12" max="12" width="130.85546875" bestFit="1" customWidth="1"/>
  </cols>
  <sheetData>
    <row r="1" spans="1:12" s="8" customFormat="1" ht="60" x14ac:dyDescent="0.25">
      <c r="A1" s="42" t="s">
        <v>0</v>
      </c>
      <c r="B1" s="42" t="s">
        <v>1</v>
      </c>
      <c r="C1" s="7" t="s">
        <v>2</v>
      </c>
      <c r="D1" s="42" t="s">
        <v>334</v>
      </c>
      <c r="E1" s="42" t="s">
        <v>3</v>
      </c>
      <c r="F1" s="42" t="s">
        <v>4</v>
      </c>
      <c r="G1" s="42" t="s">
        <v>5</v>
      </c>
      <c r="H1" s="42" t="s">
        <v>6</v>
      </c>
      <c r="I1" s="48" t="s">
        <v>668</v>
      </c>
      <c r="J1" s="42" t="s">
        <v>7</v>
      </c>
      <c r="K1" s="42" t="s">
        <v>623</v>
      </c>
      <c r="L1" s="42" t="s">
        <v>8</v>
      </c>
    </row>
    <row r="2" spans="1:12" x14ac:dyDescent="0.25">
      <c r="A2" s="21">
        <v>1</v>
      </c>
      <c r="B2" s="21">
        <v>844312</v>
      </c>
      <c r="C2" s="22" t="s">
        <v>69</v>
      </c>
      <c r="D2" s="23" t="s">
        <v>399</v>
      </c>
      <c r="E2" s="21">
        <v>80</v>
      </c>
      <c r="F2" s="21">
        <v>90</v>
      </c>
      <c r="G2" s="21">
        <v>90</v>
      </c>
      <c r="H2" s="21">
        <v>80</v>
      </c>
      <c r="I2" s="21">
        <v>100</v>
      </c>
      <c r="J2" s="21">
        <v>88</v>
      </c>
      <c r="K2" s="37">
        <v>20</v>
      </c>
      <c r="L2" s="22" t="s">
        <v>266</v>
      </c>
    </row>
    <row r="3" spans="1:12" x14ac:dyDescent="0.25">
      <c r="A3" s="21">
        <v>2</v>
      </c>
      <c r="B3" s="21">
        <v>844200</v>
      </c>
      <c r="C3" s="22" t="s">
        <v>70</v>
      </c>
      <c r="D3" s="22" t="s">
        <v>442</v>
      </c>
      <c r="E3" s="21">
        <v>90</v>
      </c>
      <c r="F3" s="21">
        <v>90</v>
      </c>
      <c r="G3" s="21">
        <v>80</v>
      </c>
      <c r="H3" s="21">
        <v>80</v>
      </c>
      <c r="I3" s="21">
        <v>80</v>
      </c>
      <c r="J3" s="21">
        <v>84</v>
      </c>
      <c r="K3" s="37">
        <v>45</v>
      </c>
      <c r="L3" s="22" t="s">
        <v>267</v>
      </c>
    </row>
    <row r="4" spans="1:12" x14ac:dyDescent="0.25">
      <c r="A4" s="21">
        <v>3</v>
      </c>
      <c r="B4" s="21">
        <v>844422</v>
      </c>
      <c r="C4" s="22" t="s">
        <v>71</v>
      </c>
      <c r="D4" s="22" t="s">
        <v>443</v>
      </c>
      <c r="E4" s="21">
        <v>90</v>
      </c>
      <c r="F4" s="21">
        <v>85</v>
      </c>
      <c r="G4" s="21">
        <v>95</v>
      </c>
      <c r="H4" s="21">
        <v>80</v>
      </c>
      <c r="I4" s="21">
        <v>100</v>
      </c>
      <c r="J4" s="21">
        <v>90</v>
      </c>
      <c r="K4" s="37">
        <v>35</v>
      </c>
      <c r="L4" s="22" t="s">
        <v>268</v>
      </c>
    </row>
    <row r="5" spans="1:12" x14ac:dyDescent="0.25">
      <c r="A5" s="21">
        <v>4</v>
      </c>
      <c r="B5" s="21">
        <v>844251</v>
      </c>
      <c r="C5" s="22" t="s">
        <v>72</v>
      </c>
      <c r="D5" s="22" t="s">
        <v>444</v>
      </c>
      <c r="E5" s="21">
        <v>85</v>
      </c>
      <c r="F5" s="21">
        <v>80</v>
      </c>
      <c r="G5" s="21">
        <v>85</v>
      </c>
      <c r="H5" s="21">
        <v>75</v>
      </c>
      <c r="I5" s="21">
        <v>100</v>
      </c>
      <c r="J5" s="21">
        <v>85</v>
      </c>
      <c r="K5" s="37">
        <v>25</v>
      </c>
      <c r="L5" s="22" t="s">
        <v>269</v>
      </c>
    </row>
    <row r="6" spans="1:12" x14ac:dyDescent="0.25">
      <c r="A6" s="21">
        <v>5</v>
      </c>
      <c r="B6" s="21">
        <v>844294</v>
      </c>
      <c r="C6" s="22" t="s">
        <v>73</v>
      </c>
      <c r="D6" s="22" t="s">
        <v>445</v>
      </c>
      <c r="E6" s="21">
        <v>90</v>
      </c>
      <c r="F6" s="21">
        <v>85</v>
      </c>
      <c r="G6" s="21">
        <v>90</v>
      </c>
      <c r="H6" s="21">
        <v>85</v>
      </c>
      <c r="I6" s="21">
        <v>100</v>
      </c>
      <c r="J6" s="21">
        <v>90</v>
      </c>
      <c r="K6" s="37">
        <v>20</v>
      </c>
      <c r="L6" s="22" t="s">
        <v>270</v>
      </c>
    </row>
    <row r="7" spans="1:12" x14ac:dyDescent="0.25">
      <c r="A7" s="21">
        <v>6</v>
      </c>
      <c r="B7" s="21">
        <v>844246</v>
      </c>
      <c r="C7" s="22" t="s">
        <v>74</v>
      </c>
      <c r="D7" s="22" t="s">
        <v>609</v>
      </c>
      <c r="E7" s="21">
        <v>90</v>
      </c>
      <c r="F7" s="21">
        <v>90</v>
      </c>
      <c r="G7" s="21">
        <v>90</v>
      </c>
      <c r="H7" s="21">
        <v>80</v>
      </c>
      <c r="I7" s="21">
        <v>90</v>
      </c>
      <c r="J7" s="21">
        <v>88</v>
      </c>
      <c r="K7" s="39" t="s">
        <v>584</v>
      </c>
      <c r="L7" s="22" t="s">
        <v>271</v>
      </c>
    </row>
    <row r="8" spans="1:12" x14ac:dyDescent="0.25">
      <c r="A8" s="21">
        <v>7</v>
      </c>
      <c r="B8" s="21">
        <v>844424</v>
      </c>
      <c r="C8" s="22" t="s">
        <v>75</v>
      </c>
      <c r="D8" s="22" t="s">
        <v>400</v>
      </c>
      <c r="E8" s="21">
        <v>90</v>
      </c>
      <c r="F8" s="21">
        <v>90</v>
      </c>
      <c r="G8" s="21">
        <v>90</v>
      </c>
      <c r="H8" s="21">
        <v>85</v>
      </c>
      <c r="I8" s="21">
        <v>90</v>
      </c>
      <c r="J8" s="21">
        <v>89</v>
      </c>
      <c r="K8" s="37">
        <v>25</v>
      </c>
      <c r="L8" s="22" t="s">
        <v>272</v>
      </c>
    </row>
    <row r="9" spans="1:12" x14ac:dyDescent="0.25">
      <c r="A9" s="21">
        <v>8</v>
      </c>
      <c r="B9" s="21">
        <v>844423</v>
      </c>
      <c r="C9" s="22" t="s">
        <v>76</v>
      </c>
      <c r="D9" s="22" t="s">
        <v>610</v>
      </c>
      <c r="E9" s="21">
        <v>75</v>
      </c>
      <c r="F9" s="21">
        <v>80</v>
      </c>
      <c r="G9" s="21">
        <v>80</v>
      </c>
      <c r="H9" s="21">
        <v>80</v>
      </c>
      <c r="I9" s="21">
        <v>80</v>
      </c>
      <c r="J9" s="21">
        <v>79</v>
      </c>
      <c r="K9" s="39" t="s">
        <v>584</v>
      </c>
      <c r="L9" s="22" t="s">
        <v>273</v>
      </c>
    </row>
    <row r="10" spans="1:12" x14ac:dyDescent="0.25">
      <c r="A10" s="21">
        <v>9</v>
      </c>
      <c r="B10" s="21">
        <v>844191</v>
      </c>
      <c r="C10" s="22" t="s">
        <v>77</v>
      </c>
      <c r="D10" s="22" t="s">
        <v>446</v>
      </c>
      <c r="E10" s="21">
        <v>90</v>
      </c>
      <c r="F10" s="21">
        <v>90</v>
      </c>
      <c r="G10" s="21">
        <v>90</v>
      </c>
      <c r="H10" s="21">
        <v>90</v>
      </c>
      <c r="I10" s="21">
        <v>100</v>
      </c>
      <c r="J10" s="21">
        <v>92</v>
      </c>
      <c r="K10" s="37">
        <v>25</v>
      </c>
      <c r="L10" s="22" t="s">
        <v>274</v>
      </c>
    </row>
    <row r="11" spans="1:12" x14ac:dyDescent="0.25">
      <c r="A11" s="21">
        <v>10</v>
      </c>
      <c r="B11" s="21">
        <v>844306</v>
      </c>
      <c r="C11" s="22" t="s">
        <v>78</v>
      </c>
      <c r="D11" s="22" t="s">
        <v>447</v>
      </c>
      <c r="E11" s="21">
        <v>90</v>
      </c>
      <c r="F11" s="21">
        <v>90</v>
      </c>
      <c r="G11" s="21">
        <v>90</v>
      </c>
      <c r="H11" s="21">
        <v>80</v>
      </c>
      <c r="I11" s="21">
        <v>100</v>
      </c>
      <c r="J11" s="21">
        <v>90</v>
      </c>
      <c r="K11" s="37">
        <v>10</v>
      </c>
      <c r="L11" s="22" t="s">
        <v>275</v>
      </c>
    </row>
    <row r="12" spans="1:12" x14ac:dyDescent="0.25">
      <c r="A12" s="21">
        <v>11</v>
      </c>
      <c r="B12" s="21">
        <v>844197</v>
      </c>
      <c r="C12" s="22" t="s">
        <v>79</v>
      </c>
      <c r="D12" s="22" t="s">
        <v>611</v>
      </c>
      <c r="E12" s="21">
        <v>80</v>
      </c>
      <c r="F12" s="21">
        <v>85</v>
      </c>
      <c r="G12" s="21">
        <v>85</v>
      </c>
      <c r="H12" s="21">
        <v>85</v>
      </c>
      <c r="I12" s="21">
        <v>100</v>
      </c>
      <c r="J12" s="21">
        <v>87</v>
      </c>
      <c r="K12" s="21">
        <v>57</v>
      </c>
      <c r="L12" s="22" t="s">
        <v>276</v>
      </c>
    </row>
    <row r="13" spans="1:12" x14ac:dyDescent="0.25">
      <c r="A13" s="21">
        <v>12</v>
      </c>
      <c r="B13" s="21">
        <v>844230</v>
      </c>
      <c r="C13" s="22" t="s">
        <v>80</v>
      </c>
      <c r="D13" s="22" t="s">
        <v>448</v>
      </c>
      <c r="E13" s="21">
        <v>90</v>
      </c>
      <c r="F13" s="21">
        <v>90</v>
      </c>
      <c r="G13" s="21">
        <v>90</v>
      </c>
      <c r="H13" s="21">
        <v>90</v>
      </c>
      <c r="I13" s="21">
        <v>90</v>
      </c>
      <c r="J13" s="21">
        <v>90</v>
      </c>
      <c r="K13" s="37">
        <v>30</v>
      </c>
      <c r="L13" s="22" t="s">
        <v>277</v>
      </c>
    </row>
    <row r="14" spans="1:12" x14ac:dyDescent="0.25">
      <c r="A14" s="21">
        <v>13</v>
      </c>
      <c r="B14" s="21">
        <v>844301</v>
      </c>
      <c r="C14" s="22" t="s">
        <v>81</v>
      </c>
      <c r="D14" s="22" t="s">
        <v>449</v>
      </c>
      <c r="E14" s="21">
        <v>70</v>
      </c>
      <c r="F14" s="21">
        <v>70</v>
      </c>
      <c r="G14" s="21">
        <v>70</v>
      </c>
      <c r="H14" s="21">
        <v>85</v>
      </c>
      <c r="I14" s="21">
        <v>90</v>
      </c>
      <c r="J14" s="21">
        <v>77</v>
      </c>
      <c r="K14" s="37">
        <v>55</v>
      </c>
      <c r="L14" s="22" t="s">
        <v>278</v>
      </c>
    </row>
    <row r="15" spans="1:12" x14ac:dyDescent="0.25">
      <c r="A15" s="21">
        <v>14</v>
      </c>
      <c r="B15" s="21">
        <v>844186</v>
      </c>
      <c r="C15" s="22" t="s">
        <v>82</v>
      </c>
      <c r="D15" s="22" t="s">
        <v>450</v>
      </c>
      <c r="E15" s="21">
        <v>90</v>
      </c>
      <c r="F15" s="21">
        <v>90</v>
      </c>
      <c r="G15" s="21">
        <v>90</v>
      </c>
      <c r="H15" s="21">
        <v>90</v>
      </c>
      <c r="I15" s="21">
        <v>100</v>
      </c>
      <c r="J15" s="21">
        <v>92</v>
      </c>
      <c r="K15" s="37">
        <v>35</v>
      </c>
      <c r="L15" s="22" t="s">
        <v>279</v>
      </c>
    </row>
    <row r="16" spans="1:12" x14ac:dyDescent="0.25">
      <c r="A16" s="21">
        <v>15</v>
      </c>
      <c r="B16" s="21">
        <v>844199</v>
      </c>
      <c r="C16" s="22" t="s">
        <v>83</v>
      </c>
      <c r="D16" s="22" t="s">
        <v>451</v>
      </c>
      <c r="E16" s="21">
        <v>85</v>
      </c>
      <c r="F16" s="21">
        <v>90</v>
      </c>
      <c r="G16" s="21">
        <v>90</v>
      </c>
      <c r="H16" s="21">
        <v>75</v>
      </c>
      <c r="I16" s="21">
        <v>90</v>
      </c>
      <c r="J16" s="21">
        <v>86</v>
      </c>
      <c r="K16" s="37">
        <v>35</v>
      </c>
      <c r="L16" s="22" t="s">
        <v>280</v>
      </c>
    </row>
    <row r="17" spans="1:12" x14ac:dyDescent="0.25">
      <c r="A17" s="21">
        <v>16</v>
      </c>
      <c r="B17" s="21">
        <v>844231</v>
      </c>
      <c r="C17" s="22" t="s">
        <v>84</v>
      </c>
      <c r="D17" s="22" t="s">
        <v>452</v>
      </c>
      <c r="E17" s="21">
        <v>85</v>
      </c>
      <c r="F17" s="21">
        <v>85</v>
      </c>
      <c r="G17" s="21">
        <v>90</v>
      </c>
      <c r="H17" s="21">
        <v>70</v>
      </c>
      <c r="I17" s="21">
        <v>100</v>
      </c>
      <c r="J17" s="21">
        <v>86</v>
      </c>
      <c r="K17" s="37">
        <v>30</v>
      </c>
      <c r="L17" s="22" t="s">
        <v>281</v>
      </c>
    </row>
    <row r="18" spans="1:12" x14ac:dyDescent="0.25">
      <c r="A18" s="21">
        <v>17</v>
      </c>
      <c r="B18" s="21">
        <v>844243</v>
      </c>
      <c r="C18" s="22" t="s">
        <v>85</v>
      </c>
      <c r="D18" s="22" t="s">
        <v>453</v>
      </c>
      <c r="E18" s="21">
        <v>80</v>
      </c>
      <c r="F18" s="21">
        <v>75</v>
      </c>
      <c r="G18" s="21">
        <v>80</v>
      </c>
      <c r="H18" s="21">
        <v>70</v>
      </c>
      <c r="I18" s="21">
        <v>100</v>
      </c>
      <c r="J18" s="21">
        <v>81</v>
      </c>
      <c r="K18" s="37">
        <v>20</v>
      </c>
      <c r="L18" s="22" t="s">
        <v>282</v>
      </c>
    </row>
    <row r="19" spans="1:12" x14ac:dyDescent="0.25">
      <c r="A19" s="21">
        <v>18</v>
      </c>
      <c r="B19" s="21">
        <v>844227</v>
      </c>
      <c r="C19" s="22" t="s">
        <v>86</v>
      </c>
      <c r="D19" s="22" t="s">
        <v>454</v>
      </c>
      <c r="E19" s="21">
        <v>90</v>
      </c>
      <c r="F19" s="21">
        <v>90</v>
      </c>
      <c r="G19" s="21">
        <v>90</v>
      </c>
      <c r="H19" s="21">
        <v>90</v>
      </c>
      <c r="I19" s="21">
        <v>100</v>
      </c>
      <c r="J19" s="21">
        <v>92</v>
      </c>
      <c r="K19" s="37">
        <v>5</v>
      </c>
      <c r="L19" s="22" t="s">
        <v>283</v>
      </c>
    </row>
    <row r="20" spans="1:12" x14ac:dyDescent="0.25">
      <c r="A20" s="21">
        <v>19</v>
      </c>
      <c r="B20" s="21">
        <v>844310</v>
      </c>
      <c r="C20" s="22" t="s">
        <v>87</v>
      </c>
      <c r="D20" s="22" t="s">
        <v>455</v>
      </c>
      <c r="E20" s="21">
        <v>85</v>
      </c>
      <c r="F20" s="21">
        <v>80</v>
      </c>
      <c r="G20" s="21">
        <v>90</v>
      </c>
      <c r="H20" s="21">
        <v>80</v>
      </c>
      <c r="I20" s="21">
        <v>100</v>
      </c>
      <c r="J20" s="21">
        <v>87</v>
      </c>
      <c r="K20" s="37">
        <v>30</v>
      </c>
      <c r="L20" s="22" t="s">
        <v>284</v>
      </c>
    </row>
    <row r="21" spans="1:12" x14ac:dyDescent="0.25">
      <c r="A21" s="21">
        <v>20</v>
      </c>
      <c r="B21" s="21">
        <v>844189</v>
      </c>
      <c r="C21" s="22" t="s">
        <v>88</v>
      </c>
      <c r="D21" s="22" t="s">
        <v>456</v>
      </c>
      <c r="E21" s="21">
        <v>90</v>
      </c>
      <c r="F21" s="21">
        <v>80</v>
      </c>
      <c r="G21" s="21">
        <v>90</v>
      </c>
      <c r="H21" s="21">
        <v>85</v>
      </c>
      <c r="I21" s="21">
        <v>100</v>
      </c>
      <c r="J21" s="21">
        <v>89</v>
      </c>
      <c r="K21" s="37">
        <v>15</v>
      </c>
      <c r="L21" s="22" t="s">
        <v>285</v>
      </c>
    </row>
    <row r="22" spans="1:12" x14ac:dyDescent="0.25">
      <c r="A22" s="21">
        <v>21</v>
      </c>
      <c r="B22" s="21">
        <v>844299</v>
      </c>
      <c r="C22" s="22" t="s">
        <v>89</v>
      </c>
      <c r="D22" s="22" t="s">
        <v>457</v>
      </c>
      <c r="E22" s="21">
        <v>90</v>
      </c>
      <c r="F22" s="21">
        <v>80</v>
      </c>
      <c r="G22" s="21">
        <v>85</v>
      </c>
      <c r="H22" s="21">
        <v>85</v>
      </c>
      <c r="I22" s="21">
        <v>100</v>
      </c>
      <c r="J22" s="21">
        <v>88</v>
      </c>
      <c r="K22" s="37">
        <v>20</v>
      </c>
      <c r="L22" s="22" t="s">
        <v>286</v>
      </c>
    </row>
    <row r="23" spans="1:12" x14ac:dyDescent="0.25">
      <c r="A23" s="21">
        <v>22</v>
      </c>
      <c r="B23" s="21">
        <v>844415</v>
      </c>
      <c r="C23" s="22" t="s">
        <v>90</v>
      </c>
      <c r="D23" s="22" t="s">
        <v>612</v>
      </c>
      <c r="E23" s="21">
        <v>85</v>
      </c>
      <c r="F23" s="21">
        <v>90</v>
      </c>
      <c r="G23" s="21">
        <v>85</v>
      </c>
      <c r="H23" s="21">
        <v>75</v>
      </c>
      <c r="I23" s="21">
        <v>80</v>
      </c>
      <c r="J23" s="21">
        <v>83</v>
      </c>
      <c r="K23" s="39" t="s">
        <v>584</v>
      </c>
      <c r="L23" s="22" t="s">
        <v>287</v>
      </c>
    </row>
  </sheetData>
  <hyperlinks>
    <hyperlink ref="D7" r:id="rId1"/>
    <hyperlink ref="D9" r:id="rId2"/>
    <hyperlink ref="D12" r:id="rId3"/>
    <hyperlink ref="D23" r:id="rId4"/>
  </hyperlinks>
  <pageMargins left="0.7" right="0.7" top="0.75" bottom="0.75" header="0.3" footer="0.3"/>
  <pageSetup orientation="portrait" horizontalDpi="300" verticalDpi="3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L31"/>
  <sheetViews>
    <sheetView showGridLines="0" zoomScale="80" zoomScaleNormal="80" workbookViewId="0">
      <pane ySplit="1" topLeftCell="A2" activePane="bottomLeft" state="frozen"/>
      <selection activeCell="F7" sqref="F7"/>
      <selection pane="bottomLeft" activeCell="F7" sqref="F7"/>
    </sheetView>
  </sheetViews>
  <sheetFormatPr defaultRowHeight="15" x14ac:dyDescent="0.25"/>
  <cols>
    <col min="1" max="1" width="5.42578125" customWidth="1"/>
    <col min="3" max="3" width="32.5703125" bestFit="1" customWidth="1"/>
    <col min="4" max="4" width="32.5703125" style="15" customWidth="1"/>
    <col min="5" max="5" width="13.85546875" customWidth="1"/>
    <col min="6" max="7" width="14.42578125" customWidth="1"/>
    <col min="8" max="8" width="10.5703125" customWidth="1"/>
    <col min="9" max="9" width="12.85546875" customWidth="1"/>
    <col min="10" max="11" width="12" customWidth="1"/>
    <col min="12" max="12" width="111.42578125" style="9" customWidth="1"/>
  </cols>
  <sheetData>
    <row r="1" spans="1:12" s="8" customFormat="1" ht="45" x14ac:dyDescent="0.25">
      <c r="A1" s="42" t="s">
        <v>0</v>
      </c>
      <c r="B1" s="42" t="s">
        <v>1</v>
      </c>
      <c r="C1" s="7" t="s">
        <v>2</v>
      </c>
      <c r="D1" s="42" t="s">
        <v>334</v>
      </c>
      <c r="E1" s="42" t="s">
        <v>3</v>
      </c>
      <c r="F1" s="42" t="s">
        <v>4</v>
      </c>
      <c r="G1" s="42" t="s">
        <v>5</v>
      </c>
      <c r="H1" s="42" t="s">
        <v>6</v>
      </c>
      <c r="I1" s="48" t="s">
        <v>668</v>
      </c>
      <c r="J1" s="42" t="s">
        <v>7</v>
      </c>
      <c r="K1" s="42" t="s">
        <v>623</v>
      </c>
      <c r="L1" s="42" t="s">
        <v>8</v>
      </c>
    </row>
    <row r="2" spans="1:12" ht="45" x14ac:dyDescent="0.25">
      <c r="A2" s="2">
        <v>1</v>
      </c>
      <c r="B2" s="2">
        <v>844549</v>
      </c>
      <c r="C2" s="3" t="s">
        <v>91</v>
      </c>
      <c r="D2" s="3" t="s">
        <v>339</v>
      </c>
      <c r="E2" s="11">
        <v>85</v>
      </c>
      <c r="F2" s="11">
        <v>100</v>
      </c>
      <c r="G2" s="11">
        <v>95</v>
      </c>
      <c r="H2" s="11">
        <v>80</v>
      </c>
      <c r="I2" s="11">
        <v>100</v>
      </c>
      <c r="J2" s="11">
        <v>85</v>
      </c>
      <c r="K2" s="27">
        <v>30</v>
      </c>
      <c r="L2" s="13" t="s">
        <v>342</v>
      </c>
    </row>
    <row r="3" spans="1:12" ht="45" x14ac:dyDescent="0.25">
      <c r="A3" s="2">
        <v>2</v>
      </c>
      <c r="B3" s="2">
        <v>844538</v>
      </c>
      <c r="C3" s="3" t="s">
        <v>92</v>
      </c>
      <c r="D3" s="3" t="s">
        <v>500</v>
      </c>
      <c r="E3" s="11">
        <v>60</v>
      </c>
      <c r="F3" s="11">
        <v>60</v>
      </c>
      <c r="G3" s="11">
        <v>60</v>
      </c>
      <c r="H3" s="11">
        <v>60</v>
      </c>
      <c r="I3" s="11">
        <v>100</v>
      </c>
      <c r="J3" s="11">
        <v>60</v>
      </c>
      <c r="K3" s="27">
        <v>35</v>
      </c>
      <c r="L3" s="13" t="s">
        <v>343</v>
      </c>
    </row>
    <row r="4" spans="1:12" ht="29.45" customHeight="1" x14ac:dyDescent="0.25">
      <c r="A4" s="2">
        <v>3</v>
      </c>
      <c r="B4" s="2">
        <v>844599</v>
      </c>
      <c r="C4" s="3" t="s">
        <v>93</v>
      </c>
      <c r="D4" s="3" t="s">
        <v>501</v>
      </c>
      <c r="E4" s="11">
        <v>60</v>
      </c>
      <c r="F4" s="11">
        <v>70</v>
      </c>
      <c r="G4" s="11">
        <v>65</v>
      </c>
      <c r="H4" s="11">
        <v>60</v>
      </c>
      <c r="I4" s="11">
        <v>100</v>
      </c>
      <c r="J4" s="11">
        <v>65</v>
      </c>
      <c r="K4" s="27">
        <v>35</v>
      </c>
      <c r="L4" s="13" t="s">
        <v>344</v>
      </c>
    </row>
    <row r="5" spans="1:12" ht="57.6" customHeight="1" x14ac:dyDescent="0.25">
      <c r="A5" s="2">
        <v>4</v>
      </c>
      <c r="B5" s="2">
        <v>844536</v>
      </c>
      <c r="C5" s="3" t="s">
        <v>94</v>
      </c>
      <c r="D5" s="3" t="s">
        <v>502</v>
      </c>
      <c r="E5" s="11">
        <v>60</v>
      </c>
      <c r="F5" s="11">
        <v>70</v>
      </c>
      <c r="G5" s="11">
        <v>60</v>
      </c>
      <c r="H5" s="11">
        <v>60</v>
      </c>
      <c r="I5" s="11">
        <v>100</v>
      </c>
      <c r="J5" s="11">
        <v>60</v>
      </c>
      <c r="K5" s="27">
        <v>50</v>
      </c>
      <c r="L5" s="13" t="s">
        <v>345</v>
      </c>
    </row>
    <row r="6" spans="1:12" ht="30" x14ac:dyDescent="0.25">
      <c r="A6" s="2">
        <v>5</v>
      </c>
      <c r="B6" s="2">
        <v>844569</v>
      </c>
      <c r="C6" s="3" t="s">
        <v>95</v>
      </c>
      <c r="D6" s="3" t="s">
        <v>503</v>
      </c>
      <c r="E6" s="11">
        <v>85</v>
      </c>
      <c r="F6" s="11">
        <v>85</v>
      </c>
      <c r="G6" s="11">
        <v>85</v>
      </c>
      <c r="H6" s="11">
        <v>80</v>
      </c>
      <c r="I6" s="11">
        <v>100</v>
      </c>
      <c r="J6" s="11">
        <v>85</v>
      </c>
      <c r="K6" s="27">
        <v>55</v>
      </c>
      <c r="L6" s="13" t="s">
        <v>346</v>
      </c>
    </row>
    <row r="7" spans="1:12" ht="45" x14ac:dyDescent="0.25">
      <c r="A7" s="2">
        <v>6</v>
      </c>
      <c r="B7" s="2">
        <v>844530</v>
      </c>
      <c r="C7" s="10" t="s">
        <v>96</v>
      </c>
      <c r="D7" s="3" t="s">
        <v>504</v>
      </c>
      <c r="E7" s="11">
        <v>70</v>
      </c>
      <c r="F7" s="11">
        <v>65</v>
      </c>
      <c r="G7" s="11">
        <v>75</v>
      </c>
      <c r="H7" s="11">
        <v>70</v>
      </c>
      <c r="I7" s="11">
        <v>100</v>
      </c>
      <c r="J7" s="11">
        <v>70</v>
      </c>
      <c r="K7" s="27">
        <v>40</v>
      </c>
      <c r="L7" s="13" t="s">
        <v>347</v>
      </c>
    </row>
    <row r="8" spans="1:12" ht="30" x14ac:dyDescent="0.25">
      <c r="A8" s="2">
        <v>7</v>
      </c>
      <c r="B8" s="2">
        <v>844529</v>
      </c>
      <c r="C8" s="3" t="s">
        <v>97</v>
      </c>
      <c r="D8" s="3" t="s">
        <v>505</v>
      </c>
      <c r="E8" s="11">
        <v>80</v>
      </c>
      <c r="F8" s="11">
        <v>85</v>
      </c>
      <c r="G8" s="11">
        <v>80</v>
      </c>
      <c r="H8" s="11">
        <v>85</v>
      </c>
      <c r="I8" s="11">
        <v>100</v>
      </c>
      <c r="J8" s="11">
        <v>80</v>
      </c>
      <c r="K8" s="27">
        <v>15</v>
      </c>
      <c r="L8" s="13" t="s">
        <v>348</v>
      </c>
    </row>
    <row r="9" spans="1:12" ht="30" x14ac:dyDescent="0.25">
      <c r="A9" s="2">
        <v>8</v>
      </c>
      <c r="B9" s="2">
        <v>844603</v>
      </c>
      <c r="C9" s="3" t="s">
        <v>98</v>
      </c>
      <c r="D9" s="3" t="s">
        <v>506</v>
      </c>
      <c r="E9" s="11">
        <v>80</v>
      </c>
      <c r="F9" s="11">
        <v>85</v>
      </c>
      <c r="G9" s="11">
        <v>80</v>
      </c>
      <c r="H9" s="11">
        <v>85</v>
      </c>
      <c r="I9" s="11">
        <v>100</v>
      </c>
      <c r="J9" s="11">
        <v>80</v>
      </c>
      <c r="K9" s="27">
        <v>35</v>
      </c>
      <c r="L9" s="13" t="s">
        <v>349</v>
      </c>
    </row>
    <row r="10" spans="1:12" ht="45" x14ac:dyDescent="0.25">
      <c r="A10" s="2">
        <v>9</v>
      </c>
      <c r="B10" s="2">
        <v>844624</v>
      </c>
      <c r="C10" s="3" t="s">
        <v>99</v>
      </c>
      <c r="D10" s="3" t="s">
        <v>507</v>
      </c>
      <c r="E10" s="11">
        <v>60</v>
      </c>
      <c r="F10" s="11">
        <v>65</v>
      </c>
      <c r="G10" s="11">
        <v>50</v>
      </c>
      <c r="H10" s="11">
        <v>50</v>
      </c>
      <c r="I10" s="11">
        <v>100</v>
      </c>
      <c r="J10" s="11">
        <v>55</v>
      </c>
      <c r="K10" s="27">
        <v>20</v>
      </c>
      <c r="L10" s="13" t="s">
        <v>350</v>
      </c>
    </row>
    <row r="11" spans="1:12" ht="60" x14ac:dyDescent="0.25">
      <c r="A11" s="2">
        <v>10</v>
      </c>
      <c r="B11" s="2">
        <v>844551</v>
      </c>
      <c r="C11" s="10" t="s">
        <v>100</v>
      </c>
      <c r="D11" s="3" t="s">
        <v>508</v>
      </c>
      <c r="E11" s="11">
        <v>85</v>
      </c>
      <c r="F11" s="11">
        <v>85</v>
      </c>
      <c r="G11" s="11">
        <v>85</v>
      </c>
      <c r="H11" s="11">
        <v>85</v>
      </c>
      <c r="I11" s="11">
        <v>100</v>
      </c>
      <c r="J11" s="11">
        <v>85</v>
      </c>
      <c r="K11" s="11">
        <v>35</v>
      </c>
      <c r="L11" s="13" t="s">
        <v>351</v>
      </c>
    </row>
    <row r="12" spans="1:12" ht="30" x14ac:dyDescent="0.25">
      <c r="A12" s="2">
        <v>11</v>
      </c>
      <c r="B12" s="2">
        <v>844562</v>
      </c>
      <c r="C12" s="10" t="s">
        <v>101</v>
      </c>
      <c r="D12" s="3" t="s">
        <v>509</v>
      </c>
      <c r="E12" s="11">
        <v>55</v>
      </c>
      <c r="F12" s="11">
        <v>60</v>
      </c>
      <c r="G12" s="11">
        <v>55</v>
      </c>
      <c r="H12" s="11">
        <v>50</v>
      </c>
      <c r="I12" s="11">
        <v>100</v>
      </c>
      <c r="J12" s="11">
        <v>60</v>
      </c>
      <c r="K12" s="27">
        <v>35</v>
      </c>
      <c r="L12" s="13" t="s">
        <v>352</v>
      </c>
    </row>
    <row r="13" spans="1:12" ht="30" x14ac:dyDescent="0.25">
      <c r="A13" s="2">
        <v>12</v>
      </c>
      <c r="B13" s="2">
        <v>844578</v>
      </c>
      <c r="C13" s="3" t="s">
        <v>102</v>
      </c>
      <c r="D13" s="3" t="s">
        <v>510</v>
      </c>
      <c r="E13" s="11">
        <v>65</v>
      </c>
      <c r="F13" s="11">
        <v>70</v>
      </c>
      <c r="G13" s="11">
        <v>55</v>
      </c>
      <c r="H13" s="11">
        <v>60</v>
      </c>
      <c r="I13" s="11">
        <v>100</v>
      </c>
      <c r="J13" s="11">
        <v>65</v>
      </c>
      <c r="K13" s="27">
        <v>25</v>
      </c>
      <c r="L13" s="13" t="s">
        <v>353</v>
      </c>
    </row>
    <row r="14" spans="1:12" ht="30" x14ac:dyDescent="0.25">
      <c r="A14" s="2">
        <v>13</v>
      </c>
      <c r="B14" s="2">
        <v>844529</v>
      </c>
      <c r="C14" s="3" t="s">
        <v>103</v>
      </c>
      <c r="D14" s="3" t="s">
        <v>505</v>
      </c>
      <c r="E14" s="11">
        <v>85</v>
      </c>
      <c r="F14" s="11">
        <v>100</v>
      </c>
      <c r="G14" s="11">
        <v>90</v>
      </c>
      <c r="H14" s="11">
        <v>90</v>
      </c>
      <c r="I14" s="11">
        <v>100</v>
      </c>
      <c r="J14" s="11">
        <v>85</v>
      </c>
      <c r="K14" s="27">
        <v>35</v>
      </c>
      <c r="L14" s="13" t="s">
        <v>354</v>
      </c>
    </row>
    <row r="15" spans="1:12" ht="30" x14ac:dyDescent="0.25">
      <c r="A15" s="2">
        <v>14</v>
      </c>
      <c r="B15" s="2">
        <v>844619</v>
      </c>
      <c r="C15" s="3" t="s">
        <v>104</v>
      </c>
      <c r="D15" s="3" t="s">
        <v>340</v>
      </c>
      <c r="E15" s="11">
        <v>75</v>
      </c>
      <c r="F15" s="11">
        <v>65</v>
      </c>
      <c r="G15" s="11">
        <v>85</v>
      </c>
      <c r="H15" s="11">
        <v>70</v>
      </c>
      <c r="I15" s="11">
        <v>100</v>
      </c>
      <c r="J15" s="11">
        <v>75</v>
      </c>
      <c r="K15" s="27">
        <v>35</v>
      </c>
      <c r="L15" s="13" t="s">
        <v>355</v>
      </c>
    </row>
    <row r="16" spans="1:12" ht="45" x14ac:dyDescent="0.25">
      <c r="A16" s="2">
        <v>15</v>
      </c>
      <c r="B16" s="2">
        <v>844604</v>
      </c>
      <c r="C16" s="3" t="s">
        <v>105</v>
      </c>
      <c r="D16" s="3" t="s">
        <v>341</v>
      </c>
      <c r="E16" s="11">
        <v>75</v>
      </c>
      <c r="F16" s="11">
        <v>65</v>
      </c>
      <c r="G16" s="11">
        <v>85</v>
      </c>
      <c r="H16" s="11">
        <v>70</v>
      </c>
      <c r="I16" s="11">
        <v>100</v>
      </c>
      <c r="J16" s="11">
        <v>75</v>
      </c>
      <c r="K16" s="27">
        <v>25</v>
      </c>
      <c r="L16" s="13" t="s">
        <v>356</v>
      </c>
    </row>
    <row r="17" spans="1:12" ht="30" x14ac:dyDescent="0.25">
      <c r="A17" s="2">
        <v>16</v>
      </c>
      <c r="B17" s="2">
        <v>844589</v>
      </c>
      <c r="C17" s="3" t="s">
        <v>106</v>
      </c>
      <c r="D17" s="3" t="s">
        <v>511</v>
      </c>
      <c r="E17" s="11">
        <v>70</v>
      </c>
      <c r="F17" s="11">
        <v>70</v>
      </c>
      <c r="G17" s="11">
        <v>70</v>
      </c>
      <c r="H17" s="11">
        <v>70</v>
      </c>
      <c r="I17" s="11">
        <v>100</v>
      </c>
      <c r="J17" s="11">
        <v>70</v>
      </c>
      <c r="K17" s="27">
        <v>50</v>
      </c>
      <c r="L17" s="13" t="s">
        <v>357</v>
      </c>
    </row>
    <row r="18" spans="1:12" ht="30" x14ac:dyDescent="0.25">
      <c r="A18" s="2">
        <v>17</v>
      </c>
      <c r="B18" s="2">
        <v>844531</v>
      </c>
      <c r="C18" s="3" t="s">
        <v>107</v>
      </c>
      <c r="D18" s="3" t="s">
        <v>512</v>
      </c>
      <c r="E18" s="11">
        <v>75</v>
      </c>
      <c r="F18" s="11">
        <v>65</v>
      </c>
      <c r="G18" s="11">
        <v>85</v>
      </c>
      <c r="H18" s="11">
        <v>70</v>
      </c>
      <c r="I18" s="11">
        <v>100</v>
      </c>
      <c r="J18" s="11">
        <v>75</v>
      </c>
      <c r="K18" s="27">
        <v>40</v>
      </c>
      <c r="L18" s="13" t="s">
        <v>358</v>
      </c>
    </row>
    <row r="19" spans="1:12" ht="45" x14ac:dyDescent="0.25">
      <c r="A19" s="2">
        <v>18</v>
      </c>
      <c r="B19" s="2">
        <v>844513</v>
      </c>
      <c r="C19" s="3" t="s">
        <v>108</v>
      </c>
      <c r="D19" s="3" t="s">
        <v>513</v>
      </c>
      <c r="E19" s="11">
        <v>60</v>
      </c>
      <c r="F19" s="11">
        <v>65</v>
      </c>
      <c r="G19" s="11">
        <v>60</v>
      </c>
      <c r="H19" s="11">
        <v>60</v>
      </c>
      <c r="I19" s="11">
        <v>100</v>
      </c>
      <c r="J19" s="11">
        <v>75</v>
      </c>
      <c r="K19" s="27">
        <v>45</v>
      </c>
      <c r="L19" s="13" t="s">
        <v>359</v>
      </c>
    </row>
    <row r="20" spans="1:12" ht="30" x14ac:dyDescent="0.25">
      <c r="A20" s="2">
        <v>19</v>
      </c>
      <c r="B20" s="2">
        <v>844607</v>
      </c>
      <c r="C20" s="3" t="s">
        <v>109</v>
      </c>
      <c r="D20" s="3" t="s">
        <v>514</v>
      </c>
      <c r="E20" s="11">
        <v>70</v>
      </c>
      <c r="F20" s="11">
        <v>70</v>
      </c>
      <c r="G20" s="11">
        <v>65</v>
      </c>
      <c r="H20" s="11">
        <v>70</v>
      </c>
      <c r="I20" s="11">
        <v>100</v>
      </c>
      <c r="J20" s="11">
        <v>75</v>
      </c>
      <c r="K20" s="27">
        <v>40</v>
      </c>
      <c r="L20" s="13" t="s">
        <v>360</v>
      </c>
    </row>
    <row r="21" spans="1:12" ht="30" x14ac:dyDescent="0.25">
      <c r="A21" s="2">
        <v>20</v>
      </c>
      <c r="B21" s="2">
        <v>844535</v>
      </c>
      <c r="C21" s="3" t="s">
        <v>110</v>
      </c>
      <c r="D21" s="3" t="s">
        <v>515</v>
      </c>
      <c r="E21" s="11">
        <v>70</v>
      </c>
      <c r="F21" s="11">
        <v>70</v>
      </c>
      <c r="G21" s="11">
        <v>65</v>
      </c>
      <c r="H21" s="11">
        <v>70</v>
      </c>
      <c r="I21" s="11">
        <v>100</v>
      </c>
      <c r="J21" s="11">
        <v>70</v>
      </c>
      <c r="K21" s="27">
        <v>45</v>
      </c>
      <c r="L21" s="13" t="s">
        <v>361</v>
      </c>
    </row>
    <row r="22" spans="1:12" ht="30" x14ac:dyDescent="0.25">
      <c r="A22" s="2">
        <v>21</v>
      </c>
      <c r="B22" s="2">
        <v>844602</v>
      </c>
      <c r="C22" s="3" t="s">
        <v>111</v>
      </c>
      <c r="D22" s="3" t="s">
        <v>516</v>
      </c>
      <c r="E22" s="11">
        <v>75</v>
      </c>
      <c r="F22" s="11">
        <v>70</v>
      </c>
      <c r="G22" s="11">
        <v>75</v>
      </c>
      <c r="H22" s="11">
        <v>70</v>
      </c>
      <c r="I22" s="11">
        <v>100</v>
      </c>
      <c r="J22" s="11">
        <v>75</v>
      </c>
      <c r="K22" s="27">
        <v>40</v>
      </c>
      <c r="L22" s="13" t="s">
        <v>362</v>
      </c>
    </row>
    <row r="23" spans="1:12" ht="30" x14ac:dyDescent="0.25">
      <c r="A23" s="2">
        <v>22</v>
      </c>
      <c r="B23" s="2">
        <v>844587</v>
      </c>
      <c r="C23" s="3" t="s">
        <v>112</v>
      </c>
      <c r="D23" s="3" t="s">
        <v>517</v>
      </c>
      <c r="E23" s="11">
        <v>75</v>
      </c>
      <c r="F23" s="11">
        <v>70</v>
      </c>
      <c r="G23" s="11">
        <v>75</v>
      </c>
      <c r="H23" s="11">
        <v>70</v>
      </c>
      <c r="I23" s="11">
        <v>100</v>
      </c>
      <c r="J23" s="11">
        <v>75</v>
      </c>
      <c r="K23" s="27">
        <v>40</v>
      </c>
      <c r="L23" s="13" t="s">
        <v>363</v>
      </c>
    </row>
    <row r="24" spans="1:12" ht="30" x14ac:dyDescent="0.25">
      <c r="A24" s="2">
        <v>23</v>
      </c>
      <c r="B24" s="2">
        <v>844514</v>
      </c>
      <c r="C24" s="10" t="s">
        <v>113</v>
      </c>
      <c r="D24" s="3" t="s">
        <v>518</v>
      </c>
      <c r="E24" s="11">
        <v>80</v>
      </c>
      <c r="F24" s="11">
        <v>75</v>
      </c>
      <c r="G24" s="11">
        <v>70</v>
      </c>
      <c r="H24" s="11">
        <v>70</v>
      </c>
      <c r="I24" s="11">
        <v>80</v>
      </c>
      <c r="J24" s="11">
        <v>80</v>
      </c>
      <c r="K24" s="11">
        <v>45</v>
      </c>
      <c r="L24" s="13" t="s">
        <v>364</v>
      </c>
    </row>
    <row r="25" spans="1:12" ht="30" x14ac:dyDescent="0.25">
      <c r="A25" s="2">
        <v>24</v>
      </c>
      <c r="B25" s="2">
        <v>844553</v>
      </c>
      <c r="C25" s="3" t="s">
        <v>114</v>
      </c>
      <c r="D25" s="3" t="s">
        <v>519</v>
      </c>
      <c r="E25" s="11">
        <v>75</v>
      </c>
      <c r="F25" s="11">
        <v>70</v>
      </c>
      <c r="G25" s="11">
        <v>70</v>
      </c>
      <c r="H25" s="11">
        <v>60</v>
      </c>
      <c r="I25" s="11">
        <v>100</v>
      </c>
      <c r="J25" s="11">
        <v>70</v>
      </c>
      <c r="K25" s="27">
        <v>35</v>
      </c>
      <c r="L25" s="13" t="s">
        <v>365</v>
      </c>
    </row>
    <row r="26" spans="1:12" ht="45" x14ac:dyDescent="0.25">
      <c r="A26" s="2">
        <v>25</v>
      </c>
      <c r="B26" s="2">
        <v>844561</v>
      </c>
      <c r="C26" s="3" t="s">
        <v>115</v>
      </c>
      <c r="D26" s="3" t="s">
        <v>520</v>
      </c>
      <c r="E26" s="11">
        <v>75</v>
      </c>
      <c r="F26" s="11">
        <v>70</v>
      </c>
      <c r="G26" s="11">
        <v>75</v>
      </c>
      <c r="H26" s="11">
        <v>70</v>
      </c>
      <c r="I26" s="11">
        <v>100</v>
      </c>
      <c r="J26" s="11">
        <v>60</v>
      </c>
      <c r="K26" s="27">
        <v>45</v>
      </c>
      <c r="L26" s="13" t="s">
        <v>366</v>
      </c>
    </row>
    <row r="27" spans="1:12" ht="30" x14ac:dyDescent="0.25">
      <c r="A27" s="2">
        <v>26</v>
      </c>
      <c r="B27" s="2">
        <v>844620</v>
      </c>
      <c r="C27" s="10" t="s">
        <v>116</v>
      </c>
      <c r="D27" s="3" t="s">
        <v>521</v>
      </c>
      <c r="E27" s="11">
        <v>70</v>
      </c>
      <c r="F27" s="11">
        <v>65</v>
      </c>
      <c r="G27" s="11">
        <v>70</v>
      </c>
      <c r="H27" s="11">
        <v>70</v>
      </c>
      <c r="I27" s="11">
        <v>100</v>
      </c>
      <c r="J27" s="11">
        <v>70</v>
      </c>
      <c r="K27" s="27">
        <v>45</v>
      </c>
      <c r="L27" s="13" t="s">
        <v>367</v>
      </c>
    </row>
    <row r="28" spans="1:12" ht="30" x14ac:dyDescent="0.25">
      <c r="A28" s="2">
        <v>27</v>
      </c>
      <c r="B28" s="2">
        <v>844552</v>
      </c>
      <c r="C28" s="3" t="s">
        <v>117</v>
      </c>
      <c r="D28" s="3" t="s">
        <v>522</v>
      </c>
      <c r="E28" s="11">
        <v>75</v>
      </c>
      <c r="F28" s="11">
        <v>70</v>
      </c>
      <c r="G28" s="11">
        <v>75</v>
      </c>
      <c r="H28" s="11">
        <v>70</v>
      </c>
      <c r="I28" s="11">
        <v>100</v>
      </c>
      <c r="J28" s="11">
        <v>75</v>
      </c>
      <c r="K28" s="27">
        <v>45</v>
      </c>
      <c r="L28" s="13" t="s">
        <v>368</v>
      </c>
    </row>
    <row r="29" spans="1:12" ht="30" x14ac:dyDescent="0.25">
      <c r="A29" s="2">
        <v>28</v>
      </c>
      <c r="B29" s="2">
        <v>844627</v>
      </c>
      <c r="C29" s="3" t="s">
        <v>118</v>
      </c>
      <c r="D29" s="3" t="s">
        <v>523</v>
      </c>
      <c r="E29" s="11">
        <v>75</v>
      </c>
      <c r="F29" s="11">
        <v>60</v>
      </c>
      <c r="G29" s="11">
        <v>70</v>
      </c>
      <c r="H29" s="11">
        <v>70</v>
      </c>
      <c r="I29" s="11">
        <v>100</v>
      </c>
      <c r="J29" s="11">
        <v>70</v>
      </c>
      <c r="K29" s="27">
        <v>30</v>
      </c>
      <c r="L29" s="13" t="s">
        <v>369</v>
      </c>
    </row>
    <row r="30" spans="1:12" ht="30" x14ac:dyDescent="0.25">
      <c r="A30" s="2">
        <v>29</v>
      </c>
      <c r="B30" s="2">
        <v>844548</v>
      </c>
      <c r="C30" s="3" t="s">
        <v>119</v>
      </c>
      <c r="D30" s="3" t="s">
        <v>524</v>
      </c>
      <c r="E30" s="11">
        <v>65</v>
      </c>
      <c r="F30" s="11">
        <v>70</v>
      </c>
      <c r="G30" s="11">
        <v>65</v>
      </c>
      <c r="H30" s="11">
        <v>65</v>
      </c>
      <c r="I30" s="11">
        <v>100</v>
      </c>
      <c r="J30" s="11">
        <v>70</v>
      </c>
      <c r="K30" s="27">
        <v>40</v>
      </c>
      <c r="L30" s="13" t="s">
        <v>370</v>
      </c>
    </row>
    <row r="31" spans="1:12" ht="30" x14ac:dyDescent="0.25">
      <c r="A31" s="2">
        <v>30</v>
      </c>
      <c r="B31" s="2">
        <v>844588</v>
      </c>
      <c r="C31" s="10" t="s">
        <v>120</v>
      </c>
      <c r="D31" s="3" t="s">
        <v>525</v>
      </c>
      <c r="E31" s="11">
        <v>65</v>
      </c>
      <c r="F31" s="11">
        <v>70</v>
      </c>
      <c r="G31" s="11">
        <v>65</v>
      </c>
      <c r="H31" s="11">
        <v>65</v>
      </c>
      <c r="I31" s="11">
        <v>100</v>
      </c>
      <c r="J31" s="11">
        <v>70</v>
      </c>
      <c r="K31" s="27">
        <v>35</v>
      </c>
      <c r="L31" s="13" t="s">
        <v>371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L26"/>
  <sheetViews>
    <sheetView showGridLines="0" workbookViewId="0">
      <pane ySplit="1" topLeftCell="A2" activePane="bottomLeft" state="frozen"/>
      <selection activeCell="F7" sqref="F7"/>
      <selection pane="bottomLeft" activeCell="F7" sqref="F7"/>
    </sheetView>
  </sheetViews>
  <sheetFormatPr defaultRowHeight="15" x14ac:dyDescent="0.25"/>
  <cols>
    <col min="1" max="1" width="5" customWidth="1"/>
    <col min="3" max="3" width="25.5703125" style="1" bestFit="1" customWidth="1"/>
    <col min="4" max="4" width="38.5703125" style="16" customWidth="1"/>
    <col min="5" max="5" width="13.85546875" customWidth="1"/>
    <col min="6" max="6" width="12.5703125" customWidth="1"/>
    <col min="7" max="7" width="12.42578125" customWidth="1"/>
    <col min="8" max="8" width="10.5703125" customWidth="1"/>
    <col min="9" max="9" width="12.5703125" customWidth="1"/>
    <col min="10" max="11" width="9.85546875" customWidth="1"/>
    <col min="12" max="12" width="33" style="1" bestFit="1" customWidth="1"/>
  </cols>
  <sheetData>
    <row r="1" spans="1:12" s="8" customFormat="1" ht="60" x14ac:dyDescent="0.25">
      <c r="A1" s="42" t="s">
        <v>0</v>
      </c>
      <c r="B1" s="42" t="s">
        <v>1</v>
      </c>
      <c r="C1" s="7" t="s">
        <v>2</v>
      </c>
      <c r="D1" s="42" t="s">
        <v>334</v>
      </c>
      <c r="E1" s="42" t="s">
        <v>3</v>
      </c>
      <c r="F1" s="42" t="s">
        <v>4</v>
      </c>
      <c r="G1" s="42" t="s">
        <v>5</v>
      </c>
      <c r="H1" s="42" t="s">
        <v>6</v>
      </c>
      <c r="I1" s="48" t="s">
        <v>668</v>
      </c>
      <c r="J1" s="42" t="s">
        <v>7</v>
      </c>
      <c r="K1" s="42" t="s">
        <v>623</v>
      </c>
      <c r="L1" s="42" t="s">
        <v>8</v>
      </c>
    </row>
    <row r="2" spans="1:12" x14ac:dyDescent="0.25">
      <c r="A2" s="5">
        <v>1</v>
      </c>
      <c r="B2" s="5">
        <v>844628</v>
      </c>
      <c r="C2" s="14" t="s">
        <v>121</v>
      </c>
      <c r="D2" s="3" t="s">
        <v>643</v>
      </c>
      <c r="E2" s="2">
        <v>60</v>
      </c>
      <c r="F2" s="2">
        <v>80</v>
      </c>
      <c r="G2" s="2">
        <v>60</v>
      </c>
      <c r="H2" s="2">
        <v>60</v>
      </c>
      <c r="I2" s="2">
        <v>100</v>
      </c>
      <c r="J2" s="24">
        <v>60</v>
      </c>
      <c r="K2" s="24">
        <v>50</v>
      </c>
      <c r="L2" s="3" t="s">
        <v>288</v>
      </c>
    </row>
    <row r="3" spans="1:12" x14ac:dyDescent="0.25">
      <c r="A3" s="5">
        <v>2</v>
      </c>
      <c r="B3" s="5">
        <v>844540</v>
      </c>
      <c r="C3" s="14" t="s">
        <v>122</v>
      </c>
      <c r="D3" s="3" t="s">
        <v>644</v>
      </c>
      <c r="E3" s="2">
        <v>60</v>
      </c>
      <c r="F3" s="2">
        <v>80</v>
      </c>
      <c r="G3" s="2">
        <v>60</v>
      </c>
      <c r="H3" s="2">
        <v>70</v>
      </c>
      <c r="I3" s="2">
        <v>100</v>
      </c>
      <c r="J3" s="24">
        <v>60</v>
      </c>
      <c r="K3" s="26">
        <v>65</v>
      </c>
      <c r="L3" s="3" t="s">
        <v>263</v>
      </c>
    </row>
    <row r="4" spans="1:12" x14ac:dyDescent="0.25">
      <c r="A4" s="5">
        <v>3</v>
      </c>
      <c r="B4" s="5">
        <v>844554</v>
      </c>
      <c r="C4" s="14" t="s">
        <v>123</v>
      </c>
      <c r="D4" s="3" t="s">
        <v>645</v>
      </c>
      <c r="E4" s="2">
        <v>70</v>
      </c>
      <c r="F4" s="2">
        <v>70</v>
      </c>
      <c r="G4" s="2">
        <v>50</v>
      </c>
      <c r="H4" s="2">
        <v>50</v>
      </c>
      <c r="I4" s="2">
        <v>100</v>
      </c>
      <c r="J4" s="24">
        <v>50</v>
      </c>
      <c r="K4" s="26">
        <v>40</v>
      </c>
      <c r="L4" s="3" t="s">
        <v>288</v>
      </c>
    </row>
    <row r="5" spans="1:12" x14ac:dyDescent="0.25">
      <c r="A5" s="5">
        <v>4</v>
      </c>
      <c r="B5" s="5">
        <v>844555</v>
      </c>
      <c r="C5" s="14" t="s">
        <v>124</v>
      </c>
      <c r="D5" s="3" t="s">
        <v>646</v>
      </c>
      <c r="E5" s="2">
        <v>90</v>
      </c>
      <c r="F5" s="2">
        <v>90</v>
      </c>
      <c r="G5" s="2">
        <v>95</v>
      </c>
      <c r="H5" s="2">
        <v>90</v>
      </c>
      <c r="I5" s="2">
        <v>100</v>
      </c>
      <c r="J5" s="24">
        <v>90</v>
      </c>
      <c r="K5" s="24">
        <v>65</v>
      </c>
      <c r="L5" s="3" t="s">
        <v>289</v>
      </c>
    </row>
    <row r="6" spans="1:12" x14ac:dyDescent="0.25">
      <c r="A6" s="5">
        <v>5</v>
      </c>
      <c r="B6" s="5">
        <v>844556</v>
      </c>
      <c r="C6" s="14" t="s">
        <v>125</v>
      </c>
      <c r="D6" s="3" t="s">
        <v>647</v>
      </c>
      <c r="E6" s="2">
        <v>60</v>
      </c>
      <c r="F6" s="2">
        <v>70</v>
      </c>
      <c r="G6" s="2">
        <v>50</v>
      </c>
      <c r="H6" s="2">
        <v>60</v>
      </c>
      <c r="I6" s="2">
        <v>100</v>
      </c>
      <c r="J6" s="24">
        <v>50</v>
      </c>
      <c r="K6" s="26">
        <v>60</v>
      </c>
      <c r="L6" s="3" t="s">
        <v>263</v>
      </c>
    </row>
    <row r="7" spans="1:12" x14ac:dyDescent="0.25">
      <c r="A7" s="5">
        <v>6</v>
      </c>
      <c r="B7" s="5">
        <v>844504</v>
      </c>
      <c r="C7" s="14" t="s">
        <v>126</v>
      </c>
      <c r="D7" s="3" t="s">
        <v>648</v>
      </c>
      <c r="E7" s="2">
        <v>70</v>
      </c>
      <c r="F7" s="2">
        <v>80</v>
      </c>
      <c r="G7" s="2">
        <v>60</v>
      </c>
      <c r="H7" s="2">
        <v>70</v>
      </c>
      <c r="I7" s="2">
        <v>100</v>
      </c>
      <c r="J7" s="24">
        <v>70</v>
      </c>
      <c r="K7" s="26">
        <v>45</v>
      </c>
      <c r="L7" s="3" t="s">
        <v>290</v>
      </c>
    </row>
    <row r="8" spans="1:12" x14ac:dyDescent="0.25">
      <c r="A8" s="5">
        <v>7</v>
      </c>
      <c r="B8" s="5">
        <v>844505</v>
      </c>
      <c r="C8" s="14" t="s">
        <v>127</v>
      </c>
      <c r="D8" s="3" t="s">
        <v>649</v>
      </c>
      <c r="E8" s="2">
        <v>60</v>
      </c>
      <c r="F8" s="2">
        <v>70</v>
      </c>
      <c r="G8" s="2">
        <v>50</v>
      </c>
      <c r="H8" s="2">
        <v>60</v>
      </c>
      <c r="I8" s="2">
        <v>100</v>
      </c>
      <c r="J8" s="24">
        <v>50</v>
      </c>
      <c r="K8" s="26">
        <v>60</v>
      </c>
      <c r="L8" s="3" t="s">
        <v>288</v>
      </c>
    </row>
    <row r="9" spans="1:12" x14ac:dyDescent="0.25">
      <c r="A9" s="5">
        <v>8</v>
      </c>
      <c r="B9" s="5">
        <v>844565</v>
      </c>
      <c r="C9" s="14" t="s">
        <v>128</v>
      </c>
      <c r="D9" s="3" t="s">
        <v>650</v>
      </c>
      <c r="E9" s="2">
        <v>80</v>
      </c>
      <c r="F9" s="2">
        <v>80</v>
      </c>
      <c r="G9" s="2">
        <v>60</v>
      </c>
      <c r="H9" s="2">
        <v>70</v>
      </c>
      <c r="I9" s="2">
        <v>100</v>
      </c>
      <c r="J9" s="24">
        <v>70</v>
      </c>
      <c r="K9" s="26">
        <v>65</v>
      </c>
      <c r="L9" s="3" t="s">
        <v>290</v>
      </c>
    </row>
    <row r="10" spans="1:12" x14ac:dyDescent="0.25">
      <c r="A10" s="5">
        <v>9</v>
      </c>
      <c r="B10" s="5">
        <v>844566</v>
      </c>
      <c r="C10" s="14" t="s">
        <v>129</v>
      </c>
      <c r="D10" s="3" t="s">
        <v>651</v>
      </c>
      <c r="E10" s="2">
        <v>60</v>
      </c>
      <c r="F10" s="2">
        <v>80</v>
      </c>
      <c r="G10" s="2">
        <v>90</v>
      </c>
      <c r="H10" s="2">
        <v>80</v>
      </c>
      <c r="I10" s="2">
        <v>100</v>
      </c>
      <c r="J10" s="24">
        <v>80</v>
      </c>
      <c r="K10" s="26">
        <v>40</v>
      </c>
      <c r="L10" s="3" t="s">
        <v>290</v>
      </c>
    </row>
    <row r="11" spans="1:12" x14ac:dyDescent="0.25">
      <c r="A11" s="5">
        <v>10</v>
      </c>
      <c r="B11" s="5">
        <v>844567</v>
      </c>
      <c r="C11" s="14" t="s">
        <v>130</v>
      </c>
      <c r="D11" s="3" t="s">
        <v>652</v>
      </c>
      <c r="E11" s="2">
        <v>60</v>
      </c>
      <c r="F11" s="2">
        <v>70</v>
      </c>
      <c r="G11" s="2">
        <v>50</v>
      </c>
      <c r="H11" s="2">
        <v>50</v>
      </c>
      <c r="I11" s="2">
        <v>100</v>
      </c>
      <c r="J11" s="24">
        <v>50</v>
      </c>
      <c r="K11" s="26">
        <v>55</v>
      </c>
      <c r="L11" s="3" t="s">
        <v>263</v>
      </c>
    </row>
    <row r="12" spans="1:12" x14ac:dyDescent="0.25">
      <c r="A12" s="5">
        <v>11</v>
      </c>
      <c r="B12" s="5">
        <v>844506</v>
      </c>
      <c r="C12" s="14" t="s">
        <v>131</v>
      </c>
      <c r="D12" s="3" t="s">
        <v>653</v>
      </c>
      <c r="E12" s="2">
        <v>80</v>
      </c>
      <c r="F12" s="2">
        <v>80</v>
      </c>
      <c r="G12" s="2">
        <v>50</v>
      </c>
      <c r="H12" s="2">
        <v>50</v>
      </c>
      <c r="I12" s="2">
        <v>100</v>
      </c>
      <c r="J12" s="24">
        <v>60</v>
      </c>
      <c r="K12" s="26">
        <v>50</v>
      </c>
      <c r="L12" s="3" t="s">
        <v>291</v>
      </c>
    </row>
    <row r="13" spans="1:12" x14ac:dyDescent="0.25">
      <c r="A13" s="5">
        <v>12</v>
      </c>
      <c r="B13" s="5">
        <v>844507</v>
      </c>
      <c r="C13" s="14" t="s">
        <v>132</v>
      </c>
      <c r="D13" s="3" t="s">
        <v>654</v>
      </c>
      <c r="E13" s="2">
        <v>90</v>
      </c>
      <c r="F13" s="2">
        <v>90</v>
      </c>
      <c r="G13" s="2">
        <v>90</v>
      </c>
      <c r="H13" s="2">
        <v>80</v>
      </c>
      <c r="I13" s="2">
        <v>100</v>
      </c>
      <c r="J13" s="24">
        <v>90</v>
      </c>
      <c r="K13" s="26">
        <v>60</v>
      </c>
      <c r="L13" s="3" t="s">
        <v>289</v>
      </c>
    </row>
    <row r="14" spans="1:12" x14ac:dyDescent="0.25">
      <c r="A14" s="5">
        <v>13</v>
      </c>
      <c r="B14" s="5">
        <v>844572</v>
      </c>
      <c r="C14" s="14" t="s">
        <v>133</v>
      </c>
      <c r="D14" s="3" t="s">
        <v>655</v>
      </c>
      <c r="E14" s="2">
        <v>80</v>
      </c>
      <c r="F14" s="2">
        <v>80</v>
      </c>
      <c r="G14" s="2">
        <v>70</v>
      </c>
      <c r="H14" s="2">
        <v>50</v>
      </c>
      <c r="I14" s="2">
        <v>100</v>
      </c>
      <c r="J14" s="24">
        <v>60</v>
      </c>
      <c r="K14" s="26">
        <v>50</v>
      </c>
      <c r="L14" s="3" t="s">
        <v>292</v>
      </c>
    </row>
    <row r="15" spans="1:12" x14ac:dyDescent="0.25">
      <c r="A15" s="5">
        <v>14</v>
      </c>
      <c r="B15" s="5">
        <v>844509</v>
      </c>
      <c r="C15" s="14" t="s">
        <v>134</v>
      </c>
      <c r="D15" s="3" t="s">
        <v>656</v>
      </c>
      <c r="E15" s="2">
        <v>70</v>
      </c>
      <c r="F15" s="2">
        <v>80</v>
      </c>
      <c r="G15" s="2">
        <v>60</v>
      </c>
      <c r="H15" s="2">
        <v>70</v>
      </c>
      <c r="I15" s="2">
        <v>100</v>
      </c>
      <c r="J15" s="24">
        <v>70</v>
      </c>
      <c r="K15" s="26">
        <v>45</v>
      </c>
      <c r="L15" s="3" t="s">
        <v>293</v>
      </c>
    </row>
    <row r="16" spans="1:12" x14ac:dyDescent="0.25">
      <c r="A16" s="5">
        <v>15</v>
      </c>
      <c r="B16" s="5">
        <v>844574</v>
      </c>
      <c r="C16" s="14" t="s">
        <v>135</v>
      </c>
      <c r="D16" s="3" t="s">
        <v>657</v>
      </c>
      <c r="E16" s="2">
        <v>60</v>
      </c>
      <c r="F16" s="2">
        <v>80</v>
      </c>
      <c r="G16" s="2">
        <v>60</v>
      </c>
      <c r="H16" s="2">
        <v>70</v>
      </c>
      <c r="I16" s="2">
        <v>100</v>
      </c>
      <c r="J16" s="24">
        <v>60</v>
      </c>
      <c r="K16" s="26">
        <v>60</v>
      </c>
      <c r="L16" s="3" t="s">
        <v>288</v>
      </c>
    </row>
    <row r="17" spans="1:12" x14ac:dyDescent="0.25">
      <c r="A17" s="5">
        <v>16</v>
      </c>
      <c r="B17" s="5">
        <v>844510</v>
      </c>
      <c r="C17" s="14" t="s">
        <v>136</v>
      </c>
      <c r="D17" s="3" t="s">
        <v>658</v>
      </c>
      <c r="E17" s="2">
        <v>60</v>
      </c>
      <c r="F17" s="2">
        <v>60</v>
      </c>
      <c r="G17" s="2">
        <v>40</v>
      </c>
      <c r="H17" s="2">
        <v>50</v>
      </c>
      <c r="I17" s="2">
        <v>100</v>
      </c>
      <c r="J17" s="24">
        <v>50</v>
      </c>
      <c r="K17" s="26">
        <v>50</v>
      </c>
      <c r="L17" s="3" t="s">
        <v>263</v>
      </c>
    </row>
    <row r="18" spans="1:12" x14ac:dyDescent="0.25">
      <c r="A18" s="5">
        <v>17</v>
      </c>
      <c r="B18" s="5">
        <v>844576</v>
      </c>
      <c r="C18" s="14" t="s">
        <v>137</v>
      </c>
      <c r="D18" s="3" t="s">
        <v>659</v>
      </c>
      <c r="E18" s="2">
        <v>80</v>
      </c>
      <c r="F18" s="2">
        <v>80</v>
      </c>
      <c r="G18" s="2">
        <v>60</v>
      </c>
      <c r="H18" s="2">
        <v>70</v>
      </c>
      <c r="I18" s="2">
        <v>100</v>
      </c>
      <c r="J18" s="24">
        <v>70</v>
      </c>
      <c r="K18" s="26">
        <v>50</v>
      </c>
      <c r="L18" s="3" t="s">
        <v>291</v>
      </c>
    </row>
    <row r="19" spans="1:12" x14ac:dyDescent="0.25">
      <c r="A19" s="5">
        <v>18</v>
      </c>
      <c r="B19" s="5">
        <v>844580</v>
      </c>
      <c r="C19" s="14" t="s">
        <v>138</v>
      </c>
      <c r="D19" s="3" t="s">
        <v>660</v>
      </c>
      <c r="E19" s="2">
        <v>60</v>
      </c>
      <c r="F19" s="2">
        <v>60</v>
      </c>
      <c r="G19" s="2">
        <v>40</v>
      </c>
      <c r="H19" s="2">
        <v>50</v>
      </c>
      <c r="I19" s="2">
        <v>100</v>
      </c>
      <c r="J19" s="24">
        <v>60</v>
      </c>
      <c r="K19" s="26">
        <v>45</v>
      </c>
      <c r="L19" s="3" t="s">
        <v>291</v>
      </c>
    </row>
    <row r="20" spans="1:12" x14ac:dyDescent="0.25">
      <c r="A20" s="5">
        <v>19</v>
      </c>
      <c r="B20" s="5">
        <v>844582</v>
      </c>
      <c r="C20" s="14" t="s">
        <v>139</v>
      </c>
      <c r="D20" s="3" t="s">
        <v>661</v>
      </c>
      <c r="E20" s="2">
        <v>60</v>
      </c>
      <c r="F20" s="2">
        <v>70</v>
      </c>
      <c r="G20" s="2">
        <v>50</v>
      </c>
      <c r="H20" s="2">
        <v>60</v>
      </c>
      <c r="I20" s="2">
        <v>100</v>
      </c>
      <c r="J20" s="24">
        <v>50</v>
      </c>
      <c r="K20" s="26">
        <v>50</v>
      </c>
      <c r="L20" s="3" t="s">
        <v>263</v>
      </c>
    </row>
    <row r="21" spans="1:12" x14ac:dyDescent="0.25">
      <c r="A21" s="5">
        <v>20</v>
      </c>
      <c r="B21" s="5">
        <v>844511</v>
      </c>
      <c r="C21" s="14" t="s">
        <v>140</v>
      </c>
      <c r="D21" s="3" t="s">
        <v>662</v>
      </c>
      <c r="E21" s="2">
        <v>80</v>
      </c>
      <c r="F21" s="2">
        <v>80</v>
      </c>
      <c r="G21" s="2">
        <v>70</v>
      </c>
      <c r="H21" s="2">
        <v>60</v>
      </c>
      <c r="I21" s="2">
        <v>100</v>
      </c>
      <c r="J21" s="24">
        <v>70</v>
      </c>
      <c r="K21" s="26">
        <v>45</v>
      </c>
      <c r="L21" s="3" t="s">
        <v>291</v>
      </c>
    </row>
    <row r="22" spans="1:12" x14ac:dyDescent="0.25">
      <c r="A22" s="5">
        <v>21</v>
      </c>
      <c r="B22" s="5">
        <v>844583</v>
      </c>
      <c r="C22" s="14" t="s">
        <v>141</v>
      </c>
      <c r="D22" s="3" t="s">
        <v>663</v>
      </c>
      <c r="E22" s="2">
        <v>60</v>
      </c>
      <c r="F22" s="2">
        <v>70</v>
      </c>
      <c r="G22" s="2">
        <v>40</v>
      </c>
      <c r="H22" s="2">
        <v>40</v>
      </c>
      <c r="I22" s="2">
        <v>100</v>
      </c>
      <c r="J22" s="24">
        <v>50</v>
      </c>
      <c r="K22" s="26">
        <v>30</v>
      </c>
      <c r="L22" s="3" t="s">
        <v>294</v>
      </c>
    </row>
    <row r="23" spans="1:12" x14ac:dyDescent="0.25">
      <c r="A23" s="5">
        <v>22</v>
      </c>
      <c r="B23" s="5">
        <v>844585</v>
      </c>
      <c r="C23" s="14" t="s">
        <v>142</v>
      </c>
      <c r="D23" s="3" t="s">
        <v>664</v>
      </c>
      <c r="E23" s="25"/>
      <c r="F23" s="25"/>
      <c r="G23" s="25"/>
      <c r="H23" s="25"/>
      <c r="I23" s="25"/>
      <c r="J23" s="25"/>
      <c r="K23" s="25"/>
      <c r="L23" s="40"/>
    </row>
    <row r="24" spans="1:12" x14ac:dyDescent="0.25">
      <c r="A24" s="5">
        <v>23</v>
      </c>
      <c r="B24" s="5">
        <v>844515</v>
      </c>
      <c r="C24" s="14" t="s">
        <v>143</v>
      </c>
      <c r="D24" s="3" t="s">
        <v>665</v>
      </c>
      <c r="E24" s="2">
        <v>70</v>
      </c>
      <c r="F24" s="2">
        <v>70</v>
      </c>
      <c r="G24" s="2">
        <v>50</v>
      </c>
      <c r="H24" s="2">
        <v>60</v>
      </c>
      <c r="I24" s="2">
        <v>100</v>
      </c>
      <c r="J24" s="24">
        <v>60</v>
      </c>
      <c r="K24" s="26">
        <v>55</v>
      </c>
      <c r="L24" s="3" t="s">
        <v>291</v>
      </c>
    </row>
    <row r="25" spans="1:12" x14ac:dyDescent="0.25">
      <c r="A25" s="5">
        <v>24</v>
      </c>
      <c r="B25" s="5">
        <v>844524</v>
      </c>
      <c r="C25" s="14" t="s">
        <v>144</v>
      </c>
      <c r="D25" s="3" t="s">
        <v>666</v>
      </c>
      <c r="E25" s="2">
        <v>80</v>
      </c>
      <c r="F25" s="2">
        <v>80</v>
      </c>
      <c r="G25" s="2">
        <v>70</v>
      </c>
      <c r="H25" s="2">
        <v>70</v>
      </c>
      <c r="I25" s="2">
        <v>100</v>
      </c>
      <c r="J25" s="24">
        <v>70</v>
      </c>
      <c r="K25" s="26">
        <v>60</v>
      </c>
      <c r="L25" s="3" t="s">
        <v>291</v>
      </c>
    </row>
    <row r="26" spans="1:12" x14ac:dyDescent="0.25">
      <c r="A26" s="5">
        <v>25</v>
      </c>
      <c r="B26" s="5">
        <v>844525</v>
      </c>
      <c r="C26" s="14" t="s">
        <v>145</v>
      </c>
      <c r="D26" s="3" t="s">
        <v>667</v>
      </c>
      <c r="E26" s="2">
        <v>60</v>
      </c>
      <c r="F26" s="2">
        <v>70</v>
      </c>
      <c r="G26" s="2">
        <v>50</v>
      </c>
      <c r="H26" s="2">
        <v>60</v>
      </c>
      <c r="I26" s="2">
        <v>100</v>
      </c>
      <c r="J26" s="24">
        <v>50</v>
      </c>
      <c r="K26" s="26">
        <v>50</v>
      </c>
      <c r="L26" s="3" t="s">
        <v>288</v>
      </c>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L26"/>
  <sheetViews>
    <sheetView showGridLines="0" workbookViewId="0">
      <pane ySplit="1" topLeftCell="A2" activePane="bottomLeft" state="frozen"/>
      <selection activeCell="F7" sqref="F7"/>
      <selection pane="bottomLeft" activeCell="F7" sqref="F7"/>
    </sheetView>
  </sheetViews>
  <sheetFormatPr defaultColWidth="8.85546875" defaultRowHeight="33" customHeight="1" x14ac:dyDescent="0.25"/>
  <cols>
    <col min="1" max="1" width="6" style="28" customWidth="1"/>
    <col min="2" max="2" width="8.85546875" style="28"/>
    <col min="3" max="3" width="28.5703125" style="28" bestFit="1" customWidth="1"/>
    <col min="4" max="4" width="40.5703125" style="28" bestFit="1" customWidth="1"/>
    <col min="5" max="5" width="14.85546875" style="28" customWidth="1"/>
    <col min="6" max="6" width="16.5703125" style="28" bestFit="1" customWidth="1"/>
    <col min="7" max="7" width="16.85546875" style="28" bestFit="1" customWidth="1"/>
    <col min="8" max="8" width="11.42578125" style="28" customWidth="1"/>
    <col min="9" max="9" width="15.42578125" style="28" customWidth="1"/>
    <col min="10" max="11" width="8.85546875" style="28"/>
    <col min="12" max="12" width="60.140625" style="30" customWidth="1"/>
    <col min="13" max="16384" width="8.85546875" style="28"/>
  </cols>
  <sheetData>
    <row r="1" spans="1:12" s="8" customFormat="1" ht="36.6" customHeight="1" x14ac:dyDescent="0.25">
      <c r="A1" s="42" t="s">
        <v>0</v>
      </c>
      <c r="B1" s="42" t="s">
        <v>1</v>
      </c>
      <c r="C1" s="7" t="s">
        <v>2</v>
      </c>
      <c r="D1" s="42" t="s">
        <v>334</v>
      </c>
      <c r="E1" s="42" t="s">
        <v>3</v>
      </c>
      <c r="F1" s="42" t="s">
        <v>4</v>
      </c>
      <c r="G1" s="42" t="s">
        <v>5</v>
      </c>
      <c r="H1" s="42" t="s">
        <v>6</v>
      </c>
      <c r="I1" s="48" t="s">
        <v>668</v>
      </c>
      <c r="J1" s="42" t="s">
        <v>7</v>
      </c>
      <c r="K1" s="42" t="s">
        <v>623</v>
      </c>
      <c r="L1" s="42" t="s">
        <v>8</v>
      </c>
    </row>
    <row r="2" spans="1:12" ht="33" customHeight="1" x14ac:dyDescent="0.25">
      <c r="A2" s="5">
        <v>1</v>
      </c>
      <c r="B2" s="5">
        <v>844928</v>
      </c>
      <c r="C2" s="14" t="s">
        <v>146</v>
      </c>
      <c r="D2" s="3" t="s">
        <v>527</v>
      </c>
      <c r="E2" s="2">
        <v>60</v>
      </c>
      <c r="F2" s="2">
        <v>60</v>
      </c>
      <c r="G2" s="2">
        <v>70</v>
      </c>
      <c r="H2" s="2">
        <v>60</v>
      </c>
      <c r="I2" s="2">
        <v>100</v>
      </c>
      <c r="J2" s="2">
        <v>70</v>
      </c>
      <c r="K2" s="33">
        <v>35</v>
      </c>
      <c r="L2" s="31" t="s">
        <v>458</v>
      </c>
    </row>
    <row r="3" spans="1:12" ht="33" customHeight="1" x14ac:dyDescent="0.25">
      <c r="A3" s="5">
        <v>2</v>
      </c>
      <c r="B3" s="5">
        <v>844953</v>
      </c>
      <c r="C3" s="14" t="s">
        <v>148</v>
      </c>
      <c r="D3" s="3" t="s">
        <v>528</v>
      </c>
      <c r="E3" s="2">
        <v>60</v>
      </c>
      <c r="F3" s="2">
        <v>70</v>
      </c>
      <c r="G3" s="2">
        <v>70</v>
      </c>
      <c r="H3" s="2">
        <v>60</v>
      </c>
      <c r="I3" s="2">
        <v>100</v>
      </c>
      <c r="J3" s="2">
        <v>73</v>
      </c>
      <c r="K3" s="33">
        <v>35</v>
      </c>
      <c r="L3" s="31" t="s">
        <v>459</v>
      </c>
    </row>
    <row r="4" spans="1:12" ht="33" customHeight="1" x14ac:dyDescent="0.25">
      <c r="A4" s="5">
        <v>3</v>
      </c>
      <c r="B4" s="5">
        <v>844981</v>
      </c>
      <c r="C4" s="14" t="s">
        <v>150</v>
      </c>
      <c r="D4" s="3" t="s">
        <v>529</v>
      </c>
      <c r="E4" s="2">
        <v>70</v>
      </c>
      <c r="F4" s="2">
        <v>60</v>
      </c>
      <c r="G4" s="2">
        <v>60</v>
      </c>
      <c r="H4" s="2">
        <v>60</v>
      </c>
      <c r="I4" s="2">
        <v>100</v>
      </c>
      <c r="J4" s="2">
        <v>70</v>
      </c>
      <c r="K4" s="33">
        <v>20</v>
      </c>
      <c r="L4" s="3" t="s">
        <v>151</v>
      </c>
    </row>
    <row r="5" spans="1:12" ht="33" customHeight="1" x14ac:dyDescent="0.25">
      <c r="A5" s="5">
        <v>4</v>
      </c>
      <c r="B5" s="5">
        <v>844982</v>
      </c>
      <c r="C5" s="14" t="s">
        <v>152</v>
      </c>
      <c r="D5" s="3" t="s">
        <v>530</v>
      </c>
      <c r="E5" s="2">
        <v>80</v>
      </c>
      <c r="F5" s="2">
        <v>70</v>
      </c>
      <c r="G5" s="2">
        <v>70</v>
      </c>
      <c r="H5" s="2">
        <v>70</v>
      </c>
      <c r="I5" s="2">
        <v>100</v>
      </c>
      <c r="J5" s="2">
        <v>70</v>
      </c>
      <c r="K5" s="33">
        <v>25</v>
      </c>
      <c r="L5" s="3" t="s">
        <v>151</v>
      </c>
    </row>
    <row r="6" spans="1:12" ht="33" customHeight="1" x14ac:dyDescent="0.25">
      <c r="A6" s="5">
        <v>5</v>
      </c>
      <c r="B6" s="5">
        <v>844983</v>
      </c>
      <c r="C6" s="14" t="s">
        <v>153</v>
      </c>
      <c r="D6" s="3" t="s">
        <v>531</v>
      </c>
      <c r="E6" s="2">
        <v>70</v>
      </c>
      <c r="F6" s="2">
        <v>60</v>
      </c>
      <c r="G6" s="2">
        <v>60</v>
      </c>
      <c r="H6" s="2">
        <v>60</v>
      </c>
      <c r="I6" s="2">
        <v>100</v>
      </c>
      <c r="J6" s="2">
        <v>78</v>
      </c>
      <c r="K6" s="33">
        <v>25</v>
      </c>
      <c r="L6" s="3" t="s">
        <v>151</v>
      </c>
    </row>
    <row r="7" spans="1:12" ht="33" customHeight="1" x14ac:dyDescent="0.25">
      <c r="A7" s="5">
        <v>6</v>
      </c>
      <c r="B7" s="5">
        <v>844984</v>
      </c>
      <c r="C7" s="14" t="s">
        <v>154</v>
      </c>
      <c r="D7" s="3" t="s">
        <v>532</v>
      </c>
      <c r="E7" s="2">
        <v>60</v>
      </c>
      <c r="F7" s="2">
        <v>60</v>
      </c>
      <c r="G7" s="2">
        <v>60</v>
      </c>
      <c r="H7" s="2">
        <v>60</v>
      </c>
      <c r="I7" s="2">
        <v>100</v>
      </c>
      <c r="J7" s="2">
        <v>70</v>
      </c>
      <c r="K7" s="33">
        <v>50</v>
      </c>
      <c r="L7" s="31" t="s">
        <v>460</v>
      </c>
    </row>
    <row r="8" spans="1:12" ht="33" customHeight="1" x14ac:dyDescent="0.25">
      <c r="A8" s="5">
        <v>7</v>
      </c>
      <c r="B8" s="5">
        <v>844985</v>
      </c>
      <c r="C8" s="14" t="s">
        <v>156</v>
      </c>
      <c r="D8" s="3" t="s">
        <v>533</v>
      </c>
      <c r="E8" s="2">
        <v>60</v>
      </c>
      <c r="F8" s="2">
        <v>70</v>
      </c>
      <c r="G8" s="2">
        <v>70</v>
      </c>
      <c r="H8" s="2">
        <v>60</v>
      </c>
      <c r="I8" s="2">
        <v>100</v>
      </c>
      <c r="J8" s="2">
        <v>72</v>
      </c>
      <c r="K8" s="33">
        <v>20</v>
      </c>
      <c r="L8" s="31" t="s">
        <v>461</v>
      </c>
    </row>
    <row r="9" spans="1:12" ht="33" customHeight="1" x14ac:dyDescent="0.25">
      <c r="A9" s="5">
        <v>8</v>
      </c>
      <c r="B9" s="5">
        <v>844986</v>
      </c>
      <c r="C9" s="14" t="s">
        <v>158</v>
      </c>
      <c r="D9" s="3" t="s">
        <v>534</v>
      </c>
      <c r="E9" s="2">
        <v>60</v>
      </c>
      <c r="F9" s="2">
        <v>70</v>
      </c>
      <c r="G9" s="2">
        <v>60</v>
      </c>
      <c r="H9" s="2">
        <v>60</v>
      </c>
      <c r="I9" s="2">
        <v>100</v>
      </c>
      <c r="J9" s="2">
        <v>70</v>
      </c>
      <c r="K9" s="33">
        <v>35</v>
      </c>
      <c r="L9" s="31" t="s">
        <v>462</v>
      </c>
    </row>
    <row r="10" spans="1:12" ht="33" customHeight="1" x14ac:dyDescent="0.25">
      <c r="A10" s="5">
        <v>9</v>
      </c>
      <c r="B10" s="5">
        <v>845017</v>
      </c>
      <c r="C10" s="14" t="s">
        <v>160</v>
      </c>
      <c r="D10" s="3" t="s">
        <v>535</v>
      </c>
      <c r="E10" s="2">
        <v>60</v>
      </c>
      <c r="F10" s="2">
        <v>70</v>
      </c>
      <c r="G10" s="2">
        <v>60</v>
      </c>
      <c r="H10" s="2">
        <v>60</v>
      </c>
      <c r="I10" s="2">
        <v>70</v>
      </c>
      <c r="J10" s="2">
        <v>64</v>
      </c>
      <c r="K10" s="33">
        <v>35</v>
      </c>
      <c r="L10" s="31" t="s">
        <v>463</v>
      </c>
    </row>
    <row r="11" spans="1:12" ht="33" customHeight="1" x14ac:dyDescent="0.25">
      <c r="A11" s="5">
        <v>10</v>
      </c>
      <c r="B11" s="5">
        <v>845018</v>
      </c>
      <c r="C11" s="14" t="s">
        <v>161</v>
      </c>
      <c r="D11" s="3" t="s">
        <v>536</v>
      </c>
      <c r="E11" s="2">
        <v>60</v>
      </c>
      <c r="F11" s="2">
        <v>60</v>
      </c>
      <c r="G11" s="2">
        <v>70</v>
      </c>
      <c r="H11" s="2">
        <v>70</v>
      </c>
      <c r="I11" s="2">
        <v>100</v>
      </c>
      <c r="J11" s="2">
        <v>74</v>
      </c>
      <c r="K11" s="33">
        <v>35</v>
      </c>
      <c r="L11" s="3" t="s">
        <v>162</v>
      </c>
    </row>
    <row r="12" spans="1:12" ht="33" customHeight="1" x14ac:dyDescent="0.25">
      <c r="A12" s="5">
        <v>11</v>
      </c>
      <c r="B12" s="5">
        <v>845019</v>
      </c>
      <c r="C12" s="14" t="s">
        <v>163</v>
      </c>
      <c r="D12" s="3" t="s">
        <v>537</v>
      </c>
      <c r="E12" s="2">
        <v>80</v>
      </c>
      <c r="F12" s="2">
        <v>70</v>
      </c>
      <c r="G12" s="2">
        <v>60</v>
      </c>
      <c r="H12" s="2">
        <v>60</v>
      </c>
      <c r="I12" s="2">
        <v>100</v>
      </c>
      <c r="J12" s="2">
        <v>75</v>
      </c>
      <c r="K12" s="33">
        <v>15</v>
      </c>
      <c r="L12" s="3" t="s">
        <v>164</v>
      </c>
    </row>
    <row r="13" spans="1:12" ht="33" customHeight="1" x14ac:dyDescent="0.25">
      <c r="A13" s="5">
        <v>12</v>
      </c>
      <c r="B13" s="5">
        <v>845020</v>
      </c>
      <c r="C13" s="14" t="s">
        <v>165</v>
      </c>
      <c r="D13" s="3" t="s">
        <v>538</v>
      </c>
      <c r="E13" s="2">
        <v>70</v>
      </c>
      <c r="F13" s="2">
        <v>60</v>
      </c>
      <c r="G13" s="2">
        <v>60</v>
      </c>
      <c r="H13" s="2">
        <v>70</v>
      </c>
      <c r="I13" s="2">
        <v>100</v>
      </c>
      <c r="J13" s="2">
        <v>73</v>
      </c>
      <c r="K13" s="33">
        <v>40</v>
      </c>
      <c r="L13" s="31" t="s">
        <v>464</v>
      </c>
    </row>
    <row r="14" spans="1:12" ht="33" customHeight="1" x14ac:dyDescent="0.25">
      <c r="A14" s="5">
        <v>13</v>
      </c>
      <c r="B14" s="5">
        <v>845021</v>
      </c>
      <c r="C14" s="14" t="s">
        <v>166</v>
      </c>
      <c r="D14" s="3" t="s">
        <v>539</v>
      </c>
      <c r="E14" s="2">
        <v>70</v>
      </c>
      <c r="F14" s="2">
        <v>60</v>
      </c>
      <c r="G14" s="2">
        <v>60</v>
      </c>
      <c r="H14" s="2">
        <v>60</v>
      </c>
      <c r="I14" s="2">
        <v>100</v>
      </c>
      <c r="J14" s="2">
        <v>70</v>
      </c>
      <c r="K14" s="33">
        <v>35</v>
      </c>
      <c r="L14" s="31" t="s">
        <v>465</v>
      </c>
    </row>
    <row r="15" spans="1:12" ht="33" customHeight="1" x14ac:dyDescent="0.25">
      <c r="A15" s="5">
        <v>14</v>
      </c>
      <c r="B15" s="5">
        <v>845054</v>
      </c>
      <c r="C15" s="14" t="s">
        <v>168</v>
      </c>
      <c r="D15" s="3" t="s">
        <v>540</v>
      </c>
      <c r="E15" s="2">
        <v>60</v>
      </c>
      <c r="F15" s="2">
        <v>60</v>
      </c>
      <c r="G15" s="2">
        <v>70</v>
      </c>
      <c r="H15" s="2">
        <v>60</v>
      </c>
      <c r="I15" s="2">
        <v>100</v>
      </c>
      <c r="J15" s="2">
        <v>70</v>
      </c>
      <c r="K15" s="33">
        <v>30</v>
      </c>
      <c r="L15" s="31" t="s">
        <v>466</v>
      </c>
    </row>
    <row r="16" spans="1:12" ht="33" customHeight="1" x14ac:dyDescent="0.25">
      <c r="A16" s="5">
        <v>15</v>
      </c>
      <c r="B16" s="5">
        <v>845055</v>
      </c>
      <c r="C16" s="14" t="s">
        <v>170</v>
      </c>
      <c r="D16" s="3" t="s">
        <v>541</v>
      </c>
      <c r="E16" s="2">
        <v>60</v>
      </c>
      <c r="F16" s="2">
        <v>70</v>
      </c>
      <c r="G16" s="2">
        <v>60</v>
      </c>
      <c r="H16" s="2">
        <v>60</v>
      </c>
      <c r="I16" s="2">
        <v>100</v>
      </c>
      <c r="J16" s="2">
        <v>70</v>
      </c>
      <c r="K16" s="33">
        <v>20</v>
      </c>
      <c r="L16" s="31" t="s">
        <v>467</v>
      </c>
    </row>
    <row r="17" spans="1:12" ht="33" customHeight="1" x14ac:dyDescent="0.25">
      <c r="A17" s="5">
        <v>16</v>
      </c>
      <c r="B17" s="5">
        <v>845056</v>
      </c>
      <c r="C17" s="14" t="s">
        <v>171</v>
      </c>
      <c r="D17" s="3" t="s">
        <v>542</v>
      </c>
      <c r="E17" s="2">
        <v>70</v>
      </c>
      <c r="F17" s="2">
        <v>70</v>
      </c>
      <c r="G17" s="2">
        <v>60</v>
      </c>
      <c r="H17" s="2">
        <v>60</v>
      </c>
      <c r="I17" s="2">
        <v>100</v>
      </c>
      <c r="J17" s="2">
        <v>74</v>
      </c>
      <c r="K17" s="33">
        <v>25</v>
      </c>
      <c r="L17" s="31" t="s">
        <v>468</v>
      </c>
    </row>
    <row r="18" spans="1:12" ht="33" customHeight="1" x14ac:dyDescent="0.25">
      <c r="A18" s="5">
        <v>17</v>
      </c>
      <c r="B18" s="5">
        <v>845057</v>
      </c>
      <c r="C18" s="14" t="s">
        <v>172</v>
      </c>
      <c r="D18" s="3" t="s">
        <v>543</v>
      </c>
      <c r="E18" s="2">
        <v>60</v>
      </c>
      <c r="F18" s="2">
        <v>70</v>
      </c>
      <c r="G18" s="2">
        <v>60</v>
      </c>
      <c r="H18" s="2">
        <v>70</v>
      </c>
      <c r="I18" s="2">
        <v>100</v>
      </c>
      <c r="J18" s="2">
        <v>74</v>
      </c>
      <c r="K18" s="33">
        <v>30</v>
      </c>
      <c r="L18" s="31" t="s">
        <v>469</v>
      </c>
    </row>
    <row r="19" spans="1:12" ht="33" customHeight="1" x14ac:dyDescent="0.25">
      <c r="A19" s="5">
        <v>18</v>
      </c>
      <c r="B19" s="5">
        <v>845058</v>
      </c>
      <c r="C19" s="14" t="s">
        <v>174</v>
      </c>
      <c r="D19" s="3" t="s">
        <v>544</v>
      </c>
      <c r="E19" s="2">
        <v>70</v>
      </c>
      <c r="F19" s="2">
        <v>60</v>
      </c>
      <c r="G19" s="2">
        <v>70</v>
      </c>
      <c r="H19" s="2">
        <v>60</v>
      </c>
      <c r="I19" s="2">
        <v>100</v>
      </c>
      <c r="J19" s="2">
        <v>72</v>
      </c>
      <c r="K19" s="33">
        <v>15</v>
      </c>
      <c r="L19" s="31" t="s">
        <v>470</v>
      </c>
    </row>
    <row r="20" spans="1:12" ht="33" customHeight="1" x14ac:dyDescent="0.25">
      <c r="A20" s="5">
        <v>19</v>
      </c>
      <c r="B20" s="5">
        <v>845076</v>
      </c>
      <c r="C20" s="14" t="s">
        <v>176</v>
      </c>
      <c r="D20" s="3" t="s">
        <v>545</v>
      </c>
      <c r="E20" s="2">
        <v>60</v>
      </c>
      <c r="F20" s="2">
        <v>70</v>
      </c>
      <c r="G20" s="2">
        <v>70</v>
      </c>
      <c r="H20" s="2">
        <v>60</v>
      </c>
      <c r="I20" s="2">
        <v>100</v>
      </c>
      <c r="J20" s="2">
        <v>75</v>
      </c>
      <c r="K20" s="33">
        <v>40</v>
      </c>
      <c r="L20" s="31" t="s">
        <v>471</v>
      </c>
    </row>
    <row r="21" spans="1:12" ht="33" customHeight="1" x14ac:dyDescent="0.25">
      <c r="A21" s="5">
        <v>20</v>
      </c>
      <c r="B21" s="5">
        <v>845077</v>
      </c>
      <c r="C21" s="14" t="s">
        <v>177</v>
      </c>
      <c r="D21" s="3" t="s">
        <v>546</v>
      </c>
      <c r="E21" s="2">
        <v>60</v>
      </c>
      <c r="F21" s="2">
        <v>60</v>
      </c>
      <c r="G21" s="2">
        <v>70</v>
      </c>
      <c r="H21" s="2">
        <v>60</v>
      </c>
      <c r="I21" s="2">
        <v>100</v>
      </c>
      <c r="J21" s="2">
        <v>70</v>
      </c>
      <c r="K21" s="33">
        <v>15</v>
      </c>
      <c r="L21" s="31" t="s">
        <v>472</v>
      </c>
    </row>
    <row r="22" spans="1:12" ht="33" customHeight="1" x14ac:dyDescent="0.25">
      <c r="A22" s="5">
        <v>21</v>
      </c>
      <c r="B22" s="5">
        <v>845078</v>
      </c>
      <c r="C22" s="14" t="s">
        <v>179</v>
      </c>
      <c r="D22" s="3" t="s">
        <v>547</v>
      </c>
      <c r="E22" s="2">
        <v>70</v>
      </c>
      <c r="F22" s="2">
        <v>60</v>
      </c>
      <c r="G22" s="2">
        <v>70</v>
      </c>
      <c r="H22" s="2">
        <v>60</v>
      </c>
      <c r="I22" s="2">
        <v>100</v>
      </c>
      <c r="J22" s="2">
        <v>72</v>
      </c>
      <c r="K22" s="33">
        <v>20</v>
      </c>
      <c r="L22" s="31" t="s">
        <v>473</v>
      </c>
    </row>
    <row r="23" spans="1:12" ht="33" customHeight="1" x14ac:dyDescent="0.25">
      <c r="A23" s="5">
        <v>22</v>
      </c>
      <c r="B23" s="5">
        <v>845079</v>
      </c>
      <c r="C23" s="14" t="s">
        <v>180</v>
      </c>
      <c r="D23" s="3" t="s">
        <v>548</v>
      </c>
      <c r="E23" s="2">
        <v>60</v>
      </c>
      <c r="F23" s="2">
        <v>70</v>
      </c>
      <c r="G23" s="2">
        <v>60</v>
      </c>
      <c r="H23" s="2">
        <v>70</v>
      </c>
      <c r="I23" s="2">
        <v>100</v>
      </c>
      <c r="J23" s="2">
        <v>74</v>
      </c>
      <c r="K23" s="33">
        <v>15</v>
      </c>
      <c r="L23" s="31" t="s">
        <v>474</v>
      </c>
    </row>
    <row r="24" spans="1:12" ht="33" customHeight="1" x14ac:dyDescent="0.25">
      <c r="A24" s="5">
        <v>23</v>
      </c>
      <c r="B24" s="5">
        <v>845080</v>
      </c>
      <c r="C24" s="14" t="s">
        <v>181</v>
      </c>
      <c r="D24" s="3" t="s">
        <v>549</v>
      </c>
      <c r="E24" s="2">
        <v>60</v>
      </c>
      <c r="F24" s="2">
        <v>70</v>
      </c>
      <c r="G24" s="2">
        <v>70</v>
      </c>
      <c r="H24" s="2">
        <v>60</v>
      </c>
      <c r="I24" s="2">
        <v>100</v>
      </c>
      <c r="J24" s="2">
        <v>75</v>
      </c>
      <c r="K24" s="33">
        <v>20</v>
      </c>
      <c r="L24" s="31" t="s">
        <v>475</v>
      </c>
    </row>
    <row r="25" spans="1:12" ht="33" customHeight="1" x14ac:dyDescent="0.25">
      <c r="A25" s="5">
        <v>24</v>
      </c>
      <c r="B25" s="5">
        <v>845081</v>
      </c>
      <c r="C25" s="14" t="s">
        <v>183</v>
      </c>
      <c r="D25" s="3" t="s">
        <v>550</v>
      </c>
      <c r="E25" s="2">
        <v>70</v>
      </c>
      <c r="F25" s="2">
        <v>60</v>
      </c>
      <c r="G25" s="2">
        <v>70</v>
      </c>
      <c r="H25" s="2">
        <v>60</v>
      </c>
      <c r="I25" s="2">
        <v>100</v>
      </c>
      <c r="J25" s="2">
        <v>75</v>
      </c>
      <c r="K25" s="33">
        <v>20</v>
      </c>
      <c r="L25" s="31" t="s">
        <v>476</v>
      </c>
    </row>
    <row r="26" spans="1:12" ht="33" customHeight="1" x14ac:dyDescent="0.25">
      <c r="A26" s="5">
        <v>25</v>
      </c>
      <c r="B26" s="5">
        <v>845083</v>
      </c>
      <c r="C26" s="14" t="s">
        <v>184</v>
      </c>
      <c r="D26" s="3" t="s">
        <v>551</v>
      </c>
      <c r="E26" s="2">
        <v>60</v>
      </c>
      <c r="F26" s="2">
        <v>70</v>
      </c>
      <c r="G26" s="2">
        <v>70</v>
      </c>
      <c r="H26" s="2">
        <v>60</v>
      </c>
      <c r="I26" s="2">
        <v>100</v>
      </c>
      <c r="J26" s="2">
        <v>74</v>
      </c>
      <c r="K26" s="33">
        <v>35</v>
      </c>
      <c r="L26" s="3" t="s">
        <v>164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L25"/>
  <sheetViews>
    <sheetView showGridLines="0" workbookViewId="0">
      <pane ySplit="1" topLeftCell="A2" activePane="bottomLeft" state="frozen"/>
      <selection activeCell="F7" sqref="F7"/>
      <selection pane="bottomLeft" activeCell="F7" sqref="F7"/>
    </sheetView>
  </sheetViews>
  <sheetFormatPr defaultRowHeight="15" x14ac:dyDescent="0.25"/>
  <cols>
    <col min="1" max="1" width="4.85546875" customWidth="1"/>
    <col min="3" max="3" width="28.42578125" bestFit="1" customWidth="1"/>
    <col min="4" max="4" width="36.140625" customWidth="1"/>
    <col min="5" max="5" width="14.42578125" customWidth="1"/>
    <col min="6" max="6" width="13.42578125" customWidth="1"/>
    <col min="7" max="7" width="14" customWidth="1"/>
    <col min="8" max="8" width="12.140625" customWidth="1"/>
    <col min="9" max="9" width="14" customWidth="1"/>
    <col min="12" max="12" width="37.5703125" bestFit="1" customWidth="1"/>
  </cols>
  <sheetData>
    <row r="1" spans="1:12" s="8" customFormat="1" ht="45" x14ac:dyDescent="0.25">
      <c r="A1" s="42" t="s">
        <v>0</v>
      </c>
      <c r="B1" s="42" t="s">
        <v>1</v>
      </c>
      <c r="C1" s="7" t="s">
        <v>2</v>
      </c>
      <c r="D1" s="42" t="s">
        <v>334</v>
      </c>
      <c r="E1" s="42" t="s">
        <v>3</v>
      </c>
      <c r="F1" s="42" t="s">
        <v>4</v>
      </c>
      <c r="G1" s="42" t="s">
        <v>5</v>
      </c>
      <c r="H1" s="42" t="s">
        <v>6</v>
      </c>
      <c r="I1" s="48" t="s">
        <v>668</v>
      </c>
      <c r="J1" s="42" t="s">
        <v>7</v>
      </c>
      <c r="K1" s="42" t="s">
        <v>623</v>
      </c>
      <c r="L1" s="42" t="s">
        <v>8</v>
      </c>
    </row>
    <row r="2" spans="1:12" x14ac:dyDescent="0.25">
      <c r="A2" s="2">
        <v>1</v>
      </c>
      <c r="B2" s="2">
        <v>845100</v>
      </c>
      <c r="C2" s="18" t="s">
        <v>585</v>
      </c>
      <c r="D2" s="3" t="s">
        <v>575</v>
      </c>
      <c r="E2" s="4">
        <v>65</v>
      </c>
      <c r="F2" s="4">
        <v>50</v>
      </c>
      <c r="G2" s="4">
        <v>50</v>
      </c>
      <c r="H2" s="4">
        <v>60</v>
      </c>
      <c r="I2" s="4">
        <v>100</v>
      </c>
      <c r="J2" s="4">
        <v>60</v>
      </c>
      <c r="K2" s="34">
        <v>10</v>
      </c>
      <c r="L2" s="12" t="s">
        <v>147</v>
      </c>
    </row>
    <row r="3" spans="1:12" x14ac:dyDescent="0.25">
      <c r="A3" s="2">
        <v>2</v>
      </c>
      <c r="B3" s="2">
        <v>845101</v>
      </c>
      <c r="C3" s="18" t="s">
        <v>586</v>
      </c>
      <c r="D3" s="3" t="s">
        <v>477</v>
      </c>
      <c r="E3" s="4">
        <v>60</v>
      </c>
      <c r="F3" s="4">
        <v>65</v>
      </c>
      <c r="G3" s="4">
        <v>65</v>
      </c>
      <c r="H3" s="4">
        <v>65</v>
      </c>
      <c r="I3" s="4">
        <v>100</v>
      </c>
      <c r="J3" s="4">
        <v>65</v>
      </c>
      <c r="K3" s="34">
        <v>30</v>
      </c>
      <c r="L3" s="12" t="s">
        <v>149</v>
      </c>
    </row>
    <row r="4" spans="1:12" x14ac:dyDescent="0.25">
      <c r="A4" s="2">
        <v>3</v>
      </c>
      <c r="B4" s="2">
        <v>845102</v>
      </c>
      <c r="C4" s="18" t="s">
        <v>587</v>
      </c>
      <c r="D4" s="3" t="s">
        <v>478</v>
      </c>
      <c r="E4" s="4">
        <v>70</v>
      </c>
      <c r="F4" s="4">
        <v>70</v>
      </c>
      <c r="G4" s="4">
        <v>70</v>
      </c>
      <c r="H4" s="4">
        <v>75</v>
      </c>
      <c r="I4" s="4">
        <v>100</v>
      </c>
      <c r="J4" s="4">
        <v>70</v>
      </c>
      <c r="K4" s="34">
        <v>30</v>
      </c>
      <c r="L4" s="12" t="s">
        <v>151</v>
      </c>
    </row>
    <row r="5" spans="1:12" x14ac:dyDescent="0.25">
      <c r="A5" s="2">
        <v>4</v>
      </c>
      <c r="B5" s="2">
        <v>845103</v>
      </c>
      <c r="C5" s="18" t="s">
        <v>588</v>
      </c>
      <c r="D5" s="3" t="s">
        <v>335</v>
      </c>
      <c r="E5" s="4">
        <v>90</v>
      </c>
      <c r="F5" s="4">
        <v>90</v>
      </c>
      <c r="G5" s="4">
        <v>90</v>
      </c>
      <c r="H5" s="4">
        <v>100</v>
      </c>
      <c r="I5" s="4">
        <v>100</v>
      </c>
      <c r="J5" s="4">
        <v>95</v>
      </c>
      <c r="K5" s="34">
        <v>10</v>
      </c>
      <c r="L5" s="12" t="s">
        <v>189</v>
      </c>
    </row>
    <row r="6" spans="1:12" x14ac:dyDescent="0.25">
      <c r="A6" s="2">
        <v>5</v>
      </c>
      <c r="B6" s="2">
        <v>845104</v>
      </c>
      <c r="C6" s="18" t="s">
        <v>589</v>
      </c>
      <c r="D6" s="3" t="s">
        <v>336</v>
      </c>
      <c r="E6" s="4">
        <v>90</v>
      </c>
      <c r="F6" s="4">
        <v>90</v>
      </c>
      <c r="G6" s="4">
        <v>95</v>
      </c>
      <c r="H6" s="4">
        <v>100</v>
      </c>
      <c r="I6" s="4">
        <v>100</v>
      </c>
      <c r="J6" s="4">
        <v>95</v>
      </c>
      <c r="K6" s="34">
        <v>35</v>
      </c>
      <c r="L6" s="12" t="s">
        <v>189</v>
      </c>
    </row>
    <row r="7" spans="1:12" x14ac:dyDescent="0.25">
      <c r="A7" s="2">
        <v>6</v>
      </c>
      <c r="B7" s="2">
        <v>845105</v>
      </c>
      <c r="C7" s="18" t="s">
        <v>590</v>
      </c>
      <c r="D7" s="3" t="s">
        <v>479</v>
      </c>
      <c r="E7" s="4">
        <v>60</v>
      </c>
      <c r="F7" s="4">
        <v>55</v>
      </c>
      <c r="G7" s="4">
        <v>50</v>
      </c>
      <c r="H7" s="4">
        <v>50</v>
      </c>
      <c r="I7" s="4">
        <v>100</v>
      </c>
      <c r="J7" s="4">
        <v>50</v>
      </c>
      <c r="K7" s="34">
        <v>20</v>
      </c>
      <c r="L7" s="12" t="s">
        <v>155</v>
      </c>
    </row>
    <row r="8" spans="1:12" x14ac:dyDescent="0.25">
      <c r="A8" s="2">
        <v>8</v>
      </c>
      <c r="B8" s="2">
        <v>845136</v>
      </c>
      <c r="C8" s="18" t="s">
        <v>591</v>
      </c>
      <c r="D8" s="3" t="s">
        <v>576</v>
      </c>
      <c r="E8" s="4">
        <v>60</v>
      </c>
      <c r="F8" s="4">
        <v>55</v>
      </c>
      <c r="G8" s="4">
        <v>50</v>
      </c>
      <c r="H8" s="4">
        <v>55</v>
      </c>
      <c r="I8" s="4">
        <v>100</v>
      </c>
      <c r="J8" s="4">
        <v>55</v>
      </c>
      <c r="K8" s="34">
        <v>15</v>
      </c>
      <c r="L8" s="12" t="s">
        <v>157</v>
      </c>
    </row>
    <row r="9" spans="1:12" x14ac:dyDescent="0.25">
      <c r="A9" s="2">
        <v>9</v>
      </c>
      <c r="B9" s="2">
        <v>845137</v>
      </c>
      <c r="C9" s="18" t="s">
        <v>592</v>
      </c>
      <c r="D9" s="3" t="s">
        <v>480</v>
      </c>
      <c r="E9" s="4">
        <v>65</v>
      </c>
      <c r="F9" s="4">
        <v>65</v>
      </c>
      <c r="G9" s="4">
        <v>65</v>
      </c>
      <c r="H9" s="4">
        <v>70</v>
      </c>
      <c r="I9" s="4">
        <v>100</v>
      </c>
      <c r="J9" s="4">
        <v>65</v>
      </c>
      <c r="K9" s="34">
        <v>35</v>
      </c>
      <c r="L9" s="12" t="s">
        <v>159</v>
      </c>
    </row>
    <row r="10" spans="1:12" x14ac:dyDescent="0.25">
      <c r="A10" s="2">
        <v>10</v>
      </c>
      <c r="B10" s="2">
        <v>845159</v>
      </c>
      <c r="C10" s="18" t="s">
        <v>593</v>
      </c>
      <c r="D10" s="3" t="s">
        <v>337</v>
      </c>
      <c r="E10" s="4">
        <v>70</v>
      </c>
      <c r="F10" s="4">
        <v>70</v>
      </c>
      <c r="G10" s="4">
        <v>65</v>
      </c>
      <c r="H10" s="4">
        <v>65</v>
      </c>
      <c r="I10" s="4">
        <v>100</v>
      </c>
      <c r="J10" s="4">
        <v>65</v>
      </c>
      <c r="K10" s="34">
        <v>25</v>
      </c>
      <c r="L10" s="12" t="s">
        <v>155</v>
      </c>
    </row>
    <row r="11" spans="1:12" x14ac:dyDescent="0.25">
      <c r="A11" s="2">
        <v>11</v>
      </c>
      <c r="B11" s="2">
        <v>844773</v>
      </c>
      <c r="C11" s="18" t="s">
        <v>594</v>
      </c>
      <c r="D11" s="3" t="s">
        <v>481</v>
      </c>
      <c r="E11" s="4">
        <v>70</v>
      </c>
      <c r="F11" s="4">
        <v>70</v>
      </c>
      <c r="G11" s="4">
        <v>75</v>
      </c>
      <c r="H11" s="4">
        <v>70</v>
      </c>
      <c r="I11" s="4">
        <v>100</v>
      </c>
      <c r="J11" s="4">
        <v>70</v>
      </c>
      <c r="K11" s="34">
        <v>15</v>
      </c>
      <c r="L11" s="12" t="s">
        <v>162</v>
      </c>
    </row>
    <row r="12" spans="1:12" x14ac:dyDescent="0.25">
      <c r="A12" s="2">
        <v>12</v>
      </c>
      <c r="B12" s="2">
        <v>844774</v>
      </c>
      <c r="C12" s="18" t="s">
        <v>595</v>
      </c>
      <c r="D12" s="3" t="s">
        <v>482</v>
      </c>
      <c r="E12" s="4">
        <v>80</v>
      </c>
      <c r="F12" s="4">
        <v>80</v>
      </c>
      <c r="G12" s="4">
        <v>75</v>
      </c>
      <c r="H12" s="4">
        <v>80</v>
      </c>
      <c r="I12" s="4">
        <v>100</v>
      </c>
      <c r="J12" s="4">
        <v>80</v>
      </c>
      <c r="K12" s="34">
        <v>20</v>
      </c>
      <c r="L12" s="12" t="s">
        <v>164</v>
      </c>
    </row>
    <row r="13" spans="1:12" x14ac:dyDescent="0.25">
      <c r="A13" s="2">
        <v>13</v>
      </c>
      <c r="B13" s="2">
        <v>844775</v>
      </c>
      <c r="C13" s="18" t="s">
        <v>596</v>
      </c>
      <c r="D13" s="3" t="s">
        <v>338</v>
      </c>
      <c r="E13" s="4">
        <v>70</v>
      </c>
      <c r="F13" s="4">
        <v>70</v>
      </c>
      <c r="G13" s="4">
        <v>65</v>
      </c>
      <c r="H13" s="4">
        <v>70</v>
      </c>
      <c r="I13" s="4">
        <v>100</v>
      </c>
      <c r="J13" s="4">
        <v>70</v>
      </c>
      <c r="K13" s="34">
        <v>25</v>
      </c>
      <c r="L13" s="12" t="s">
        <v>151</v>
      </c>
    </row>
    <row r="14" spans="1:12" x14ac:dyDescent="0.25">
      <c r="A14" s="2">
        <v>14</v>
      </c>
      <c r="B14" s="2">
        <v>844776</v>
      </c>
      <c r="C14" s="18" t="s">
        <v>597</v>
      </c>
      <c r="D14" s="3" t="s">
        <v>483</v>
      </c>
      <c r="E14" s="4">
        <v>65</v>
      </c>
      <c r="F14" s="4">
        <v>70</v>
      </c>
      <c r="G14" s="4">
        <v>65</v>
      </c>
      <c r="H14" s="4">
        <v>65</v>
      </c>
      <c r="I14" s="4">
        <v>100</v>
      </c>
      <c r="J14" s="4">
        <v>65</v>
      </c>
      <c r="K14" s="34">
        <v>25</v>
      </c>
      <c r="L14" s="12" t="s">
        <v>167</v>
      </c>
    </row>
    <row r="15" spans="1:12" x14ac:dyDescent="0.25">
      <c r="A15" s="2">
        <v>15</v>
      </c>
      <c r="B15" s="2">
        <v>844777</v>
      </c>
      <c r="C15" s="18" t="s">
        <v>598</v>
      </c>
      <c r="D15" s="3" t="s">
        <v>577</v>
      </c>
      <c r="E15" s="4">
        <v>65</v>
      </c>
      <c r="F15" s="4">
        <v>70</v>
      </c>
      <c r="G15" s="4">
        <v>65</v>
      </c>
      <c r="H15" s="4">
        <v>70</v>
      </c>
      <c r="I15" s="4">
        <v>100</v>
      </c>
      <c r="J15" s="4">
        <v>65</v>
      </c>
      <c r="K15" s="34">
        <v>25</v>
      </c>
      <c r="L15" s="12" t="s">
        <v>169</v>
      </c>
    </row>
    <row r="16" spans="1:12" x14ac:dyDescent="0.25">
      <c r="A16" s="2">
        <v>16</v>
      </c>
      <c r="B16" s="2">
        <v>844778</v>
      </c>
      <c r="C16" s="18" t="s">
        <v>599</v>
      </c>
      <c r="D16" s="3" t="s">
        <v>484</v>
      </c>
      <c r="E16" s="4">
        <v>65</v>
      </c>
      <c r="F16" s="4">
        <v>65</v>
      </c>
      <c r="G16" s="4">
        <v>60</v>
      </c>
      <c r="H16" s="4">
        <v>70</v>
      </c>
      <c r="I16" s="4">
        <v>100</v>
      </c>
      <c r="J16" s="4">
        <v>60</v>
      </c>
      <c r="K16" s="34">
        <v>35</v>
      </c>
      <c r="L16" s="12" t="s">
        <v>159</v>
      </c>
    </row>
    <row r="17" spans="1:12" x14ac:dyDescent="0.25">
      <c r="A17" s="2">
        <v>17</v>
      </c>
      <c r="B17" s="2">
        <v>844779</v>
      </c>
      <c r="C17" s="18" t="s">
        <v>600</v>
      </c>
      <c r="D17" s="3" t="s">
        <v>485</v>
      </c>
      <c r="E17" s="4">
        <v>60</v>
      </c>
      <c r="F17" s="4">
        <v>65</v>
      </c>
      <c r="G17" s="4">
        <v>60</v>
      </c>
      <c r="H17" s="4">
        <v>60</v>
      </c>
      <c r="I17" s="4">
        <v>100</v>
      </c>
      <c r="J17" s="4">
        <v>60</v>
      </c>
      <c r="K17" s="34">
        <v>25</v>
      </c>
      <c r="L17" s="12" t="s">
        <v>164</v>
      </c>
    </row>
    <row r="18" spans="1:12" x14ac:dyDescent="0.25">
      <c r="A18" s="2">
        <v>18</v>
      </c>
      <c r="B18" s="2">
        <v>844827</v>
      </c>
      <c r="C18" s="18" t="s">
        <v>601</v>
      </c>
      <c r="D18" s="3" t="s">
        <v>486</v>
      </c>
      <c r="E18" s="4">
        <v>60</v>
      </c>
      <c r="F18" s="4">
        <v>60</v>
      </c>
      <c r="G18" s="4">
        <v>50</v>
      </c>
      <c r="H18" s="4">
        <v>50</v>
      </c>
      <c r="I18" s="4">
        <v>100</v>
      </c>
      <c r="J18" s="4">
        <v>50</v>
      </c>
      <c r="K18" s="34">
        <v>40</v>
      </c>
      <c r="L18" s="12" t="s">
        <v>173</v>
      </c>
    </row>
    <row r="19" spans="1:12" x14ac:dyDescent="0.25">
      <c r="A19" s="2">
        <v>19</v>
      </c>
      <c r="B19" s="2">
        <v>844828</v>
      </c>
      <c r="C19" s="18" t="s">
        <v>602</v>
      </c>
      <c r="D19" s="3" t="s">
        <v>487</v>
      </c>
      <c r="E19" s="4">
        <v>75</v>
      </c>
      <c r="F19" s="4">
        <v>80</v>
      </c>
      <c r="G19" s="4">
        <v>75</v>
      </c>
      <c r="H19" s="4">
        <v>70</v>
      </c>
      <c r="I19" s="4">
        <v>100</v>
      </c>
      <c r="J19" s="4">
        <v>75</v>
      </c>
      <c r="K19" s="34">
        <v>30</v>
      </c>
      <c r="L19" s="12" t="s">
        <v>175</v>
      </c>
    </row>
    <row r="20" spans="1:12" x14ac:dyDescent="0.25">
      <c r="A20" s="2">
        <v>20</v>
      </c>
      <c r="B20" s="2">
        <v>844829</v>
      </c>
      <c r="C20" s="18" t="s">
        <v>603</v>
      </c>
      <c r="D20" s="3" t="s">
        <v>488</v>
      </c>
      <c r="E20" s="4">
        <v>65</v>
      </c>
      <c r="F20" s="4">
        <v>65</v>
      </c>
      <c r="G20" s="4">
        <v>60</v>
      </c>
      <c r="H20" s="4">
        <v>65</v>
      </c>
      <c r="I20" s="4">
        <v>100</v>
      </c>
      <c r="J20" s="4">
        <v>60</v>
      </c>
      <c r="K20" s="34">
        <v>30</v>
      </c>
      <c r="L20" s="12" t="s">
        <v>173</v>
      </c>
    </row>
    <row r="21" spans="1:12" x14ac:dyDescent="0.25">
      <c r="A21" s="2">
        <v>21</v>
      </c>
      <c r="B21" s="2">
        <v>844830</v>
      </c>
      <c r="C21" s="18" t="s">
        <v>604</v>
      </c>
      <c r="D21" s="3" t="s">
        <v>489</v>
      </c>
      <c r="E21" s="4">
        <v>65</v>
      </c>
      <c r="F21" s="4">
        <v>65</v>
      </c>
      <c r="G21" s="4">
        <v>65</v>
      </c>
      <c r="H21" s="4">
        <v>65</v>
      </c>
      <c r="I21" s="4">
        <v>100</v>
      </c>
      <c r="J21" s="4">
        <v>65</v>
      </c>
      <c r="K21" s="34">
        <v>35</v>
      </c>
      <c r="L21" s="12" t="s">
        <v>178</v>
      </c>
    </row>
    <row r="22" spans="1:12" x14ac:dyDescent="0.25">
      <c r="A22" s="2">
        <v>22</v>
      </c>
      <c r="B22" s="2">
        <v>844987</v>
      </c>
      <c r="C22" s="18" t="s">
        <v>605</v>
      </c>
      <c r="D22" s="3" t="s">
        <v>490</v>
      </c>
      <c r="E22" s="4">
        <v>65</v>
      </c>
      <c r="F22" s="4">
        <v>60</v>
      </c>
      <c r="G22" s="4">
        <v>65</v>
      </c>
      <c r="H22" s="4">
        <v>60</v>
      </c>
      <c r="I22" s="4">
        <v>100</v>
      </c>
      <c r="J22" s="4">
        <v>60</v>
      </c>
      <c r="K22" s="34">
        <v>30</v>
      </c>
      <c r="L22" s="12" t="s">
        <v>162</v>
      </c>
    </row>
    <row r="23" spans="1:12" x14ac:dyDescent="0.25">
      <c r="A23" s="2">
        <v>23</v>
      </c>
      <c r="B23" s="2">
        <v>844986</v>
      </c>
      <c r="C23" s="18" t="s">
        <v>606</v>
      </c>
      <c r="D23" s="3" t="s">
        <v>534</v>
      </c>
      <c r="E23" s="4">
        <v>65</v>
      </c>
      <c r="F23" s="4">
        <v>65</v>
      </c>
      <c r="G23" s="4">
        <v>60</v>
      </c>
      <c r="H23" s="4">
        <v>65</v>
      </c>
      <c r="I23" s="4">
        <v>100</v>
      </c>
      <c r="J23" s="4">
        <v>65</v>
      </c>
      <c r="K23" s="34">
        <v>25</v>
      </c>
      <c r="L23" s="12" t="s">
        <v>164</v>
      </c>
    </row>
    <row r="24" spans="1:12" x14ac:dyDescent="0.25">
      <c r="A24" s="2">
        <v>24</v>
      </c>
      <c r="B24" s="2">
        <v>845022</v>
      </c>
      <c r="C24" s="18" t="s">
        <v>607</v>
      </c>
      <c r="D24" s="3" t="s">
        <v>491</v>
      </c>
      <c r="E24" s="4">
        <v>65</v>
      </c>
      <c r="F24" s="4">
        <v>65</v>
      </c>
      <c r="G24" s="4">
        <v>60</v>
      </c>
      <c r="H24" s="4">
        <v>60</v>
      </c>
      <c r="I24" s="4">
        <v>100</v>
      </c>
      <c r="J24" s="4">
        <v>60</v>
      </c>
      <c r="K24" s="34">
        <v>25</v>
      </c>
      <c r="L24" s="12" t="s">
        <v>182</v>
      </c>
    </row>
    <row r="25" spans="1:12" x14ac:dyDescent="0.25">
      <c r="A25" s="2">
        <v>25</v>
      </c>
      <c r="B25" s="2">
        <v>845023</v>
      </c>
      <c r="C25" s="18" t="s">
        <v>608</v>
      </c>
      <c r="D25" s="3" t="s">
        <v>578</v>
      </c>
      <c r="E25" s="4">
        <v>65</v>
      </c>
      <c r="F25" s="4">
        <v>65</v>
      </c>
      <c r="G25" s="4">
        <v>50</v>
      </c>
      <c r="H25" s="4">
        <v>65</v>
      </c>
      <c r="I25" s="4">
        <v>100</v>
      </c>
      <c r="J25" s="4">
        <v>60</v>
      </c>
      <c r="K25" s="34">
        <v>30</v>
      </c>
      <c r="L25" s="12" t="s">
        <v>164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L25"/>
  <sheetViews>
    <sheetView showGridLines="0" workbookViewId="0">
      <pane ySplit="1" topLeftCell="A2" activePane="bottomLeft" state="frozen"/>
      <selection pane="bottomLeft" activeCell="I1" sqref="I1"/>
    </sheetView>
  </sheetViews>
  <sheetFormatPr defaultRowHeight="15" x14ac:dyDescent="0.25"/>
  <cols>
    <col min="1" max="1" width="5.140625" customWidth="1"/>
    <col min="3" max="3" width="34.5703125" bestFit="1" customWidth="1"/>
    <col min="4" max="4" width="42.42578125" bestFit="1" customWidth="1"/>
    <col min="5" max="5" width="13.85546875" customWidth="1"/>
    <col min="6" max="6" width="12.140625" customWidth="1"/>
    <col min="7" max="7" width="13.5703125" customWidth="1"/>
    <col min="8" max="8" width="10.5703125" customWidth="1"/>
    <col min="9" max="9" width="12.140625" customWidth="1"/>
    <col min="10" max="10" width="8.85546875" style="28"/>
    <col min="12" max="12" width="41.42578125" bestFit="1" customWidth="1"/>
  </cols>
  <sheetData>
    <row r="1" spans="1:12" s="8" customFormat="1" ht="60" x14ac:dyDescent="0.25">
      <c r="A1" s="42" t="s">
        <v>0</v>
      </c>
      <c r="B1" s="42" t="s">
        <v>1</v>
      </c>
      <c r="C1" s="7" t="s">
        <v>2</v>
      </c>
      <c r="D1" s="42" t="s">
        <v>334</v>
      </c>
      <c r="E1" s="42" t="s">
        <v>3</v>
      </c>
      <c r="F1" s="42" t="s">
        <v>4</v>
      </c>
      <c r="G1" s="42" t="s">
        <v>5</v>
      </c>
      <c r="H1" s="42" t="s">
        <v>6</v>
      </c>
      <c r="I1" s="48" t="s">
        <v>668</v>
      </c>
      <c r="J1" s="47" t="s">
        <v>7</v>
      </c>
      <c r="K1" s="42" t="s">
        <v>623</v>
      </c>
      <c r="L1" s="42" t="s">
        <v>8</v>
      </c>
    </row>
    <row r="2" spans="1:12" x14ac:dyDescent="0.25">
      <c r="A2" s="2">
        <v>1</v>
      </c>
      <c r="B2" s="5">
        <v>845024</v>
      </c>
      <c r="C2" s="14" t="s">
        <v>185</v>
      </c>
      <c r="D2" s="3" t="s">
        <v>526</v>
      </c>
      <c r="E2" s="29">
        <v>99</v>
      </c>
      <c r="F2" s="29">
        <v>99</v>
      </c>
      <c r="G2" s="29">
        <v>99</v>
      </c>
      <c r="H2" s="29">
        <v>99</v>
      </c>
      <c r="I2" s="29">
        <v>99</v>
      </c>
      <c r="J2" s="43">
        <v>99</v>
      </c>
      <c r="K2" s="4">
        <v>35</v>
      </c>
      <c r="L2" s="3" t="s">
        <v>210</v>
      </c>
    </row>
    <row r="3" spans="1:12" x14ac:dyDescent="0.25">
      <c r="A3" s="2">
        <v>2</v>
      </c>
      <c r="B3" s="5">
        <v>845025</v>
      </c>
      <c r="C3" s="14" t="s">
        <v>186</v>
      </c>
      <c r="D3" s="3" t="s">
        <v>552</v>
      </c>
      <c r="E3" s="29">
        <v>99</v>
      </c>
      <c r="F3" s="35">
        <v>89</v>
      </c>
      <c r="G3" s="29">
        <v>99</v>
      </c>
      <c r="H3" s="35">
        <v>89</v>
      </c>
      <c r="I3" s="29">
        <v>99</v>
      </c>
      <c r="J3" s="43">
        <v>95</v>
      </c>
      <c r="K3" s="32">
        <v>40</v>
      </c>
      <c r="L3" s="3" t="s">
        <v>295</v>
      </c>
    </row>
    <row r="4" spans="1:12" x14ac:dyDescent="0.25">
      <c r="A4" s="2">
        <v>3</v>
      </c>
      <c r="B4" s="5">
        <v>845026</v>
      </c>
      <c r="C4" s="14" t="s">
        <v>187</v>
      </c>
      <c r="D4" s="3" t="s">
        <v>553</v>
      </c>
      <c r="E4" s="29">
        <v>99</v>
      </c>
      <c r="F4" s="35">
        <v>89</v>
      </c>
      <c r="G4" s="29">
        <v>99</v>
      </c>
      <c r="H4" s="35">
        <v>89</v>
      </c>
      <c r="I4" s="29">
        <v>99</v>
      </c>
      <c r="J4" s="43">
        <v>95</v>
      </c>
      <c r="K4" s="32">
        <v>15</v>
      </c>
      <c r="L4" s="3" t="s">
        <v>212</v>
      </c>
    </row>
    <row r="5" spans="1:12" x14ac:dyDescent="0.25">
      <c r="A5" s="2">
        <v>4</v>
      </c>
      <c r="B5" s="5">
        <v>845027</v>
      </c>
      <c r="C5" s="14" t="s">
        <v>188</v>
      </c>
      <c r="D5" s="3" t="s">
        <v>554</v>
      </c>
      <c r="E5" s="29">
        <v>99</v>
      </c>
      <c r="F5" s="29">
        <v>99</v>
      </c>
      <c r="G5" s="29">
        <v>99</v>
      </c>
      <c r="H5" s="29">
        <v>99</v>
      </c>
      <c r="I5" s="29">
        <v>99</v>
      </c>
      <c r="J5" s="43">
        <v>99</v>
      </c>
      <c r="K5" s="32">
        <v>45</v>
      </c>
      <c r="L5" s="3" t="s">
        <v>296</v>
      </c>
    </row>
    <row r="6" spans="1:12" x14ac:dyDescent="0.25">
      <c r="A6" s="2">
        <v>5</v>
      </c>
      <c r="B6" s="5">
        <v>845059</v>
      </c>
      <c r="C6" s="14" t="s">
        <v>190</v>
      </c>
      <c r="D6" s="3" t="s">
        <v>555</v>
      </c>
      <c r="E6" s="29">
        <v>99</v>
      </c>
      <c r="F6" s="29">
        <v>99</v>
      </c>
      <c r="G6" s="29">
        <v>99</v>
      </c>
      <c r="H6" s="29">
        <v>99</v>
      </c>
      <c r="I6" s="29">
        <v>99</v>
      </c>
      <c r="J6" s="43">
        <v>99</v>
      </c>
      <c r="K6" s="32">
        <v>55</v>
      </c>
      <c r="L6" s="3" t="s">
        <v>297</v>
      </c>
    </row>
    <row r="7" spans="1:12" x14ac:dyDescent="0.25">
      <c r="A7" s="2">
        <v>6</v>
      </c>
      <c r="B7" s="5">
        <v>845060</v>
      </c>
      <c r="C7" s="14" t="s">
        <v>191</v>
      </c>
      <c r="D7" s="3" t="s">
        <v>556</v>
      </c>
      <c r="E7" s="29">
        <v>99</v>
      </c>
      <c r="F7" s="29">
        <v>99</v>
      </c>
      <c r="G7" s="29">
        <v>99</v>
      </c>
      <c r="H7" s="29">
        <v>99</v>
      </c>
      <c r="I7" s="29">
        <v>99</v>
      </c>
      <c r="J7" s="43">
        <v>99</v>
      </c>
      <c r="K7" s="32">
        <v>45</v>
      </c>
      <c r="L7" s="3" t="s">
        <v>298</v>
      </c>
    </row>
    <row r="8" spans="1:12" x14ac:dyDescent="0.25">
      <c r="A8" s="2">
        <v>7</v>
      </c>
      <c r="B8" s="5">
        <v>845061</v>
      </c>
      <c r="C8" s="14" t="s">
        <v>192</v>
      </c>
      <c r="D8" s="3" t="s">
        <v>557</v>
      </c>
      <c r="E8" s="35">
        <v>89</v>
      </c>
      <c r="F8" s="35">
        <v>99</v>
      </c>
      <c r="G8" s="35">
        <v>89</v>
      </c>
      <c r="H8" s="35">
        <v>99</v>
      </c>
      <c r="I8" s="35">
        <v>99</v>
      </c>
      <c r="J8" s="43">
        <v>95</v>
      </c>
      <c r="K8" s="32">
        <v>10</v>
      </c>
      <c r="L8" s="3" t="s">
        <v>299</v>
      </c>
    </row>
    <row r="9" spans="1:12" x14ac:dyDescent="0.25">
      <c r="A9" s="2">
        <v>8</v>
      </c>
      <c r="B9" s="5">
        <v>845062</v>
      </c>
      <c r="C9" s="14" t="s">
        <v>193</v>
      </c>
      <c r="D9" s="3" t="s">
        <v>558</v>
      </c>
      <c r="E9" s="35">
        <v>89</v>
      </c>
      <c r="F9" s="35">
        <v>99</v>
      </c>
      <c r="G9" s="35">
        <v>99</v>
      </c>
      <c r="H9" s="35">
        <v>89</v>
      </c>
      <c r="I9" s="35">
        <v>99</v>
      </c>
      <c r="J9" s="43">
        <v>95</v>
      </c>
      <c r="K9" s="32">
        <v>30</v>
      </c>
      <c r="L9" s="3" t="s">
        <v>211</v>
      </c>
    </row>
    <row r="10" spans="1:12" x14ac:dyDescent="0.25">
      <c r="A10" s="2">
        <v>9</v>
      </c>
      <c r="B10" s="5">
        <v>845084</v>
      </c>
      <c r="C10" s="14" t="s">
        <v>194</v>
      </c>
      <c r="D10" s="3" t="s">
        <v>559</v>
      </c>
      <c r="E10" s="29">
        <v>99</v>
      </c>
      <c r="F10" s="35">
        <v>89</v>
      </c>
      <c r="G10" s="29">
        <v>99</v>
      </c>
      <c r="H10" s="35">
        <v>89</v>
      </c>
      <c r="I10" s="29">
        <v>99</v>
      </c>
      <c r="J10" s="43">
        <v>95</v>
      </c>
      <c r="K10" s="32">
        <v>25</v>
      </c>
      <c r="L10" s="3" t="s">
        <v>212</v>
      </c>
    </row>
    <row r="11" spans="1:12" x14ac:dyDescent="0.25">
      <c r="A11" s="2">
        <v>10</v>
      </c>
      <c r="B11" s="5">
        <v>845086</v>
      </c>
      <c r="C11" s="14" t="s">
        <v>195</v>
      </c>
      <c r="D11" s="3" t="s">
        <v>560</v>
      </c>
      <c r="E11" s="29">
        <v>99</v>
      </c>
      <c r="F11" s="35">
        <v>99</v>
      </c>
      <c r="G11" s="29">
        <v>99</v>
      </c>
      <c r="H11" s="35">
        <v>99</v>
      </c>
      <c r="I11" s="29">
        <v>99</v>
      </c>
      <c r="J11" s="43">
        <v>99</v>
      </c>
      <c r="K11" s="32">
        <v>25</v>
      </c>
      <c r="L11" s="3" t="s">
        <v>295</v>
      </c>
    </row>
    <row r="12" spans="1:12" x14ac:dyDescent="0.25">
      <c r="A12" s="2">
        <v>11</v>
      </c>
      <c r="B12" s="5">
        <v>845087</v>
      </c>
      <c r="C12" s="14" t="s">
        <v>196</v>
      </c>
      <c r="D12" s="3" t="s">
        <v>561</v>
      </c>
      <c r="E12" s="29">
        <v>99</v>
      </c>
      <c r="F12" s="35">
        <v>99</v>
      </c>
      <c r="G12" s="29">
        <v>99</v>
      </c>
      <c r="H12" s="35">
        <v>99</v>
      </c>
      <c r="I12" s="29">
        <v>99</v>
      </c>
      <c r="J12" s="43">
        <v>99</v>
      </c>
      <c r="K12" s="32">
        <v>30</v>
      </c>
      <c r="L12" s="3" t="s">
        <v>210</v>
      </c>
    </row>
    <row r="13" spans="1:12" x14ac:dyDescent="0.25">
      <c r="A13" s="2">
        <v>12</v>
      </c>
      <c r="B13" s="5">
        <v>845106</v>
      </c>
      <c r="C13" s="14" t="s">
        <v>197</v>
      </c>
      <c r="D13" s="3" t="s">
        <v>562</v>
      </c>
      <c r="E13" s="35">
        <v>99</v>
      </c>
      <c r="F13" s="35">
        <v>99</v>
      </c>
      <c r="G13" s="35">
        <v>99</v>
      </c>
      <c r="H13" s="35">
        <v>99</v>
      </c>
      <c r="I13" s="35">
        <v>99</v>
      </c>
      <c r="J13" s="43">
        <v>99</v>
      </c>
      <c r="K13" s="32">
        <v>25</v>
      </c>
      <c r="L13" s="3" t="s">
        <v>298</v>
      </c>
    </row>
    <row r="14" spans="1:12" x14ac:dyDescent="0.25">
      <c r="A14" s="2">
        <v>13</v>
      </c>
      <c r="B14" s="5">
        <v>845107</v>
      </c>
      <c r="C14" s="14" t="s">
        <v>198</v>
      </c>
      <c r="D14" s="3" t="s">
        <v>563</v>
      </c>
      <c r="E14" s="35">
        <v>89</v>
      </c>
      <c r="F14" s="35">
        <v>99</v>
      </c>
      <c r="G14" s="35">
        <v>89</v>
      </c>
      <c r="H14" s="35">
        <v>99</v>
      </c>
      <c r="I14" s="35">
        <v>89</v>
      </c>
      <c r="J14" s="43">
        <v>93</v>
      </c>
      <c r="K14" s="32">
        <v>20</v>
      </c>
      <c r="L14" s="3" t="s">
        <v>210</v>
      </c>
    </row>
    <row r="15" spans="1:12" x14ac:dyDescent="0.25">
      <c r="A15" s="2">
        <v>14</v>
      </c>
      <c r="B15" s="5">
        <v>845108</v>
      </c>
      <c r="C15" s="14" t="s">
        <v>199</v>
      </c>
      <c r="D15" s="3" t="s">
        <v>564</v>
      </c>
      <c r="E15" s="35">
        <v>89</v>
      </c>
      <c r="F15" s="35">
        <v>99</v>
      </c>
      <c r="G15" s="35">
        <v>89</v>
      </c>
      <c r="H15" s="35">
        <v>99</v>
      </c>
      <c r="I15" s="35">
        <v>89</v>
      </c>
      <c r="J15" s="43">
        <v>93</v>
      </c>
      <c r="K15" s="32">
        <v>25</v>
      </c>
      <c r="L15" s="3" t="s">
        <v>211</v>
      </c>
    </row>
    <row r="16" spans="1:12" x14ac:dyDescent="0.25">
      <c r="A16" s="2">
        <v>15</v>
      </c>
      <c r="B16" s="5">
        <v>845109</v>
      </c>
      <c r="C16" s="14" t="s">
        <v>200</v>
      </c>
      <c r="D16" s="3" t="s">
        <v>565</v>
      </c>
      <c r="E16" s="35">
        <v>89</v>
      </c>
      <c r="F16" s="35">
        <v>99</v>
      </c>
      <c r="G16" s="35">
        <v>89</v>
      </c>
      <c r="H16" s="35">
        <v>99</v>
      </c>
      <c r="I16" s="35">
        <v>89</v>
      </c>
      <c r="J16" s="43">
        <v>93</v>
      </c>
      <c r="K16" s="32">
        <v>35</v>
      </c>
      <c r="L16" s="3" t="s">
        <v>212</v>
      </c>
    </row>
    <row r="17" spans="1:12" x14ac:dyDescent="0.25">
      <c r="A17" s="2">
        <v>16</v>
      </c>
      <c r="B17" s="5">
        <v>845110</v>
      </c>
      <c r="C17" s="14" t="s">
        <v>201</v>
      </c>
      <c r="D17" s="3" t="s">
        <v>566</v>
      </c>
      <c r="E17" s="35">
        <v>99</v>
      </c>
      <c r="F17" s="29">
        <v>99</v>
      </c>
      <c r="G17" s="35">
        <v>99</v>
      </c>
      <c r="H17" s="29">
        <v>99</v>
      </c>
      <c r="I17" s="35">
        <v>99</v>
      </c>
      <c r="J17" s="43">
        <v>99</v>
      </c>
      <c r="K17" s="32">
        <v>40</v>
      </c>
      <c r="L17" s="3" t="s">
        <v>210</v>
      </c>
    </row>
    <row r="18" spans="1:12" x14ac:dyDescent="0.25">
      <c r="A18" s="2">
        <v>17</v>
      </c>
      <c r="B18" s="5">
        <v>845111</v>
      </c>
      <c r="C18" s="14" t="s">
        <v>202</v>
      </c>
      <c r="D18" s="3" t="s">
        <v>567</v>
      </c>
      <c r="E18" s="35">
        <v>99</v>
      </c>
      <c r="F18" s="29">
        <v>99</v>
      </c>
      <c r="G18" s="35">
        <v>99</v>
      </c>
      <c r="H18" s="29">
        <v>99</v>
      </c>
      <c r="I18" s="35">
        <v>99</v>
      </c>
      <c r="J18" s="43">
        <v>99</v>
      </c>
      <c r="K18" s="32">
        <v>20</v>
      </c>
      <c r="L18" s="3" t="s">
        <v>300</v>
      </c>
    </row>
    <row r="19" spans="1:12" x14ac:dyDescent="0.25">
      <c r="A19" s="2">
        <v>18</v>
      </c>
      <c r="B19" s="5">
        <v>845112</v>
      </c>
      <c r="C19" s="14" t="s">
        <v>203</v>
      </c>
      <c r="D19" s="3" t="s">
        <v>568</v>
      </c>
      <c r="E19" s="35">
        <v>99</v>
      </c>
      <c r="F19" s="29">
        <v>99</v>
      </c>
      <c r="G19" s="35">
        <v>99</v>
      </c>
      <c r="H19" s="29">
        <v>99</v>
      </c>
      <c r="I19" s="35">
        <v>99</v>
      </c>
      <c r="J19" s="43">
        <v>99</v>
      </c>
      <c r="K19" s="32">
        <v>35</v>
      </c>
      <c r="L19" s="3" t="s">
        <v>213</v>
      </c>
    </row>
    <row r="20" spans="1:12" x14ac:dyDescent="0.25">
      <c r="A20" s="2">
        <v>19</v>
      </c>
      <c r="B20" s="5">
        <v>845113</v>
      </c>
      <c r="C20" s="14" t="s">
        <v>204</v>
      </c>
      <c r="D20" s="3" t="s">
        <v>569</v>
      </c>
      <c r="E20" s="35">
        <v>99</v>
      </c>
      <c r="F20" s="29">
        <v>99</v>
      </c>
      <c r="G20" s="35">
        <v>99</v>
      </c>
      <c r="H20" s="29">
        <v>99</v>
      </c>
      <c r="I20" s="35">
        <v>99</v>
      </c>
      <c r="J20" s="43">
        <v>99</v>
      </c>
      <c r="K20" s="32">
        <v>30</v>
      </c>
      <c r="L20" s="3" t="s">
        <v>301</v>
      </c>
    </row>
    <row r="21" spans="1:12" x14ac:dyDescent="0.25">
      <c r="A21" s="2">
        <v>20</v>
      </c>
      <c r="B21" s="5">
        <v>845138</v>
      </c>
      <c r="C21" s="14" t="s">
        <v>205</v>
      </c>
      <c r="D21" s="3" t="s">
        <v>570</v>
      </c>
      <c r="E21" s="35">
        <v>99</v>
      </c>
      <c r="F21" s="29">
        <v>99</v>
      </c>
      <c r="G21" s="35">
        <v>99</v>
      </c>
      <c r="H21" s="29">
        <v>99</v>
      </c>
      <c r="I21" s="35">
        <v>99</v>
      </c>
      <c r="J21" s="43">
        <v>99</v>
      </c>
      <c r="K21" s="32">
        <v>20</v>
      </c>
      <c r="L21" s="3" t="s">
        <v>302</v>
      </c>
    </row>
    <row r="22" spans="1:12" x14ac:dyDescent="0.25">
      <c r="A22" s="2">
        <v>21</v>
      </c>
      <c r="B22" s="5">
        <v>845139</v>
      </c>
      <c r="C22" s="14" t="s">
        <v>206</v>
      </c>
      <c r="D22" s="3" t="s">
        <v>571</v>
      </c>
      <c r="E22" s="35">
        <v>99</v>
      </c>
      <c r="F22" s="29">
        <v>99</v>
      </c>
      <c r="G22" s="35">
        <v>99</v>
      </c>
      <c r="H22" s="29">
        <v>99</v>
      </c>
      <c r="I22" s="35">
        <v>99</v>
      </c>
      <c r="J22" s="43">
        <v>99</v>
      </c>
      <c r="K22" s="32">
        <v>40</v>
      </c>
      <c r="L22" s="3" t="s">
        <v>301</v>
      </c>
    </row>
    <row r="23" spans="1:12" x14ac:dyDescent="0.25">
      <c r="A23" s="2">
        <v>22</v>
      </c>
      <c r="B23" s="5">
        <v>845140</v>
      </c>
      <c r="C23" s="14" t="s">
        <v>207</v>
      </c>
      <c r="D23" s="3" t="s">
        <v>572</v>
      </c>
      <c r="E23" s="35">
        <v>99</v>
      </c>
      <c r="F23" s="35">
        <v>99</v>
      </c>
      <c r="G23" s="35">
        <v>99</v>
      </c>
      <c r="H23" s="35">
        <v>99</v>
      </c>
      <c r="I23" s="35">
        <v>99</v>
      </c>
      <c r="J23" s="43">
        <v>99</v>
      </c>
      <c r="K23" s="32">
        <v>15</v>
      </c>
      <c r="L23" s="3" t="s">
        <v>213</v>
      </c>
    </row>
    <row r="24" spans="1:12" x14ac:dyDescent="0.25">
      <c r="A24" s="2">
        <v>23</v>
      </c>
      <c r="B24" s="5">
        <v>845141</v>
      </c>
      <c r="C24" s="14" t="s">
        <v>208</v>
      </c>
      <c r="D24" s="3" t="s">
        <v>573</v>
      </c>
      <c r="E24" s="35">
        <v>99</v>
      </c>
      <c r="F24" s="35">
        <v>89</v>
      </c>
      <c r="G24" s="35">
        <v>99</v>
      </c>
      <c r="H24" s="35">
        <v>89</v>
      </c>
      <c r="I24" s="35">
        <v>99</v>
      </c>
      <c r="J24" s="43">
        <v>95</v>
      </c>
      <c r="K24" s="32">
        <v>20</v>
      </c>
      <c r="L24" s="3" t="s">
        <v>212</v>
      </c>
    </row>
    <row r="25" spans="1:12" x14ac:dyDescent="0.25">
      <c r="A25" s="2">
        <v>24</v>
      </c>
      <c r="B25" s="5">
        <v>844526</v>
      </c>
      <c r="C25" s="14" t="s">
        <v>209</v>
      </c>
      <c r="D25" s="3" t="s">
        <v>574</v>
      </c>
      <c r="E25" s="35">
        <v>99</v>
      </c>
      <c r="F25" s="35">
        <v>99</v>
      </c>
      <c r="G25" s="35">
        <v>99</v>
      </c>
      <c r="H25" s="35">
        <v>99</v>
      </c>
      <c r="I25" s="35">
        <v>99</v>
      </c>
      <c r="J25" s="43">
        <v>99</v>
      </c>
      <c r="K25" s="32">
        <v>15</v>
      </c>
      <c r="L25" s="3" t="s">
        <v>212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L33"/>
  <sheetViews>
    <sheetView workbookViewId="0">
      <pane ySplit="1" topLeftCell="A5" activePane="bottomLeft" state="frozen"/>
      <selection pane="bottomLeft" activeCell="I1" sqref="I1"/>
    </sheetView>
  </sheetViews>
  <sheetFormatPr defaultRowHeight="15" x14ac:dyDescent="0.25"/>
  <cols>
    <col min="1" max="1" width="5.140625" customWidth="1"/>
    <col min="2" max="2" width="11.5703125" bestFit="1" customWidth="1"/>
    <col min="3" max="3" width="34.42578125" bestFit="1" customWidth="1"/>
    <col min="4" max="4" width="44.42578125" bestFit="1" customWidth="1"/>
    <col min="5" max="5" width="15.5703125" customWidth="1"/>
    <col min="6" max="6" width="12.85546875" customWidth="1"/>
    <col min="7" max="7" width="13.42578125" customWidth="1"/>
    <col min="8" max="8" width="11.140625" customWidth="1"/>
    <col min="9" max="9" width="12" customWidth="1"/>
    <col min="12" max="12" width="64.5703125" bestFit="1" customWidth="1"/>
  </cols>
  <sheetData>
    <row r="1" spans="1:12" s="8" customFormat="1" ht="45" x14ac:dyDescent="0.25">
      <c r="A1" s="42" t="s">
        <v>0</v>
      </c>
      <c r="B1" s="42" t="s">
        <v>1</v>
      </c>
      <c r="C1" s="7" t="s">
        <v>2</v>
      </c>
      <c r="D1" s="42" t="s">
        <v>334</v>
      </c>
      <c r="E1" s="42" t="s">
        <v>3</v>
      </c>
      <c r="F1" s="42" t="s">
        <v>4</v>
      </c>
      <c r="G1" s="42" t="s">
        <v>5</v>
      </c>
      <c r="H1" s="42" t="s">
        <v>6</v>
      </c>
      <c r="I1" s="48" t="s">
        <v>668</v>
      </c>
      <c r="J1" s="42" t="s">
        <v>7</v>
      </c>
      <c r="K1" s="42" t="s">
        <v>623</v>
      </c>
      <c r="L1" s="42" t="s">
        <v>8</v>
      </c>
    </row>
    <row r="2" spans="1:12" x14ac:dyDescent="0.25">
      <c r="A2" s="2">
        <v>1</v>
      </c>
      <c r="B2" s="24">
        <v>845142</v>
      </c>
      <c r="C2" s="36" t="s">
        <v>214</v>
      </c>
      <c r="D2" s="3" t="s">
        <v>401</v>
      </c>
      <c r="E2" s="24">
        <v>60</v>
      </c>
      <c r="F2" s="24">
        <v>70</v>
      </c>
      <c r="G2" s="24">
        <v>60</v>
      </c>
      <c r="H2" s="24">
        <v>65</v>
      </c>
      <c r="I2" s="24">
        <v>100</v>
      </c>
      <c r="J2" s="24">
        <v>71</v>
      </c>
      <c r="K2" s="26">
        <v>75</v>
      </c>
      <c r="L2" s="36" t="s">
        <v>303</v>
      </c>
    </row>
    <row r="3" spans="1:12" x14ac:dyDescent="0.25">
      <c r="A3" s="2">
        <v>2</v>
      </c>
      <c r="B3" s="24">
        <v>845143</v>
      </c>
      <c r="C3" s="36" t="s">
        <v>215</v>
      </c>
      <c r="D3" s="3" t="s">
        <v>402</v>
      </c>
      <c r="E3" s="24">
        <v>60</v>
      </c>
      <c r="F3" s="24">
        <v>70</v>
      </c>
      <c r="G3" s="24">
        <v>60</v>
      </c>
      <c r="H3" s="24">
        <v>60</v>
      </c>
      <c r="I3" s="24">
        <v>100</v>
      </c>
      <c r="J3" s="24">
        <v>70</v>
      </c>
      <c r="K3" s="26">
        <v>55</v>
      </c>
      <c r="L3" s="36" t="s">
        <v>304</v>
      </c>
    </row>
    <row r="4" spans="1:12" x14ac:dyDescent="0.25">
      <c r="A4" s="2">
        <v>3</v>
      </c>
      <c r="B4" s="24">
        <v>845160</v>
      </c>
      <c r="C4" s="36" t="s">
        <v>216</v>
      </c>
      <c r="D4" s="3" t="s">
        <v>403</v>
      </c>
      <c r="E4" s="24">
        <v>80</v>
      </c>
      <c r="F4" s="24">
        <v>90</v>
      </c>
      <c r="G4" s="24">
        <v>80</v>
      </c>
      <c r="H4" s="24">
        <v>80</v>
      </c>
      <c r="I4" s="24">
        <v>100</v>
      </c>
      <c r="J4" s="24">
        <v>86</v>
      </c>
      <c r="K4" s="26">
        <v>75</v>
      </c>
      <c r="L4" s="36" t="s">
        <v>305</v>
      </c>
    </row>
    <row r="5" spans="1:12" x14ac:dyDescent="0.25">
      <c r="A5" s="2">
        <v>4</v>
      </c>
      <c r="B5" s="24">
        <v>845161</v>
      </c>
      <c r="C5" s="36" t="s">
        <v>218</v>
      </c>
      <c r="D5" s="3" t="s">
        <v>404</v>
      </c>
      <c r="E5" s="24">
        <v>80</v>
      </c>
      <c r="F5" s="24">
        <v>90</v>
      </c>
      <c r="G5" s="24">
        <v>80</v>
      </c>
      <c r="H5" s="24">
        <v>80</v>
      </c>
      <c r="I5" s="24">
        <v>100</v>
      </c>
      <c r="J5" s="24">
        <v>86</v>
      </c>
      <c r="K5" s="26">
        <v>75</v>
      </c>
      <c r="L5" s="36" t="s">
        <v>306</v>
      </c>
    </row>
    <row r="6" spans="1:12" x14ac:dyDescent="0.25">
      <c r="A6" s="2">
        <v>5</v>
      </c>
      <c r="B6" s="24">
        <v>845162</v>
      </c>
      <c r="C6" s="36" t="s">
        <v>219</v>
      </c>
      <c r="D6" s="3" t="s">
        <v>405</v>
      </c>
      <c r="E6" s="24">
        <v>62</v>
      </c>
      <c r="F6" s="24">
        <v>70</v>
      </c>
      <c r="G6" s="24">
        <v>62</v>
      </c>
      <c r="H6" s="24">
        <v>61</v>
      </c>
      <c r="I6" s="24">
        <v>100</v>
      </c>
      <c r="J6" s="24">
        <v>71</v>
      </c>
      <c r="K6" s="26">
        <v>75</v>
      </c>
      <c r="L6" s="36" t="s">
        <v>307</v>
      </c>
    </row>
    <row r="7" spans="1:12" x14ac:dyDescent="0.25">
      <c r="A7" s="2">
        <v>6</v>
      </c>
      <c r="B7" s="24">
        <v>845163</v>
      </c>
      <c r="C7" s="36" t="s">
        <v>220</v>
      </c>
      <c r="D7" s="3" t="s">
        <v>406</v>
      </c>
      <c r="E7" s="24">
        <v>73</v>
      </c>
      <c r="F7" s="24">
        <v>80</v>
      </c>
      <c r="G7" s="24">
        <v>74</v>
      </c>
      <c r="H7" s="24">
        <v>68</v>
      </c>
      <c r="I7" s="24">
        <v>100</v>
      </c>
      <c r="J7" s="24">
        <v>79</v>
      </c>
      <c r="K7" s="26">
        <v>60</v>
      </c>
      <c r="L7" s="36" t="s">
        <v>308</v>
      </c>
    </row>
    <row r="8" spans="1:12" x14ac:dyDescent="0.25">
      <c r="A8" s="2">
        <v>7</v>
      </c>
      <c r="B8" s="24">
        <v>845164</v>
      </c>
      <c r="C8" s="36" t="s">
        <v>221</v>
      </c>
      <c r="D8" s="3" t="s">
        <v>407</v>
      </c>
      <c r="E8" s="24">
        <v>75</v>
      </c>
      <c r="F8" s="24">
        <v>85</v>
      </c>
      <c r="G8" s="24">
        <v>75</v>
      </c>
      <c r="H8" s="24">
        <v>70</v>
      </c>
      <c r="I8" s="24">
        <v>100</v>
      </c>
      <c r="J8" s="24">
        <v>81</v>
      </c>
      <c r="K8" s="26">
        <v>60</v>
      </c>
      <c r="L8" s="36" t="s">
        <v>309</v>
      </c>
    </row>
    <row r="9" spans="1:12" x14ac:dyDescent="0.25">
      <c r="A9" s="2">
        <v>8</v>
      </c>
      <c r="B9" s="24">
        <v>845165</v>
      </c>
      <c r="C9" s="36" t="s">
        <v>222</v>
      </c>
      <c r="D9" s="3" t="s">
        <v>408</v>
      </c>
      <c r="E9" s="24">
        <v>70</v>
      </c>
      <c r="F9" s="24">
        <v>80</v>
      </c>
      <c r="G9" s="24">
        <v>70</v>
      </c>
      <c r="H9" s="24">
        <v>60</v>
      </c>
      <c r="I9" s="24">
        <v>100</v>
      </c>
      <c r="J9" s="24">
        <v>76</v>
      </c>
      <c r="K9" s="24">
        <v>90</v>
      </c>
      <c r="L9" s="36" t="s">
        <v>310</v>
      </c>
    </row>
    <row r="10" spans="1:12" x14ac:dyDescent="0.25">
      <c r="A10" s="2">
        <v>9</v>
      </c>
      <c r="B10" s="24">
        <v>844866</v>
      </c>
      <c r="C10" s="36" t="s">
        <v>223</v>
      </c>
      <c r="D10" s="3" t="s">
        <v>409</v>
      </c>
      <c r="E10" s="24">
        <v>75</v>
      </c>
      <c r="F10" s="24">
        <v>80</v>
      </c>
      <c r="G10" s="24">
        <v>75</v>
      </c>
      <c r="H10" s="24">
        <v>70</v>
      </c>
      <c r="I10" s="24">
        <v>100</v>
      </c>
      <c r="J10" s="24">
        <v>80</v>
      </c>
      <c r="K10" s="26">
        <v>60</v>
      </c>
      <c r="L10" s="36" t="s">
        <v>311</v>
      </c>
    </row>
    <row r="11" spans="1:12" x14ac:dyDescent="0.25">
      <c r="A11" s="2">
        <v>10</v>
      </c>
      <c r="B11" s="24">
        <v>844956</v>
      </c>
      <c r="C11" s="36" t="s">
        <v>224</v>
      </c>
      <c r="D11" s="3" t="s">
        <v>410</v>
      </c>
      <c r="E11" s="24">
        <v>70</v>
      </c>
      <c r="F11" s="24">
        <v>85</v>
      </c>
      <c r="G11" s="24">
        <v>70</v>
      </c>
      <c r="H11" s="24">
        <v>60</v>
      </c>
      <c r="I11" s="24">
        <v>100</v>
      </c>
      <c r="J11" s="24">
        <v>77</v>
      </c>
      <c r="K11" s="26">
        <v>75</v>
      </c>
      <c r="L11" s="36" t="s">
        <v>312</v>
      </c>
    </row>
    <row r="12" spans="1:12" x14ac:dyDescent="0.25">
      <c r="A12" s="2">
        <v>11</v>
      </c>
      <c r="B12" s="24">
        <v>844957</v>
      </c>
      <c r="C12" s="36" t="s">
        <v>225</v>
      </c>
      <c r="D12" s="3" t="s">
        <v>411</v>
      </c>
      <c r="E12" s="24">
        <v>70</v>
      </c>
      <c r="F12" s="24">
        <v>80</v>
      </c>
      <c r="G12" s="24">
        <v>70</v>
      </c>
      <c r="H12" s="24">
        <v>75</v>
      </c>
      <c r="I12" s="24">
        <v>100</v>
      </c>
      <c r="J12" s="24">
        <v>79</v>
      </c>
      <c r="K12" s="26">
        <v>70</v>
      </c>
      <c r="L12" s="36" t="s">
        <v>312</v>
      </c>
    </row>
    <row r="13" spans="1:12" x14ac:dyDescent="0.25">
      <c r="A13" s="2">
        <v>12</v>
      </c>
      <c r="B13" s="24">
        <v>844989</v>
      </c>
      <c r="C13" s="36" t="s">
        <v>226</v>
      </c>
      <c r="D13" s="3" t="s">
        <v>412</v>
      </c>
      <c r="E13" s="24">
        <v>72</v>
      </c>
      <c r="F13" s="24">
        <v>75</v>
      </c>
      <c r="G13" s="24">
        <v>72</v>
      </c>
      <c r="H13" s="24">
        <v>71</v>
      </c>
      <c r="I13" s="24">
        <v>100</v>
      </c>
      <c r="J13" s="24">
        <v>78</v>
      </c>
      <c r="K13" s="26">
        <v>55</v>
      </c>
      <c r="L13" s="36" t="s">
        <v>313</v>
      </c>
    </row>
    <row r="14" spans="1:12" x14ac:dyDescent="0.25">
      <c r="A14" s="2">
        <v>13</v>
      </c>
      <c r="B14" s="24">
        <v>844990</v>
      </c>
      <c r="C14" s="36" t="s">
        <v>227</v>
      </c>
      <c r="D14" s="3" t="s">
        <v>413</v>
      </c>
      <c r="E14" s="24">
        <v>80</v>
      </c>
      <c r="F14" s="24">
        <v>90</v>
      </c>
      <c r="G14" s="24">
        <v>80</v>
      </c>
      <c r="H14" s="24">
        <v>80</v>
      </c>
      <c r="I14" s="24">
        <v>100</v>
      </c>
      <c r="J14" s="24">
        <v>86</v>
      </c>
      <c r="K14" s="26">
        <v>80</v>
      </c>
      <c r="L14" s="36" t="s">
        <v>314</v>
      </c>
    </row>
    <row r="15" spans="1:12" x14ac:dyDescent="0.25">
      <c r="A15" s="2">
        <v>14</v>
      </c>
      <c r="B15" s="24">
        <v>844993</v>
      </c>
      <c r="C15" s="36" t="s">
        <v>228</v>
      </c>
      <c r="D15" s="3" t="s">
        <v>414</v>
      </c>
      <c r="E15" s="24">
        <v>75</v>
      </c>
      <c r="F15" s="24">
        <v>80</v>
      </c>
      <c r="G15" s="24">
        <v>75</v>
      </c>
      <c r="H15" s="24">
        <v>70</v>
      </c>
      <c r="I15" s="24">
        <v>100</v>
      </c>
      <c r="J15" s="24">
        <v>80</v>
      </c>
      <c r="K15" s="26">
        <v>60</v>
      </c>
      <c r="L15" s="36" t="s">
        <v>315</v>
      </c>
    </row>
    <row r="16" spans="1:12" x14ac:dyDescent="0.25">
      <c r="A16" s="2">
        <v>15</v>
      </c>
      <c r="B16" s="24">
        <v>844994</v>
      </c>
      <c r="C16" s="36" t="s">
        <v>229</v>
      </c>
      <c r="D16" s="3" t="s">
        <v>492</v>
      </c>
      <c r="E16" s="24">
        <v>70</v>
      </c>
      <c r="F16" s="24">
        <v>80</v>
      </c>
      <c r="G16" s="24">
        <v>70</v>
      </c>
      <c r="H16" s="24">
        <v>60</v>
      </c>
      <c r="I16" s="24">
        <v>100</v>
      </c>
      <c r="J16" s="24">
        <v>76</v>
      </c>
      <c r="K16" s="26">
        <v>70</v>
      </c>
      <c r="L16" s="36" t="s">
        <v>316</v>
      </c>
    </row>
    <row r="17" spans="1:12" x14ac:dyDescent="0.25">
      <c r="A17" s="2">
        <v>16</v>
      </c>
      <c r="B17" s="24">
        <v>845029</v>
      </c>
      <c r="C17" s="36" t="s">
        <v>230</v>
      </c>
      <c r="D17" s="3" t="s">
        <v>493</v>
      </c>
      <c r="E17" s="24">
        <v>80</v>
      </c>
      <c r="F17" s="24">
        <v>90</v>
      </c>
      <c r="G17" s="24">
        <v>80</v>
      </c>
      <c r="H17" s="24">
        <v>80</v>
      </c>
      <c r="I17" s="24">
        <v>100</v>
      </c>
      <c r="J17" s="24">
        <v>86</v>
      </c>
      <c r="K17" s="26">
        <v>75</v>
      </c>
      <c r="L17" s="36" t="s">
        <v>317</v>
      </c>
    </row>
    <row r="18" spans="1:12" x14ac:dyDescent="0.25">
      <c r="A18" s="2">
        <v>17</v>
      </c>
      <c r="B18" s="24">
        <v>845030</v>
      </c>
      <c r="C18" s="36" t="s">
        <v>231</v>
      </c>
      <c r="D18" s="3" t="s">
        <v>579</v>
      </c>
      <c r="E18" s="24">
        <v>81</v>
      </c>
      <c r="F18" s="24">
        <v>90</v>
      </c>
      <c r="G18" s="24">
        <v>83</v>
      </c>
      <c r="H18" s="24">
        <v>81</v>
      </c>
      <c r="I18" s="24">
        <v>100</v>
      </c>
      <c r="J18" s="24">
        <v>87</v>
      </c>
      <c r="K18" s="26">
        <v>70</v>
      </c>
      <c r="L18" s="36" t="s">
        <v>318</v>
      </c>
    </row>
    <row r="19" spans="1:12" x14ac:dyDescent="0.25">
      <c r="A19" s="2">
        <v>18</v>
      </c>
      <c r="B19" s="24">
        <v>845031</v>
      </c>
      <c r="C19" s="36" t="s">
        <v>232</v>
      </c>
      <c r="D19" s="3" t="s">
        <v>415</v>
      </c>
      <c r="E19" s="24">
        <v>72</v>
      </c>
      <c r="F19" s="24">
        <v>80</v>
      </c>
      <c r="G19" s="24">
        <v>72</v>
      </c>
      <c r="H19" s="24">
        <v>61</v>
      </c>
      <c r="I19" s="24">
        <v>100</v>
      </c>
      <c r="J19" s="24">
        <v>77</v>
      </c>
      <c r="K19" s="26">
        <v>55</v>
      </c>
      <c r="L19" s="36" t="s">
        <v>319</v>
      </c>
    </row>
    <row r="20" spans="1:12" x14ac:dyDescent="0.25">
      <c r="A20" s="2">
        <v>19</v>
      </c>
      <c r="B20" s="24">
        <v>845032</v>
      </c>
      <c r="C20" s="36" t="s">
        <v>233</v>
      </c>
      <c r="D20" s="3" t="s">
        <v>494</v>
      </c>
      <c r="E20" s="24">
        <v>66</v>
      </c>
      <c r="F20" s="24">
        <v>70</v>
      </c>
      <c r="G20" s="24">
        <v>62</v>
      </c>
      <c r="H20" s="24">
        <v>62</v>
      </c>
      <c r="I20" s="24">
        <v>100</v>
      </c>
      <c r="J20" s="24">
        <v>72</v>
      </c>
      <c r="K20" s="26">
        <v>45</v>
      </c>
      <c r="L20" s="36" t="s">
        <v>320</v>
      </c>
    </row>
    <row r="21" spans="1:12" x14ac:dyDescent="0.25">
      <c r="A21" s="2">
        <v>20</v>
      </c>
      <c r="B21" s="24">
        <v>845063</v>
      </c>
      <c r="C21" s="36" t="s">
        <v>234</v>
      </c>
      <c r="D21" s="3" t="s">
        <v>416</v>
      </c>
      <c r="E21" s="24">
        <v>75</v>
      </c>
      <c r="F21" s="24">
        <v>85</v>
      </c>
      <c r="G21" s="24">
        <v>75</v>
      </c>
      <c r="H21" s="24">
        <v>70</v>
      </c>
      <c r="I21" s="24">
        <v>100</v>
      </c>
      <c r="J21" s="24">
        <v>81</v>
      </c>
      <c r="K21" s="24">
        <v>90</v>
      </c>
      <c r="L21" s="36" t="s">
        <v>321</v>
      </c>
    </row>
    <row r="22" spans="1:12" x14ac:dyDescent="0.25">
      <c r="A22" s="2">
        <v>21</v>
      </c>
      <c r="B22" s="24">
        <v>845064</v>
      </c>
      <c r="C22" s="36" t="s">
        <v>235</v>
      </c>
      <c r="D22" s="3" t="s">
        <v>417</v>
      </c>
      <c r="E22" s="24">
        <v>80</v>
      </c>
      <c r="F22" s="24">
        <v>85</v>
      </c>
      <c r="G22" s="24">
        <v>80</v>
      </c>
      <c r="H22" s="24">
        <v>80</v>
      </c>
      <c r="I22" s="24">
        <v>100</v>
      </c>
      <c r="J22" s="24">
        <v>85</v>
      </c>
      <c r="K22" s="26">
        <v>75</v>
      </c>
      <c r="L22" s="36" t="s">
        <v>322</v>
      </c>
    </row>
    <row r="23" spans="1:12" x14ac:dyDescent="0.25">
      <c r="A23" s="2">
        <v>22</v>
      </c>
      <c r="B23" s="24">
        <v>845066</v>
      </c>
      <c r="C23" s="36" t="s">
        <v>236</v>
      </c>
      <c r="D23" s="3" t="s">
        <v>418</v>
      </c>
      <c r="E23" s="24">
        <v>73</v>
      </c>
      <c r="F23" s="24">
        <v>75</v>
      </c>
      <c r="G23" s="24">
        <v>72</v>
      </c>
      <c r="H23" s="24">
        <v>75</v>
      </c>
      <c r="I23" s="24">
        <v>100</v>
      </c>
      <c r="J23" s="24">
        <v>79</v>
      </c>
      <c r="K23" s="26">
        <v>65</v>
      </c>
      <c r="L23" s="36" t="s">
        <v>323</v>
      </c>
    </row>
    <row r="24" spans="1:12" x14ac:dyDescent="0.25">
      <c r="A24" s="2">
        <v>23</v>
      </c>
      <c r="B24" s="24">
        <v>845067</v>
      </c>
      <c r="C24" s="36" t="s">
        <v>237</v>
      </c>
      <c r="D24" s="3" t="s">
        <v>495</v>
      </c>
      <c r="E24" s="24">
        <v>65</v>
      </c>
      <c r="F24" s="24">
        <v>70</v>
      </c>
      <c r="G24" s="24">
        <v>65</v>
      </c>
      <c r="H24" s="24">
        <v>60</v>
      </c>
      <c r="I24" s="24">
        <v>100</v>
      </c>
      <c r="J24" s="24">
        <v>72</v>
      </c>
      <c r="K24" s="26">
        <v>40</v>
      </c>
      <c r="L24" s="36" t="s">
        <v>324</v>
      </c>
    </row>
    <row r="25" spans="1:12" x14ac:dyDescent="0.25">
      <c r="A25" s="2">
        <v>24</v>
      </c>
      <c r="B25" s="24">
        <v>845069</v>
      </c>
      <c r="C25" s="36" t="s">
        <v>238</v>
      </c>
      <c r="D25" s="3" t="s">
        <v>419</v>
      </c>
      <c r="E25" s="24">
        <v>66</v>
      </c>
      <c r="F25" s="24">
        <v>71</v>
      </c>
      <c r="G25" s="24">
        <v>67</v>
      </c>
      <c r="H25" s="24">
        <v>61</v>
      </c>
      <c r="I25" s="24">
        <v>100</v>
      </c>
      <c r="J25" s="24">
        <v>73</v>
      </c>
      <c r="K25" s="26">
        <v>75</v>
      </c>
      <c r="L25" s="36" t="s">
        <v>325</v>
      </c>
    </row>
    <row r="26" spans="1:12" x14ac:dyDescent="0.25">
      <c r="A26" s="2">
        <v>25</v>
      </c>
      <c r="B26" s="24">
        <v>845088</v>
      </c>
      <c r="C26" s="36" t="s">
        <v>239</v>
      </c>
      <c r="D26" s="3" t="s">
        <v>420</v>
      </c>
      <c r="E26" s="24">
        <v>70</v>
      </c>
      <c r="F26" s="24">
        <v>80</v>
      </c>
      <c r="G26" s="24">
        <v>70</v>
      </c>
      <c r="H26" s="24">
        <v>60</v>
      </c>
      <c r="I26" s="24">
        <v>100</v>
      </c>
      <c r="J26" s="24">
        <v>76</v>
      </c>
      <c r="K26" s="26">
        <v>75</v>
      </c>
      <c r="L26" s="36" t="s">
        <v>326</v>
      </c>
    </row>
    <row r="27" spans="1:12" x14ac:dyDescent="0.25">
      <c r="A27" s="2">
        <v>26</v>
      </c>
      <c r="B27" s="24">
        <v>845089</v>
      </c>
      <c r="C27" s="36" t="s">
        <v>240</v>
      </c>
      <c r="D27" s="3" t="s">
        <v>421</v>
      </c>
      <c r="E27" s="24">
        <v>75</v>
      </c>
      <c r="F27" s="24">
        <v>80</v>
      </c>
      <c r="G27" s="24">
        <v>75</v>
      </c>
      <c r="H27" s="24">
        <v>75</v>
      </c>
      <c r="I27" s="24">
        <v>100</v>
      </c>
      <c r="J27" s="24">
        <v>81</v>
      </c>
      <c r="K27" s="26">
        <v>75</v>
      </c>
      <c r="L27" s="36" t="s">
        <v>327</v>
      </c>
    </row>
    <row r="28" spans="1:12" x14ac:dyDescent="0.25">
      <c r="A28" s="2">
        <v>27</v>
      </c>
      <c r="B28" s="24">
        <v>845090</v>
      </c>
      <c r="C28" s="36" t="s">
        <v>241</v>
      </c>
      <c r="D28" s="3" t="s">
        <v>580</v>
      </c>
      <c r="E28" s="24">
        <v>80</v>
      </c>
      <c r="F28" s="24">
        <v>85</v>
      </c>
      <c r="G28" s="24">
        <v>80</v>
      </c>
      <c r="H28" s="24">
        <v>80</v>
      </c>
      <c r="I28" s="24">
        <v>100</v>
      </c>
      <c r="J28" s="24">
        <v>85</v>
      </c>
      <c r="K28" s="26">
        <v>70</v>
      </c>
      <c r="L28" s="36" t="s">
        <v>328</v>
      </c>
    </row>
    <row r="29" spans="1:12" x14ac:dyDescent="0.25">
      <c r="A29" s="2">
        <v>28</v>
      </c>
      <c r="B29" s="24">
        <v>845091</v>
      </c>
      <c r="C29" s="36" t="s">
        <v>242</v>
      </c>
      <c r="D29" s="3" t="s">
        <v>496</v>
      </c>
      <c r="E29" s="24">
        <v>65</v>
      </c>
      <c r="F29" s="24">
        <v>70</v>
      </c>
      <c r="G29" s="24">
        <v>65</v>
      </c>
      <c r="H29" s="24">
        <v>60</v>
      </c>
      <c r="I29" s="24">
        <v>100</v>
      </c>
      <c r="J29" s="24">
        <v>72</v>
      </c>
      <c r="K29" s="26">
        <v>75</v>
      </c>
      <c r="L29" s="36" t="s">
        <v>329</v>
      </c>
    </row>
    <row r="30" spans="1:12" x14ac:dyDescent="0.25">
      <c r="A30" s="2">
        <v>29</v>
      </c>
      <c r="B30" s="24">
        <v>845092</v>
      </c>
      <c r="C30" s="36" t="s">
        <v>243</v>
      </c>
      <c r="D30" s="3" t="s">
        <v>581</v>
      </c>
      <c r="E30" s="24">
        <v>70</v>
      </c>
      <c r="F30" s="24">
        <v>75</v>
      </c>
      <c r="G30" s="24">
        <v>70</v>
      </c>
      <c r="H30" s="24">
        <v>70</v>
      </c>
      <c r="I30" s="24">
        <v>100</v>
      </c>
      <c r="J30" s="24">
        <v>77</v>
      </c>
      <c r="K30" s="26">
        <v>75</v>
      </c>
      <c r="L30" s="36" t="s">
        <v>330</v>
      </c>
    </row>
    <row r="31" spans="1:12" x14ac:dyDescent="0.25">
      <c r="A31" s="2">
        <v>30</v>
      </c>
      <c r="B31" s="24">
        <v>845093</v>
      </c>
      <c r="C31" s="36" t="s">
        <v>244</v>
      </c>
      <c r="D31" s="3" t="s">
        <v>497</v>
      </c>
      <c r="E31" s="24">
        <v>75</v>
      </c>
      <c r="F31" s="24">
        <v>80</v>
      </c>
      <c r="G31" s="24">
        <v>75</v>
      </c>
      <c r="H31" s="24">
        <v>75</v>
      </c>
      <c r="I31" s="24">
        <v>100</v>
      </c>
      <c r="J31" s="24">
        <v>81</v>
      </c>
      <c r="K31" s="24">
        <v>90</v>
      </c>
      <c r="L31" s="36" t="s">
        <v>331</v>
      </c>
    </row>
    <row r="32" spans="1:12" x14ac:dyDescent="0.25">
      <c r="A32" s="2">
        <v>31</v>
      </c>
      <c r="B32" s="24">
        <v>845114</v>
      </c>
      <c r="C32" s="36" t="s">
        <v>245</v>
      </c>
      <c r="D32" s="3" t="s">
        <v>498</v>
      </c>
      <c r="E32" s="24">
        <v>82</v>
      </c>
      <c r="F32" s="24">
        <v>90</v>
      </c>
      <c r="G32" s="24">
        <v>87</v>
      </c>
      <c r="H32" s="24">
        <v>86</v>
      </c>
      <c r="I32" s="24">
        <v>100</v>
      </c>
      <c r="J32" s="24">
        <v>89</v>
      </c>
      <c r="K32" s="26">
        <v>70</v>
      </c>
      <c r="L32" s="36" t="s">
        <v>332</v>
      </c>
    </row>
    <row r="33" spans="1:12" x14ac:dyDescent="0.25">
      <c r="A33" s="2">
        <v>32</v>
      </c>
      <c r="B33" s="24">
        <v>845115</v>
      </c>
      <c r="C33" s="36" t="s">
        <v>246</v>
      </c>
      <c r="D33" s="3" t="s">
        <v>499</v>
      </c>
      <c r="E33" s="24">
        <v>70</v>
      </c>
      <c r="F33" s="24">
        <v>75</v>
      </c>
      <c r="G33" s="24">
        <v>70</v>
      </c>
      <c r="H33" s="24">
        <v>70</v>
      </c>
      <c r="I33" s="24">
        <v>100</v>
      </c>
      <c r="J33" s="24">
        <v>77</v>
      </c>
      <c r="K33" s="26">
        <v>70</v>
      </c>
      <c r="L33" s="36"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Pivot</vt:lpstr>
      <vt:lpstr>Pivot-A</vt:lpstr>
      <vt:lpstr>Overview </vt:lpstr>
      <vt:lpstr>Modules </vt:lpstr>
      <vt:lpstr>Dashboard</vt:lpstr>
      <vt:lpstr>Top Performers-Batch wise</vt:lpstr>
      <vt:lpstr>Top Performers-Track wise</vt:lpstr>
      <vt:lpstr>Batch wise Analysis</vt:lpstr>
      <vt:lpstr>Background Analysis</vt:lpstr>
      <vt:lpstr>Data</vt:lpstr>
      <vt:lpstr>Weak Performers-Batch wise</vt:lpstr>
      <vt:lpstr>Weak Performers-Track wise</vt:lpstr>
      <vt:lpstr>Top Performers</vt:lpstr>
      <vt:lpstr>Weak Performers</vt:lpstr>
      <vt:lpstr>Analysis</vt:lpstr>
      <vt:lpstr>Batch-wise Performance</vt:lpstr>
      <vt:lpstr>KBA 1</vt:lpstr>
      <vt:lpstr>KBA 2</vt:lpstr>
      <vt:lpstr>BLR Java Batch 1</vt:lpstr>
      <vt:lpstr>BLR Java Batch 2</vt:lpstr>
      <vt:lpstr>BLR Java Batch 3</vt:lpstr>
      <vt:lpstr>CHN Java Batch 1</vt:lpstr>
      <vt:lpstr>CHN Java Batch 2</vt:lpstr>
      <vt:lpstr>CHN Java Batch 3</vt:lpstr>
      <vt:lpstr>CHN Java Batch 4</vt:lpstr>
      <vt:lpstr>CHN Java Batch 5</vt:lpstr>
      <vt:lpstr>CHN .net Batch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Athul Anand</dc:creator>
  <cp:lastModifiedBy>Admin</cp:lastModifiedBy>
  <dcterms:created xsi:type="dcterms:W3CDTF">2006-09-16T00:00:00Z</dcterms:created>
  <dcterms:modified xsi:type="dcterms:W3CDTF">2020-02-11T10:50:30Z</dcterms:modified>
</cp:coreProperties>
</file>