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I301903/Documents/GitHub/AI-ML-ExecPG/Materials/4. ML2/"/>
    </mc:Choice>
  </mc:AlternateContent>
  <xr:revisionPtr revIDLastSave="0" documentId="13_ncr:1_{CAE145C7-EDBD-724B-8D2A-0F2E26C57BBF}" xr6:coauthVersionLast="47" xr6:coauthVersionMax="47" xr10:uidLastSave="{00000000-0000-0000-0000-000000000000}"/>
  <bookViews>
    <workbookView xWindow="0" yWindow="0" windowWidth="51200" windowHeight="21600" xr2:uid="{00000000-000D-0000-FFFF-FFFF00000000}"/>
  </bookViews>
  <sheets>
    <sheet name="k-mea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2" i="2" l="1"/>
  <c r="T31" i="2"/>
  <c r="T30" i="2"/>
  <c r="T29" i="2"/>
  <c r="T28" i="2"/>
  <c r="T27" i="2"/>
  <c r="T26" i="2"/>
  <c r="T25" i="2"/>
  <c r="T24" i="2"/>
  <c r="T23" i="2"/>
  <c r="T22" i="2"/>
  <c r="S32" i="2"/>
  <c r="S31" i="2"/>
  <c r="S30" i="2"/>
  <c r="S29" i="2"/>
  <c r="S28" i="2"/>
  <c r="S27" i="2"/>
  <c r="R27" i="2" s="1"/>
  <c r="S26" i="2"/>
  <c r="R26" i="2" s="1"/>
  <c r="S25" i="2"/>
  <c r="R25" i="2" s="1"/>
  <c r="S24" i="2"/>
  <c r="R24" i="2" s="1"/>
  <c r="S23" i="2"/>
  <c r="S22" i="2"/>
  <c r="T16" i="2"/>
  <c r="T15" i="2"/>
  <c r="T14" i="2"/>
  <c r="T13" i="2"/>
  <c r="T12" i="2"/>
  <c r="T11" i="2"/>
  <c r="T10" i="2"/>
  <c r="T9" i="2"/>
  <c r="T8" i="2"/>
  <c r="T7" i="2"/>
  <c r="T6" i="2"/>
  <c r="S16" i="2"/>
  <c r="S15" i="2"/>
  <c r="S14" i="2"/>
  <c r="S13" i="2"/>
  <c r="S12" i="2"/>
  <c r="S11" i="2"/>
  <c r="S10" i="2"/>
  <c r="S9" i="2"/>
  <c r="S8" i="2"/>
  <c r="S7" i="2"/>
  <c r="S6" i="2"/>
  <c r="R64" i="2"/>
  <c r="R63" i="2"/>
  <c r="R62" i="2"/>
  <c r="R61" i="2"/>
  <c r="R60" i="2"/>
  <c r="R59" i="2"/>
  <c r="R58" i="2"/>
  <c r="R57" i="2"/>
  <c r="R56" i="2"/>
  <c r="R55" i="2"/>
  <c r="R54" i="2"/>
  <c r="R48" i="2"/>
  <c r="R47" i="2"/>
  <c r="R46" i="2"/>
  <c r="R45" i="2"/>
  <c r="R44" i="2"/>
  <c r="R43" i="2"/>
  <c r="R42" i="2"/>
  <c r="R41" i="2"/>
  <c r="R40" i="2"/>
  <c r="R39" i="2"/>
  <c r="R38" i="2"/>
  <c r="R32" i="2"/>
  <c r="R31" i="2"/>
  <c r="R30" i="2"/>
  <c r="R29" i="2"/>
  <c r="R28" i="2"/>
  <c r="R23" i="2" l="1"/>
  <c r="R22" i="2"/>
  <c r="E64" i="2"/>
  <c r="N64" i="2" s="1"/>
  <c r="D64" i="2"/>
  <c r="C64" i="2"/>
  <c r="E63" i="2"/>
  <c r="M63" i="2" s="1"/>
  <c r="E62" i="2"/>
  <c r="N62" i="2" s="1"/>
  <c r="E61" i="2"/>
  <c r="K61" i="2" s="1"/>
  <c r="E60" i="2"/>
  <c r="N60" i="2" s="1"/>
  <c r="E59" i="2"/>
  <c r="M59" i="2" s="1"/>
  <c r="E58" i="2"/>
  <c r="N58" i="2" s="1"/>
  <c r="L57" i="2"/>
  <c r="H57" i="2"/>
  <c r="E57" i="2"/>
  <c r="M57" i="2" s="1"/>
  <c r="E56" i="2"/>
  <c r="M56" i="2" s="1"/>
  <c r="E55" i="2"/>
  <c r="N55" i="2" s="1"/>
  <c r="E54" i="2"/>
  <c r="K54" i="2" s="1"/>
  <c r="E48" i="2"/>
  <c r="M48" i="2" s="1"/>
  <c r="D48" i="2"/>
  <c r="C48" i="2"/>
  <c r="E47" i="2"/>
  <c r="L47" i="2" s="1"/>
  <c r="E46" i="2"/>
  <c r="M46" i="2" s="1"/>
  <c r="E45" i="2"/>
  <c r="N45" i="2" s="1"/>
  <c r="E44" i="2"/>
  <c r="K44" i="2" s="1"/>
  <c r="E43" i="2"/>
  <c r="L43" i="2" s="1"/>
  <c r="E42" i="2"/>
  <c r="M42" i="2" s="1"/>
  <c r="K41" i="2"/>
  <c r="H41" i="2"/>
  <c r="E41" i="2"/>
  <c r="N41" i="2" s="1"/>
  <c r="E40" i="2"/>
  <c r="L40" i="2" s="1"/>
  <c r="E39" i="2"/>
  <c r="M39" i="2" s="1"/>
  <c r="E38" i="2"/>
  <c r="L38" i="2" s="1"/>
  <c r="E32" i="2"/>
  <c r="L32" i="2" s="1"/>
  <c r="D32" i="2"/>
  <c r="C32" i="2"/>
  <c r="E31" i="2"/>
  <c r="K31" i="2" s="1"/>
  <c r="E30" i="2"/>
  <c r="L30" i="2" s="1"/>
  <c r="E29" i="2"/>
  <c r="M29" i="2" s="1"/>
  <c r="E28" i="2"/>
  <c r="N28" i="2" s="1"/>
  <c r="E27" i="2"/>
  <c r="K27" i="2" s="1"/>
  <c r="E26" i="2"/>
  <c r="L26" i="2" s="1"/>
  <c r="H25" i="2"/>
  <c r="E25" i="2"/>
  <c r="M25" i="2" s="1"/>
  <c r="E24" i="2"/>
  <c r="K24" i="2" s="1"/>
  <c r="E23" i="2"/>
  <c r="L23" i="2" s="1"/>
  <c r="E22" i="2"/>
  <c r="R16" i="2"/>
  <c r="E16" i="2"/>
  <c r="N16" i="2" s="1"/>
  <c r="D16" i="2"/>
  <c r="C16" i="2"/>
  <c r="R15" i="2"/>
  <c r="E15" i="2"/>
  <c r="N15" i="2" s="1"/>
  <c r="R14" i="2"/>
  <c r="E14" i="2"/>
  <c r="N14" i="2" s="1"/>
  <c r="R13" i="2"/>
  <c r="E13" i="2"/>
  <c r="N13" i="2" s="1"/>
  <c r="R12" i="2"/>
  <c r="E12" i="2"/>
  <c r="N12" i="2" s="1"/>
  <c r="R11" i="2"/>
  <c r="E11" i="2"/>
  <c r="N11" i="2" s="1"/>
  <c r="R10" i="2"/>
  <c r="E10" i="2"/>
  <c r="N10" i="2" s="1"/>
  <c r="R9" i="2"/>
  <c r="E9" i="2"/>
  <c r="L9" i="2" s="1"/>
  <c r="R8" i="2"/>
  <c r="E8" i="2"/>
  <c r="N8" i="2" s="1"/>
  <c r="R7" i="2"/>
  <c r="E7" i="2"/>
  <c r="M7" i="2" s="1"/>
  <c r="M30" i="2" l="1"/>
  <c r="L44" i="2"/>
  <c r="M16" i="2"/>
  <c r="L27" i="2"/>
  <c r="M32" i="2"/>
  <c r="M43" i="2"/>
  <c r="K62" i="2"/>
  <c r="K8" i="2"/>
  <c r="M27" i="2"/>
  <c r="N23" i="2"/>
  <c r="M40" i="2"/>
  <c r="L8" i="2"/>
  <c r="K11" i="2"/>
  <c r="K13" i="2"/>
  <c r="K15" i="2"/>
  <c r="K16" i="2"/>
  <c r="K28" i="2"/>
  <c r="K38" i="2"/>
  <c r="M44" i="2"/>
  <c r="L54" i="2"/>
  <c r="L61" i="2"/>
  <c r="K10" i="2"/>
  <c r="L11" i="2"/>
  <c r="K12" i="2"/>
  <c r="L13" i="2"/>
  <c r="K14" i="2"/>
  <c r="L15" i="2"/>
  <c r="L16" i="2"/>
  <c r="L28" i="2"/>
  <c r="M11" i="2"/>
  <c r="M13" i="2"/>
  <c r="M15" i="2"/>
  <c r="M28" i="2"/>
  <c r="K55" i="2"/>
  <c r="K60" i="2"/>
  <c r="K7" i="2"/>
  <c r="M8" i="2"/>
  <c r="N9" i="2"/>
  <c r="L10" i="2"/>
  <c r="L12" i="2"/>
  <c r="L14" i="2"/>
  <c r="K23" i="2"/>
  <c r="L24" i="2"/>
  <c r="K25" i="2"/>
  <c r="M26" i="2"/>
  <c r="L31" i="2"/>
  <c r="N40" i="2"/>
  <c r="L41" i="2"/>
  <c r="K45" i="2"/>
  <c r="M47" i="2"/>
  <c r="M55" i="2"/>
  <c r="K57" i="2"/>
  <c r="K58" i="2"/>
  <c r="L60" i="2"/>
  <c r="N7" i="2"/>
  <c r="M9" i="2"/>
  <c r="L7" i="2"/>
  <c r="K9" i="2"/>
  <c r="M10" i="2"/>
  <c r="M12" i="2"/>
  <c r="M14" i="2"/>
  <c r="M23" i="2"/>
  <c r="M24" i="2"/>
  <c r="L25" i="2"/>
  <c r="M31" i="2"/>
  <c r="L45" i="2"/>
  <c r="M60" i="2"/>
  <c r="H38" i="2"/>
  <c r="N25" i="2"/>
  <c r="I54" i="2"/>
  <c r="N57" i="2"/>
  <c r="K64" i="2"/>
  <c r="N59" i="2"/>
  <c r="N63" i="2"/>
  <c r="M54" i="2"/>
  <c r="L55" i="2"/>
  <c r="K56" i="2"/>
  <c r="L58" i="2"/>
  <c r="K59" i="2"/>
  <c r="M61" i="2"/>
  <c r="L62" i="2"/>
  <c r="K63" i="2"/>
  <c r="L64" i="2"/>
  <c r="N56" i="2"/>
  <c r="N54" i="2"/>
  <c r="L56" i="2"/>
  <c r="M58" i="2"/>
  <c r="L59" i="2"/>
  <c r="N61" i="2"/>
  <c r="M62" i="2"/>
  <c r="L63" i="2"/>
  <c r="M64" i="2"/>
  <c r="N39" i="2"/>
  <c r="N42" i="2"/>
  <c r="N46" i="2"/>
  <c r="N48" i="2"/>
  <c r="H55" i="2"/>
  <c r="K42" i="2"/>
  <c r="N43" i="2"/>
  <c r="K46" i="2"/>
  <c r="N47" i="2"/>
  <c r="K48" i="2"/>
  <c r="I55" i="2"/>
  <c r="M38" i="2"/>
  <c r="L39" i="2"/>
  <c r="K40" i="2"/>
  <c r="M41" i="2"/>
  <c r="L42" i="2"/>
  <c r="K43" i="2"/>
  <c r="N44" i="2"/>
  <c r="M45" i="2"/>
  <c r="L46" i="2"/>
  <c r="K47" i="2"/>
  <c r="L48" i="2"/>
  <c r="H54" i="2"/>
  <c r="K39" i="2"/>
  <c r="N38" i="2"/>
  <c r="I38" i="2"/>
  <c r="N26" i="2"/>
  <c r="K29" i="2"/>
  <c r="N30" i="2"/>
  <c r="N32" i="2"/>
  <c r="H39" i="2"/>
  <c r="N22" i="2"/>
  <c r="L29" i="2"/>
  <c r="K30" i="2"/>
  <c r="N31" i="2"/>
  <c r="K32" i="2"/>
  <c r="I39" i="2"/>
  <c r="L22" i="2"/>
  <c r="N29" i="2"/>
  <c r="M22" i="2"/>
  <c r="N24" i="2"/>
  <c r="K26" i="2"/>
  <c r="N27" i="2"/>
  <c r="K22" i="2"/>
  <c r="R6" i="2"/>
  <c r="H9" i="2"/>
  <c r="H23" i="2"/>
  <c r="M6" i="2"/>
  <c r="H22" i="2"/>
  <c r="N6" i="2"/>
  <c r="I23" i="2"/>
  <c r="I22" i="2"/>
  <c r="E6" i="2"/>
  <c r="L6" i="2" s="1"/>
  <c r="K6" i="2" l="1"/>
</calcChain>
</file>

<file path=xl/sharedStrings.xml><?xml version="1.0" encoding="utf-8"?>
<sst xmlns="http://schemas.openxmlformats.org/spreadsheetml/2006/main" count="69" uniqueCount="19">
  <si>
    <t>X</t>
  </si>
  <si>
    <t>Y</t>
  </si>
  <si>
    <t>Center</t>
  </si>
  <si>
    <t>Dist_C1</t>
  </si>
  <si>
    <t>Dist_C2</t>
  </si>
  <si>
    <t>Min Squared Distance</t>
  </si>
  <si>
    <t>Cluster</t>
  </si>
  <si>
    <t>SSE</t>
  </si>
  <si>
    <t xml:space="preserve">        k-means Clustering </t>
  </si>
  <si>
    <t>A</t>
  </si>
  <si>
    <t>B</t>
  </si>
  <si>
    <t>Iteration 1</t>
  </si>
  <si>
    <t>Iteration 2</t>
  </si>
  <si>
    <t>Iteration 3</t>
  </si>
  <si>
    <t>Iteration 4</t>
  </si>
  <si>
    <t>Steps</t>
  </si>
  <si>
    <t xml:space="preserve">2. The new centers of the clusters will appear in the next iteration box </t>
  </si>
  <si>
    <t xml:space="preserve">3. Repeat this process till the centers of 2 consecutive iterations converge </t>
  </si>
  <si>
    <t>1. Input the distances of each point from both the centres in Dist_C1 and Dist_C2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</si>
</sst>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13" xfId="0" applyFont="1" applyBorder="1"/>
    <xf numFmtId="0" fontId="3" fillId="2" borderId="0" xfId="0" applyFont="1" applyFill="1" applyAlignment="1">
      <alignment horizontal="center"/>
    </xf>
    <xf numFmtId="0" fontId="1" fillId="0" borderId="14" xfId="0" applyFont="1" applyBorder="1"/>
    <xf numFmtId="0" fontId="3" fillId="0" borderId="1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164" fontId="1" fillId="3" borderId="4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6" xfId="0" applyFont="1" applyFill="1" applyBorder="1" applyAlignment="1">
      <alignment horizontal="center"/>
    </xf>
    <xf numFmtId="164" fontId="1" fillId="3" borderId="8" xfId="0" applyNumberFormat="1" applyFont="1" applyFill="1" applyBorder="1" applyAlignment="1">
      <alignment horizontal="center"/>
    </xf>
    <xf numFmtId="164" fontId="1" fillId="3" borderId="9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3" fillId="0" borderId="0" xfId="0" applyFont="1"/>
    <xf numFmtId="1" fontId="1" fillId="3" borderId="7" xfId="0" applyNumberFormat="1" applyFont="1" applyFill="1" applyBorder="1" applyAlignment="1">
      <alignment horizontal="center"/>
    </xf>
    <xf numFmtId="1" fontId="1" fillId="3" borderId="8" xfId="0" applyNumberFormat="1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0" borderId="15" xfId="0" applyFont="1" applyBorder="1"/>
    <xf numFmtId="0" fontId="1" fillId="0" borderId="16" xfId="0" applyFont="1" applyBorder="1" applyAlignment="1">
      <alignment horizontal="center"/>
    </xf>
    <xf numFmtId="0" fontId="1" fillId="0" borderId="16" xfId="0" applyFont="1" applyBorder="1"/>
    <xf numFmtId="0" fontId="1" fillId="0" borderId="17" xfId="0" applyFont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4" fillId="3" borderId="5" xfId="0" applyFont="1" applyFill="1" applyBorder="1"/>
    <xf numFmtId="0" fontId="1" fillId="3" borderId="0" xfId="0" applyFont="1" applyFill="1"/>
    <xf numFmtId="0" fontId="1" fillId="3" borderId="6" xfId="0" applyFont="1" applyFill="1" applyBorder="1"/>
    <xf numFmtId="0" fontId="5" fillId="3" borderId="5" xfId="0" applyFont="1" applyFill="1" applyBorder="1"/>
    <xf numFmtId="0" fontId="5" fillId="3" borderId="0" xfId="0" applyFont="1" applyFill="1"/>
    <xf numFmtId="0" fontId="5" fillId="3" borderId="6" xfId="0" applyFont="1" applyFill="1" applyBorder="1"/>
    <xf numFmtId="0" fontId="5" fillId="3" borderId="7" xfId="0" applyFont="1" applyFill="1" applyBorder="1"/>
    <xf numFmtId="0" fontId="5" fillId="3" borderId="8" xfId="0" applyFont="1" applyFill="1" applyBorder="1"/>
    <xf numFmtId="0" fontId="5" fillId="3" borderId="9" xfId="0" applyFont="1" applyFill="1" applyBorder="1"/>
    <xf numFmtId="0" fontId="1" fillId="5" borderId="0" xfId="0" applyFont="1" applyFill="1"/>
    <xf numFmtId="0" fontId="2" fillId="5" borderId="0" xfId="0" applyFont="1" applyFill="1"/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'k-means'!$K$6:$K$16</c:f>
              <c:numCache>
                <c:formatCode>General</c:formatCode>
                <c:ptCount val="11"/>
                <c:pt idx="0">
                  <c:v>8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1</c:v>
                </c:pt>
                <c:pt idx="5">
                  <c:v>13</c:v>
                </c:pt>
                <c:pt idx="6">
                  <c:v>#N/A</c:v>
                </c:pt>
                <c:pt idx="7">
                  <c:v>#N/A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'k-means'!$L$6:$L$16</c:f>
              <c:numCache>
                <c:formatCode>General</c:formatCode>
                <c:ptCount val="11"/>
                <c:pt idx="0">
                  <c:v>10</c:v>
                </c:pt>
                <c:pt idx="1">
                  <c:v>#N/A</c:v>
                </c:pt>
                <c:pt idx="2">
                  <c:v>#N/A</c:v>
                </c:pt>
                <c:pt idx="3">
                  <c:v>7</c:v>
                </c:pt>
                <c:pt idx="4">
                  <c:v>4</c:v>
                </c:pt>
                <c:pt idx="5">
                  <c:v>10</c:v>
                </c:pt>
                <c:pt idx="6">
                  <c:v>#N/A</c:v>
                </c:pt>
                <c:pt idx="7">
                  <c:v>#N/A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89-4313-A78C-304C48074A82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'k-means'!$M$6:$M$16</c:f>
              <c:numCache>
                <c:formatCode>General</c:formatCode>
                <c:ptCount val="11"/>
                <c:pt idx="0">
                  <c:v>#N/A</c:v>
                </c:pt>
                <c:pt idx="1">
                  <c:v>20</c:v>
                </c:pt>
                <c:pt idx="2">
                  <c:v>16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15</c:v>
                </c:pt>
                <c:pt idx="7">
                  <c:v>19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'k-means'!$N$6:$N$16</c:f>
              <c:numCache>
                <c:formatCode>General</c:formatCode>
                <c:ptCount val="11"/>
                <c:pt idx="0">
                  <c:v>#N/A</c:v>
                </c:pt>
                <c:pt idx="1">
                  <c:v>2</c:v>
                </c:pt>
                <c:pt idx="2">
                  <c:v>8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</c:v>
                </c:pt>
                <c:pt idx="7">
                  <c:v>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89-4313-A78C-304C48074A82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'k-means'!$H$6:$H$7</c:f>
              <c:numCache>
                <c:formatCode>0.0</c:formatCode>
                <c:ptCount val="2"/>
                <c:pt idx="0">
                  <c:v>10</c:v>
                </c:pt>
                <c:pt idx="1">
                  <c:v>18</c:v>
                </c:pt>
              </c:numCache>
            </c:numRef>
          </c:xVal>
          <c:yVal>
            <c:numRef>
              <c:f>'k-means'!$I$6:$I$7</c:f>
              <c:numCache>
                <c:formatCode>0.0</c:formatCode>
                <c:ptCount val="2"/>
                <c:pt idx="0">
                  <c:v>8</c:v>
                </c:pt>
                <c:pt idx="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89-4313-A78C-304C48074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'k-means'!$K$22:$K$32</c:f>
              <c:numCache>
                <c:formatCode>General</c:formatCode>
                <c:ptCount val="11"/>
                <c:pt idx="0">
                  <c:v>8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'k-means'!$L$22:$L$32</c:f>
              <c:numCache>
                <c:formatCode>General</c:formatCode>
                <c:ptCount val="11"/>
                <c:pt idx="0">
                  <c:v>10</c:v>
                </c:pt>
                <c:pt idx="1">
                  <c:v>#N/A</c:v>
                </c:pt>
                <c:pt idx="2">
                  <c:v>#N/A</c:v>
                </c:pt>
                <c:pt idx="3">
                  <c:v>7</c:v>
                </c:pt>
                <c:pt idx="4">
                  <c:v>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C9-49F1-ABF5-954427834EAD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'k-means'!$M$22:$M$32</c:f>
              <c:numCache>
                <c:formatCode>General</c:formatCode>
                <c:ptCount val="11"/>
                <c:pt idx="0">
                  <c:v>#N/A</c:v>
                </c:pt>
                <c:pt idx="1">
                  <c:v>20</c:v>
                </c:pt>
                <c:pt idx="2">
                  <c:v>16</c:v>
                </c:pt>
                <c:pt idx="3">
                  <c:v>#N/A</c:v>
                </c:pt>
                <c:pt idx="4">
                  <c:v>#N/A</c:v>
                </c:pt>
                <c:pt idx="5">
                  <c:v>13</c:v>
                </c:pt>
                <c:pt idx="6">
                  <c:v>15</c:v>
                </c:pt>
                <c:pt idx="7">
                  <c:v>19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'k-means'!$N$22:$N$32</c:f>
              <c:numCache>
                <c:formatCode>General</c:formatCode>
                <c:ptCount val="11"/>
                <c:pt idx="0">
                  <c:v>#N/A</c:v>
                </c:pt>
                <c:pt idx="1">
                  <c:v>2</c:v>
                </c:pt>
                <c:pt idx="2">
                  <c:v>8</c:v>
                </c:pt>
                <c:pt idx="3">
                  <c:v>#N/A</c:v>
                </c:pt>
                <c:pt idx="4">
                  <c:v>#N/A</c:v>
                </c:pt>
                <c:pt idx="5">
                  <c:v>10</c:v>
                </c:pt>
                <c:pt idx="6">
                  <c:v>1</c:v>
                </c:pt>
                <c:pt idx="7">
                  <c:v>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C9-49F1-ABF5-954427834EAD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'k-means'!$H$22:$H$23</c:f>
              <c:numCache>
                <c:formatCode>0.0</c:formatCode>
                <c:ptCount val="2"/>
                <c:pt idx="0">
                  <c:v>6.6571428571428575</c:v>
                </c:pt>
                <c:pt idx="1">
                  <c:v>17.5</c:v>
                </c:pt>
              </c:numCache>
            </c:numRef>
          </c:xVal>
          <c:yVal>
            <c:numRef>
              <c:f>'k-means'!$I$22:$I$23</c:f>
              <c:numCache>
                <c:formatCode>0.0</c:formatCode>
                <c:ptCount val="2"/>
                <c:pt idx="0">
                  <c:v>6.0714285714285712</c:v>
                </c:pt>
                <c:pt idx="1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C9-49F1-ABF5-954427834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'k-means'!$K$22:$K$32</c:f>
              <c:numCache>
                <c:formatCode>General</c:formatCode>
                <c:ptCount val="11"/>
                <c:pt idx="0">
                  <c:v>8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'k-means'!$L$22:$L$32</c:f>
              <c:numCache>
                <c:formatCode>General</c:formatCode>
                <c:ptCount val="11"/>
                <c:pt idx="0">
                  <c:v>10</c:v>
                </c:pt>
                <c:pt idx="1">
                  <c:v>#N/A</c:v>
                </c:pt>
                <c:pt idx="2">
                  <c:v>#N/A</c:v>
                </c:pt>
                <c:pt idx="3">
                  <c:v>7</c:v>
                </c:pt>
                <c:pt idx="4">
                  <c:v>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FD-46F6-BB40-4FC2C688A2F7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'k-means'!$M$22:$M$32</c:f>
              <c:numCache>
                <c:formatCode>General</c:formatCode>
                <c:ptCount val="11"/>
                <c:pt idx="0">
                  <c:v>#N/A</c:v>
                </c:pt>
                <c:pt idx="1">
                  <c:v>20</c:v>
                </c:pt>
                <c:pt idx="2">
                  <c:v>16</c:v>
                </c:pt>
                <c:pt idx="3">
                  <c:v>#N/A</c:v>
                </c:pt>
                <c:pt idx="4">
                  <c:v>#N/A</c:v>
                </c:pt>
                <c:pt idx="5">
                  <c:v>13</c:v>
                </c:pt>
                <c:pt idx="6">
                  <c:v>15</c:v>
                </c:pt>
                <c:pt idx="7">
                  <c:v>19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'k-means'!$N$22:$N$32</c:f>
              <c:numCache>
                <c:formatCode>General</c:formatCode>
                <c:ptCount val="11"/>
                <c:pt idx="0">
                  <c:v>#N/A</c:v>
                </c:pt>
                <c:pt idx="1">
                  <c:v>2</c:v>
                </c:pt>
                <c:pt idx="2">
                  <c:v>8</c:v>
                </c:pt>
                <c:pt idx="3">
                  <c:v>#N/A</c:v>
                </c:pt>
                <c:pt idx="4">
                  <c:v>#N/A</c:v>
                </c:pt>
                <c:pt idx="5">
                  <c:v>10</c:v>
                </c:pt>
                <c:pt idx="6">
                  <c:v>1</c:v>
                </c:pt>
                <c:pt idx="7">
                  <c:v>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FD-46F6-BB40-4FC2C688A2F7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'k-means'!$H$22:$H$23</c:f>
              <c:numCache>
                <c:formatCode>0.0</c:formatCode>
                <c:ptCount val="2"/>
                <c:pt idx="0">
                  <c:v>6.6571428571428575</c:v>
                </c:pt>
                <c:pt idx="1">
                  <c:v>17.5</c:v>
                </c:pt>
              </c:numCache>
            </c:numRef>
          </c:xVal>
          <c:yVal>
            <c:numRef>
              <c:f>'k-means'!$I$22:$I$23</c:f>
              <c:numCache>
                <c:formatCode>0.0</c:formatCode>
                <c:ptCount val="2"/>
                <c:pt idx="0">
                  <c:v>6.0714285714285712</c:v>
                </c:pt>
                <c:pt idx="1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FD-46F6-BB40-4FC2C688A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'k-means'!$K$22:$K$32</c:f>
              <c:numCache>
                <c:formatCode>General</c:formatCode>
                <c:ptCount val="11"/>
                <c:pt idx="0">
                  <c:v>8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'k-means'!$L$22:$L$32</c:f>
              <c:numCache>
                <c:formatCode>General</c:formatCode>
                <c:ptCount val="11"/>
                <c:pt idx="0">
                  <c:v>10</c:v>
                </c:pt>
                <c:pt idx="1">
                  <c:v>#N/A</c:v>
                </c:pt>
                <c:pt idx="2">
                  <c:v>#N/A</c:v>
                </c:pt>
                <c:pt idx="3">
                  <c:v>7</c:v>
                </c:pt>
                <c:pt idx="4">
                  <c:v>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44-4A57-B292-1A943908587E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'k-means'!$M$22:$M$32</c:f>
              <c:numCache>
                <c:formatCode>General</c:formatCode>
                <c:ptCount val="11"/>
                <c:pt idx="0">
                  <c:v>#N/A</c:v>
                </c:pt>
                <c:pt idx="1">
                  <c:v>20</c:v>
                </c:pt>
                <c:pt idx="2">
                  <c:v>16</c:v>
                </c:pt>
                <c:pt idx="3">
                  <c:v>#N/A</c:v>
                </c:pt>
                <c:pt idx="4">
                  <c:v>#N/A</c:v>
                </c:pt>
                <c:pt idx="5">
                  <c:v>13</c:v>
                </c:pt>
                <c:pt idx="6">
                  <c:v>15</c:v>
                </c:pt>
                <c:pt idx="7">
                  <c:v>19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'k-means'!$N$22:$N$32</c:f>
              <c:numCache>
                <c:formatCode>General</c:formatCode>
                <c:ptCount val="11"/>
                <c:pt idx="0">
                  <c:v>#N/A</c:v>
                </c:pt>
                <c:pt idx="1">
                  <c:v>2</c:v>
                </c:pt>
                <c:pt idx="2">
                  <c:v>8</c:v>
                </c:pt>
                <c:pt idx="3">
                  <c:v>#N/A</c:v>
                </c:pt>
                <c:pt idx="4">
                  <c:v>#N/A</c:v>
                </c:pt>
                <c:pt idx="5">
                  <c:v>10</c:v>
                </c:pt>
                <c:pt idx="6">
                  <c:v>1</c:v>
                </c:pt>
                <c:pt idx="7">
                  <c:v>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44-4A57-B292-1A943908587E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'k-means'!$H$22:$H$23</c:f>
              <c:numCache>
                <c:formatCode>0.0</c:formatCode>
                <c:ptCount val="2"/>
                <c:pt idx="0">
                  <c:v>6.6571428571428575</c:v>
                </c:pt>
                <c:pt idx="1">
                  <c:v>17.5</c:v>
                </c:pt>
              </c:numCache>
            </c:numRef>
          </c:xVal>
          <c:yVal>
            <c:numRef>
              <c:f>'k-means'!$I$22:$I$23</c:f>
              <c:numCache>
                <c:formatCode>0.0</c:formatCode>
                <c:ptCount val="2"/>
                <c:pt idx="0">
                  <c:v>6.0714285714285712</c:v>
                </c:pt>
                <c:pt idx="1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44-4A57-B292-1A9439085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</xdr:colOff>
      <xdr:row>4</xdr:row>
      <xdr:rowOff>19050</xdr:rowOff>
    </xdr:from>
    <xdr:to>
      <xdr:col>16</xdr:col>
      <xdr:colOff>9525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20</xdr:row>
      <xdr:rowOff>19050</xdr:rowOff>
    </xdr:from>
    <xdr:to>
      <xdr:col>16</xdr:col>
      <xdr:colOff>9524</xdr:colOff>
      <xdr:row>32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36</xdr:row>
      <xdr:rowOff>19050</xdr:rowOff>
    </xdr:from>
    <xdr:to>
      <xdr:col>16</xdr:col>
      <xdr:colOff>9524</xdr:colOff>
      <xdr:row>48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796395-828B-465D-B192-9DCFD84C6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52</xdr:row>
      <xdr:rowOff>19050</xdr:rowOff>
    </xdr:from>
    <xdr:to>
      <xdr:col>16</xdr:col>
      <xdr:colOff>9524</xdr:colOff>
      <xdr:row>64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BB70A33-E8A1-4E49-8F8E-835E532F2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5"/>
  <sheetViews>
    <sheetView tabSelected="1" zoomScale="140" zoomScaleNormal="140" workbookViewId="0">
      <selection activeCell="T23" sqref="T23:T32"/>
    </sheetView>
  </sheetViews>
  <sheetFormatPr baseColWidth="10" defaultColWidth="9.1640625" defaultRowHeight="15" x14ac:dyDescent="0.2"/>
  <cols>
    <col min="1" max="1" width="3.33203125" style="1" customWidth="1"/>
    <col min="2" max="2" width="5.5" style="1" customWidth="1"/>
    <col min="3" max="5" width="9.1640625" style="1"/>
    <col min="6" max="6" width="4.6640625" style="1" customWidth="1"/>
    <col min="7" max="7" width="12.5" style="1" bestFit="1" customWidth="1"/>
    <col min="8" max="9" width="9.1640625" style="1"/>
    <col min="10" max="10" width="6.1640625" style="1" customWidth="1"/>
    <col min="11" max="16" width="9.1640625" style="1"/>
    <col min="17" max="17" width="5.6640625" style="1" customWidth="1"/>
    <col min="18" max="18" width="19.5" style="1" customWidth="1"/>
    <col min="19" max="20" width="9.1640625" style="1"/>
    <col min="21" max="21" width="3.33203125" style="1" customWidth="1"/>
    <col min="22" max="22" width="4.5" style="1" customWidth="1"/>
    <col min="23" max="16384" width="9.1640625" style="1"/>
  </cols>
  <sheetData>
    <row r="1" spans="1:37" ht="26" x14ac:dyDescent="0.3">
      <c r="A1" s="41"/>
      <c r="B1" s="41"/>
      <c r="C1" s="41"/>
      <c r="D1" s="41"/>
      <c r="E1" s="41"/>
      <c r="F1" s="41"/>
      <c r="G1" s="41"/>
      <c r="H1" s="41"/>
      <c r="I1" s="41"/>
      <c r="J1" s="42" t="s">
        <v>8</v>
      </c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</row>
    <row r="2" spans="1:37" ht="16" thickBot="1" x14ac:dyDescent="0.25"/>
    <row r="3" spans="1:37" ht="16" thickBot="1" x14ac:dyDescent="0.25">
      <c r="B3" s="43" t="s">
        <v>11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5"/>
      <c r="X3" s="29" t="s">
        <v>15</v>
      </c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1"/>
    </row>
    <row r="4" spans="1:37" x14ac:dyDescent="0.2">
      <c r="B4" s="2"/>
      <c r="G4" s="3" t="s">
        <v>9</v>
      </c>
      <c r="U4" s="4"/>
      <c r="X4" s="32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4"/>
    </row>
    <row r="5" spans="1:37" x14ac:dyDescent="0.2">
      <c r="B5" s="2"/>
      <c r="C5" s="5" t="s">
        <v>0</v>
      </c>
      <c r="D5" s="5" t="s">
        <v>1</v>
      </c>
      <c r="E5" s="5" t="s">
        <v>6</v>
      </c>
      <c r="G5" s="5" t="s">
        <v>2</v>
      </c>
      <c r="H5" s="5" t="s">
        <v>0</v>
      </c>
      <c r="I5" s="5" t="s">
        <v>1</v>
      </c>
      <c r="K5" s="1" t="s">
        <v>0</v>
      </c>
      <c r="L5" s="1" t="s">
        <v>1</v>
      </c>
      <c r="M5" s="1" t="s">
        <v>0</v>
      </c>
      <c r="N5" s="1" t="s">
        <v>1</v>
      </c>
      <c r="R5" s="5" t="s">
        <v>5</v>
      </c>
      <c r="S5" s="5" t="s">
        <v>3</v>
      </c>
      <c r="T5" s="5" t="s">
        <v>4</v>
      </c>
      <c r="U5" s="4"/>
      <c r="X5" s="35" t="s">
        <v>18</v>
      </c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7"/>
    </row>
    <row r="6" spans="1:37" x14ac:dyDescent="0.2">
      <c r="B6" s="2"/>
      <c r="C6" s="6">
        <v>8</v>
      </c>
      <c r="D6" s="7">
        <v>10</v>
      </c>
      <c r="E6" s="8">
        <f>IF(S6="","",IF(S6&lt;T6,1,2))</f>
        <v>1</v>
      </c>
      <c r="G6" s="9">
        <v>1</v>
      </c>
      <c r="H6" s="10">
        <v>10</v>
      </c>
      <c r="I6" s="11">
        <v>8</v>
      </c>
      <c r="K6" s="1">
        <f>IF(OR(E6=1,E6=""),C6,NA())</f>
        <v>8</v>
      </c>
      <c r="L6" s="1">
        <f>IF(OR(E6=1,E6=""),D6,NA())</f>
        <v>10</v>
      </c>
      <c r="M6" s="1" t="e">
        <f>IF(E6=2,C6,NA())</f>
        <v>#N/A</v>
      </c>
      <c r="N6" s="1" t="e">
        <f>IF(E6=2,D6,NA())</f>
        <v>#N/A</v>
      </c>
      <c r="R6" s="12">
        <f>(MIN(S6,T6))^2</f>
        <v>8.0000000000000018</v>
      </c>
      <c r="S6" s="12">
        <f>SQRT((C6-$H$6)^2 + (D6-$I$6)^2)</f>
        <v>2.8284271247461903</v>
      </c>
      <c r="T6" s="12">
        <f>SQRT((C6-$H$7)^2 + (D6-$I$7)^2)</f>
        <v>10.770329614269007</v>
      </c>
      <c r="U6" s="4"/>
      <c r="X6" s="35" t="s">
        <v>16</v>
      </c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7"/>
    </row>
    <row r="7" spans="1:37" x14ac:dyDescent="0.2">
      <c r="B7" s="2"/>
      <c r="C7" s="13">
        <v>20</v>
      </c>
      <c r="D7" s="14">
        <v>2</v>
      </c>
      <c r="E7" s="15">
        <f t="shared" ref="E7:E16" si="0">IF(S7="","",IF(S7&lt;T7,1,2))</f>
        <v>2</v>
      </c>
      <c r="G7" s="9">
        <v>2</v>
      </c>
      <c r="H7" s="16">
        <v>18</v>
      </c>
      <c r="I7" s="17">
        <v>6</v>
      </c>
      <c r="K7" s="1" t="e">
        <f t="shared" ref="K7:K16" si="1">IF(OR(E7=1,E7=""),C7,NA())</f>
        <v>#N/A</v>
      </c>
      <c r="L7" s="1" t="e">
        <f t="shared" ref="L7:L16" si="2">IF(OR(E7=1,E7=""),D7,NA())</f>
        <v>#N/A</v>
      </c>
      <c r="M7" s="1">
        <f t="shared" ref="M7:M16" si="3">IF(E7=2,C7,NA())</f>
        <v>20</v>
      </c>
      <c r="N7" s="1">
        <f t="shared" ref="N7:N16" si="4">IF(E7=2,D7,NA())</f>
        <v>2</v>
      </c>
      <c r="R7" s="12">
        <f t="shared" ref="R7:R16" si="5">(MIN(S7,T7))^2</f>
        <v>20.000000000000004</v>
      </c>
      <c r="S7" s="12">
        <f t="shared" ref="S7:S16" si="6">SQRT((C7-$H$6)^2 + (D7-$I$6)^2)</f>
        <v>11.661903789690601</v>
      </c>
      <c r="T7" s="12">
        <f t="shared" ref="T7:T16" si="7">SQRT((C7-$H$7)^2 + (D7-$I$7)^2)</f>
        <v>4.4721359549995796</v>
      </c>
      <c r="U7" s="4"/>
      <c r="X7" s="38" t="s">
        <v>17</v>
      </c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40"/>
    </row>
    <row r="8" spans="1:37" x14ac:dyDescent="0.2">
      <c r="B8" s="2"/>
      <c r="C8" s="13">
        <v>16</v>
      </c>
      <c r="D8" s="14">
        <v>8</v>
      </c>
      <c r="E8" s="15">
        <f t="shared" si="0"/>
        <v>2</v>
      </c>
      <c r="G8" s="18"/>
      <c r="H8" s="18"/>
      <c r="I8" s="18"/>
      <c r="K8" s="1" t="e">
        <f t="shared" si="1"/>
        <v>#N/A</v>
      </c>
      <c r="L8" s="1" t="e">
        <f t="shared" si="2"/>
        <v>#N/A</v>
      </c>
      <c r="M8" s="1">
        <f t="shared" si="3"/>
        <v>16</v>
      </c>
      <c r="N8" s="1">
        <f t="shared" si="4"/>
        <v>8</v>
      </c>
      <c r="R8" s="12">
        <f t="shared" si="5"/>
        <v>8.0000000000000018</v>
      </c>
      <c r="S8" s="12">
        <f t="shared" si="6"/>
        <v>6</v>
      </c>
      <c r="T8" s="12">
        <f t="shared" si="7"/>
        <v>2.8284271247461903</v>
      </c>
      <c r="U8" s="4"/>
    </row>
    <row r="9" spans="1:37" x14ac:dyDescent="0.2">
      <c r="B9" s="2"/>
      <c r="C9" s="13">
        <v>8</v>
      </c>
      <c r="D9" s="14">
        <v>7</v>
      </c>
      <c r="E9" s="15">
        <f t="shared" si="0"/>
        <v>1</v>
      </c>
      <c r="G9" s="19" t="s">
        <v>7</v>
      </c>
      <c r="H9" s="20">
        <f>SUM(R6:R16)</f>
        <v>343.61</v>
      </c>
      <c r="I9" s="18"/>
      <c r="K9" s="1">
        <f t="shared" si="1"/>
        <v>8</v>
      </c>
      <c r="L9" s="1">
        <f t="shared" si="2"/>
        <v>7</v>
      </c>
      <c r="M9" s="1" t="e">
        <f t="shared" si="3"/>
        <v>#N/A</v>
      </c>
      <c r="N9" s="1" t="e">
        <f t="shared" si="4"/>
        <v>#N/A</v>
      </c>
      <c r="R9" s="12">
        <f t="shared" si="5"/>
        <v>5.0000000000000009</v>
      </c>
      <c r="S9" s="12">
        <f t="shared" si="6"/>
        <v>2.2360679774997898</v>
      </c>
      <c r="T9" s="12">
        <f t="shared" si="7"/>
        <v>10.04987562112089</v>
      </c>
      <c r="U9" s="4"/>
    </row>
    <row r="10" spans="1:37" x14ac:dyDescent="0.2">
      <c r="B10" s="2"/>
      <c r="C10" s="13">
        <v>1</v>
      </c>
      <c r="D10" s="14">
        <v>4</v>
      </c>
      <c r="E10" s="15">
        <f t="shared" si="0"/>
        <v>1</v>
      </c>
      <c r="K10" s="1">
        <f t="shared" si="1"/>
        <v>1</v>
      </c>
      <c r="L10" s="1">
        <f t="shared" si="2"/>
        <v>4</v>
      </c>
      <c r="M10" s="1" t="e">
        <f t="shared" si="3"/>
        <v>#N/A</v>
      </c>
      <c r="N10" s="1" t="e">
        <f t="shared" si="4"/>
        <v>#N/A</v>
      </c>
      <c r="R10" s="12">
        <f t="shared" si="5"/>
        <v>96.999999999999986</v>
      </c>
      <c r="S10" s="12">
        <f t="shared" si="6"/>
        <v>9.8488578017961039</v>
      </c>
      <c r="T10" s="12">
        <f t="shared" si="7"/>
        <v>17.11724276862369</v>
      </c>
      <c r="U10" s="4"/>
    </row>
    <row r="11" spans="1:37" x14ac:dyDescent="0.2">
      <c r="B11" s="2"/>
      <c r="C11" s="13">
        <v>13</v>
      </c>
      <c r="D11" s="14">
        <v>10</v>
      </c>
      <c r="E11" s="15">
        <f t="shared" si="0"/>
        <v>1</v>
      </c>
      <c r="G11" s="21"/>
      <c r="K11" s="1">
        <f t="shared" si="1"/>
        <v>13</v>
      </c>
      <c r="L11" s="1">
        <f t="shared" si="2"/>
        <v>10</v>
      </c>
      <c r="M11" s="1" t="e">
        <f t="shared" si="3"/>
        <v>#N/A</v>
      </c>
      <c r="N11" s="1" t="e">
        <f t="shared" si="4"/>
        <v>#N/A</v>
      </c>
      <c r="R11" s="12">
        <f t="shared" si="5"/>
        <v>12.999999999999998</v>
      </c>
      <c r="S11" s="12">
        <f t="shared" si="6"/>
        <v>3.6055512754639891</v>
      </c>
      <c r="T11" s="12">
        <f t="shared" si="7"/>
        <v>6.4031242374328485</v>
      </c>
      <c r="U11" s="4"/>
    </row>
    <row r="12" spans="1:37" x14ac:dyDescent="0.2">
      <c r="B12" s="2"/>
      <c r="C12" s="13">
        <v>15</v>
      </c>
      <c r="D12" s="14">
        <v>1</v>
      </c>
      <c r="E12" s="15">
        <f t="shared" si="0"/>
        <v>2</v>
      </c>
      <c r="K12" s="1" t="e">
        <f t="shared" si="1"/>
        <v>#N/A</v>
      </c>
      <c r="L12" s="1" t="e">
        <f t="shared" si="2"/>
        <v>#N/A</v>
      </c>
      <c r="M12" s="1">
        <f t="shared" si="3"/>
        <v>15</v>
      </c>
      <c r="N12" s="1">
        <f t="shared" si="4"/>
        <v>1</v>
      </c>
      <c r="R12" s="12">
        <f t="shared" si="5"/>
        <v>34</v>
      </c>
      <c r="S12" s="12">
        <f t="shared" si="6"/>
        <v>8.6023252670426267</v>
      </c>
      <c r="T12" s="12">
        <f t="shared" si="7"/>
        <v>5.8309518948453007</v>
      </c>
      <c r="U12" s="4"/>
    </row>
    <row r="13" spans="1:37" x14ac:dyDescent="0.2">
      <c r="B13" s="2"/>
      <c r="C13" s="13">
        <v>19</v>
      </c>
      <c r="D13" s="14">
        <v>7</v>
      </c>
      <c r="E13" s="15">
        <f t="shared" si="0"/>
        <v>2</v>
      </c>
      <c r="K13" s="1" t="e">
        <f t="shared" si="1"/>
        <v>#N/A</v>
      </c>
      <c r="L13" s="1" t="e">
        <f t="shared" si="2"/>
        <v>#N/A</v>
      </c>
      <c r="M13" s="1">
        <f t="shared" si="3"/>
        <v>19</v>
      </c>
      <c r="N13" s="1">
        <f t="shared" si="4"/>
        <v>7</v>
      </c>
      <c r="R13" s="12">
        <f t="shared" si="5"/>
        <v>2.0000000000000004</v>
      </c>
      <c r="S13" s="12">
        <f t="shared" si="6"/>
        <v>9.0553851381374173</v>
      </c>
      <c r="T13" s="12">
        <f t="shared" si="7"/>
        <v>1.4142135623730951</v>
      </c>
      <c r="U13" s="4"/>
    </row>
    <row r="14" spans="1:37" x14ac:dyDescent="0.2">
      <c r="B14" s="2"/>
      <c r="C14" s="13">
        <v>3</v>
      </c>
      <c r="D14" s="14">
        <v>4</v>
      </c>
      <c r="E14" s="15">
        <f>IF(S14="","",IF(S14&lt;T14,1,2))</f>
        <v>1</v>
      </c>
      <c r="K14" s="1">
        <f t="shared" si="1"/>
        <v>3</v>
      </c>
      <c r="L14" s="1">
        <f t="shared" si="2"/>
        <v>4</v>
      </c>
      <c r="M14" s="1" t="e">
        <f t="shared" si="3"/>
        <v>#N/A</v>
      </c>
      <c r="N14" s="1" t="e">
        <f t="shared" si="4"/>
        <v>#N/A</v>
      </c>
      <c r="R14" s="12">
        <f t="shared" si="5"/>
        <v>64.999999999999986</v>
      </c>
      <c r="S14" s="12">
        <f t="shared" si="6"/>
        <v>8.0622577482985491</v>
      </c>
      <c r="T14" s="12">
        <f t="shared" si="7"/>
        <v>15.132745950421556</v>
      </c>
      <c r="U14" s="4"/>
    </row>
    <row r="15" spans="1:37" x14ac:dyDescent="0.2">
      <c r="B15" s="2"/>
      <c r="C15" s="13">
        <v>3</v>
      </c>
      <c r="D15" s="14">
        <v>2</v>
      </c>
      <c r="E15" s="15">
        <f t="shared" si="0"/>
        <v>1</v>
      </c>
      <c r="K15" s="1">
        <f t="shared" si="1"/>
        <v>3</v>
      </c>
      <c r="L15" s="1">
        <f t="shared" si="2"/>
        <v>2</v>
      </c>
      <c r="M15" s="1" t="e">
        <f t="shared" si="3"/>
        <v>#N/A</v>
      </c>
      <c r="N15" s="1" t="e">
        <f t="shared" si="4"/>
        <v>#N/A</v>
      </c>
      <c r="R15" s="12">
        <f t="shared" si="5"/>
        <v>85</v>
      </c>
      <c r="S15" s="12">
        <f t="shared" si="6"/>
        <v>9.2195444572928871</v>
      </c>
      <c r="T15" s="12">
        <f t="shared" si="7"/>
        <v>15.524174696260024</v>
      </c>
      <c r="U15" s="4"/>
    </row>
    <row r="16" spans="1:37" x14ac:dyDescent="0.2">
      <c r="B16" s="2"/>
      <c r="C16" s="22">
        <f>AVERAGE(C6:C15)</f>
        <v>10.6</v>
      </c>
      <c r="D16" s="23">
        <f>AVERAGE(D6:D15)</f>
        <v>5.5</v>
      </c>
      <c r="E16" s="24">
        <f t="shared" si="0"/>
        <v>1</v>
      </c>
      <c r="K16" s="1">
        <f t="shared" si="1"/>
        <v>10.6</v>
      </c>
      <c r="L16" s="1">
        <f t="shared" si="2"/>
        <v>5.5</v>
      </c>
      <c r="M16" s="1" t="e">
        <f t="shared" si="3"/>
        <v>#N/A</v>
      </c>
      <c r="N16" s="1" t="e">
        <f t="shared" si="4"/>
        <v>#N/A</v>
      </c>
      <c r="R16" s="12">
        <f t="shared" si="5"/>
        <v>6.6099999999999994</v>
      </c>
      <c r="S16" s="12">
        <f t="shared" si="6"/>
        <v>2.5709920264364881</v>
      </c>
      <c r="T16" s="12">
        <f t="shared" si="7"/>
        <v>7.4168726563154639</v>
      </c>
      <c r="U16" s="4"/>
    </row>
    <row r="17" spans="2:21" ht="16" thickBot="1" x14ac:dyDescent="0.25">
      <c r="B17" s="25"/>
      <c r="C17" s="26"/>
      <c r="D17" s="26"/>
      <c r="E17" s="26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6"/>
      <c r="S17" s="26"/>
      <c r="T17" s="26"/>
      <c r="U17" s="28"/>
    </row>
    <row r="18" spans="2:21" ht="16" thickBot="1" x14ac:dyDescent="0.25">
      <c r="C18" s="18"/>
      <c r="D18" s="18"/>
      <c r="E18" s="18"/>
      <c r="R18" s="18"/>
      <c r="S18" s="18"/>
      <c r="T18" s="18"/>
    </row>
    <row r="19" spans="2:21" ht="16" thickBot="1" x14ac:dyDescent="0.25">
      <c r="B19" s="43" t="s">
        <v>12</v>
      </c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5"/>
    </row>
    <row r="20" spans="2:21" x14ac:dyDescent="0.2">
      <c r="B20" s="2"/>
      <c r="C20" s="18"/>
      <c r="D20" s="18"/>
      <c r="E20" s="18"/>
      <c r="G20" s="3" t="s">
        <v>10</v>
      </c>
      <c r="R20" s="18"/>
      <c r="S20" s="18"/>
      <c r="T20" s="18"/>
      <c r="U20" s="4"/>
    </row>
    <row r="21" spans="2:21" x14ac:dyDescent="0.2">
      <c r="B21" s="2"/>
      <c r="C21" s="5" t="s">
        <v>0</v>
      </c>
      <c r="D21" s="5" t="s">
        <v>1</v>
      </c>
      <c r="E21" s="5" t="s">
        <v>6</v>
      </c>
      <c r="G21" s="5" t="s">
        <v>2</v>
      </c>
      <c r="H21" s="5" t="s">
        <v>0</v>
      </c>
      <c r="I21" s="5" t="s">
        <v>1</v>
      </c>
      <c r="K21" s="1" t="s">
        <v>0</v>
      </c>
      <c r="L21" s="1" t="s">
        <v>1</v>
      </c>
      <c r="M21" s="1" t="s">
        <v>0</v>
      </c>
      <c r="N21" s="1" t="s">
        <v>1</v>
      </c>
      <c r="R21" s="5" t="s">
        <v>5</v>
      </c>
      <c r="S21" s="5" t="s">
        <v>3</v>
      </c>
      <c r="T21" s="5" t="s">
        <v>4</v>
      </c>
      <c r="U21" s="4"/>
    </row>
    <row r="22" spans="2:21" x14ac:dyDescent="0.2">
      <c r="B22" s="2"/>
      <c r="C22" s="6">
        <v>8</v>
      </c>
      <c r="D22" s="7">
        <v>10</v>
      </c>
      <c r="E22" s="8">
        <f>IF(S22="","",IF(S22&lt;T22,1,2))</f>
        <v>1</v>
      </c>
      <c r="G22" s="5">
        <v>1</v>
      </c>
      <c r="H22" s="10">
        <f>AVERAGEIF(E6:E16,1,C6:C16)</f>
        <v>6.6571428571428575</v>
      </c>
      <c r="I22" s="11">
        <f>AVERAGEIF(E6:E16,1,D6:D16)</f>
        <v>6.0714285714285712</v>
      </c>
      <c r="K22" s="1">
        <f>IF(E22=1,C22,NA())</f>
        <v>8</v>
      </c>
      <c r="L22" s="1">
        <f>IF(E22=1,D22,NA())</f>
        <v>10</v>
      </c>
      <c r="M22" s="1" t="e">
        <f>IF(E22=2,C22,NA())</f>
        <v>#N/A</v>
      </c>
      <c r="N22" s="1" t="e">
        <f>IF(E22=2,D22,NA())</f>
        <v>#N/A</v>
      </c>
      <c r="R22" s="12">
        <f>(MIN(S22,T22))^2</f>
        <v>17.236938775510207</v>
      </c>
      <c r="S22" s="12">
        <f>SQRT((C22-$H$22)^2 + (D22-$I$22)^2)</f>
        <v>4.1517392470517951</v>
      </c>
      <c r="T22" s="12">
        <f>SQRT((C22-$H$23)^2 + (D22-$I$23)^2)</f>
        <v>10.977249200050075</v>
      </c>
      <c r="U22" s="4"/>
    </row>
    <row r="23" spans="2:21" x14ac:dyDescent="0.2">
      <c r="B23" s="2"/>
      <c r="C23" s="13">
        <v>20</v>
      </c>
      <c r="D23" s="14">
        <v>2</v>
      </c>
      <c r="E23" s="15">
        <f t="shared" ref="E23:E32" si="8">IF(S23="","",IF(S23&lt;T23,1,2))</f>
        <v>2</v>
      </c>
      <c r="G23" s="5">
        <v>2</v>
      </c>
      <c r="H23" s="16">
        <f>AVERAGEIF(E6:E16,2,C6:C16)</f>
        <v>17.5</v>
      </c>
      <c r="I23" s="17">
        <f>AVERAGEIF(E6:E16,2,D6:D16)</f>
        <v>4.5</v>
      </c>
      <c r="K23" s="1" t="e">
        <f t="shared" ref="K23:K32" si="9">IF(E23=1,C23,NA())</f>
        <v>#N/A</v>
      </c>
      <c r="L23" s="1" t="e">
        <f t="shared" ref="L23:L32" si="10">IF(E23=1,D23,NA())</f>
        <v>#N/A</v>
      </c>
      <c r="M23" s="1">
        <f t="shared" ref="M23:M32" si="11">IF(E23=2,C23,NA())</f>
        <v>20</v>
      </c>
      <c r="N23" s="1">
        <f t="shared" ref="N23:N32" si="12">IF(E23=2,D23,NA())</f>
        <v>2</v>
      </c>
      <c r="R23" s="12">
        <f t="shared" ref="R23:R32" si="13">(MIN(S23,T23))^2</f>
        <v>12.500000000000002</v>
      </c>
      <c r="S23" s="12">
        <f t="shared" ref="S23:S32" si="14">SQRT((C23-$H$22)^2 + (D23-$I$22)^2)</f>
        <v>13.950210297588303</v>
      </c>
      <c r="T23" s="12">
        <f t="shared" ref="T23:T32" si="15">SQRT((C23-$H$23)^2 + (D23-$I$23)^2)</f>
        <v>3.5355339059327378</v>
      </c>
      <c r="U23" s="4"/>
    </row>
    <row r="24" spans="2:21" x14ac:dyDescent="0.2">
      <c r="B24" s="2"/>
      <c r="C24" s="13">
        <v>16</v>
      </c>
      <c r="D24" s="14">
        <v>8</v>
      </c>
      <c r="E24" s="15">
        <f t="shared" si="8"/>
        <v>2</v>
      </c>
      <c r="G24" s="18"/>
      <c r="H24" s="18"/>
      <c r="I24" s="18"/>
      <c r="K24" s="1" t="e">
        <f t="shared" si="9"/>
        <v>#N/A</v>
      </c>
      <c r="L24" s="1" t="e">
        <f t="shared" si="10"/>
        <v>#N/A</v>
      </c>
      <c r="M24" s="1">
        <f t="shared" si="11"/>
        <v>16</v>
      </c>
      <c r="N24" s="1">
        <f t="shared" si="12"/>
        <v>8</v>
      </c>
      <c r="R24" s="12">
        <f t="shared" si="13"/>
        <v>14.500000000000002</v>
      </c>
      <c r="S24" s="12">
        <f t="shared" si="14"/>
        <v>9.5398305722344325</v>
      </c>
      <c r="T24" s="12">
        <f t="shared" si="15"/>
        <v>3.8078865529319543</v>
      </c>
      <c r="U24" s="4"/>
    </row>
    <row r="25" spans="2:21" x14ac:dyDescent="0.2">
      <c r="B25" s="2"/>
      <c r="C25" s="13">
        <v>8</v>
      </c>
      <c r="D25" s="14">
        <v>7</v>
      </c>
      <c r="E25" s="15">
        <f t="shared" si="8"/>
        <v>1</v>
      </c>
      <c r="G25" s="19" t="s">
        <v>7</v>
      </c>
      <c r="H25" s="20">
        <f>SUM(R22:R32)</f>
        <v>224.18591836734697</v>
      </c>
      <c r="I25" s="18"/>
      <c r="K25" s="1">
        <f t="shared" si="9"/>
        <v>8</v>
      </c>
      <c r="L25" s="1">
        <f t="shared" si="10"/>
        <v>7</v>
      </c>
      <c r="M25" s="1" t="e">
        <f t="shared" si="11"/>
        <v>#N/A</v>
      </c>
      <c r="N25" s="1" t="e">
        <f t="shared" si="12"/>
        <v>#N/A</v>
      </c>
      <c r="R25" s="12">
        <f t="shared" si="13"/>
        <v>2.6655102040816323</v>
      </c>
      <c r="S25" s="12">
        <f t="shared" si="14"/>
        <v>1.6326390305519565</v>
      </c>
      <c r="T25" s="12">
        <f t="shared" si="15"/>
        <v>9.8234413521942496</v>
      </c>
      <c r="U25" s="4"/>
    </row>
    <row r="26" spans="2:21" x14ac:dyDescent="0.2">
      <c r="B26" s="2"/>
      <c r="C26" s="13">
        <v>1</v>
      </c>
      <c r="D26" s="14">
        <v>4</v>
      </c>
      <c r="E26" s="15">
        <f t="shared" si="8"/>
        <v>1</v>
      </c>
      <c r="K26" s="1">
        <f t="shared" si="9"/>
        <v>1</v>
      </c>
      <c r="L26" s="1">
        <f t="shared" si="10"/>
        <v>4</v>
      </c>
      <c r="M26" s="1" t="e">
        <f t="shared" si="11"/>
        <v>#N/A</v>
      </c>
      <c r="N26" s="1" t="e">
        <f t="shared" si="12"/>
        <v>#N/A</v>
      </c>
      <c r="R26" s="12">
        <f t="shared" si="13"/>
        <v>36.294081632653061</v>
      </c>
      <c r="S26" s="12">
        <f t="shared" si="14"/>
        <v>6.0244569574902815</v>
      </c>
      <c r="T26" s="12">
        <f t="shared" si="15"/>
        <v>16.507574019219177</v>
      </c>
      <c r="U26" s="4"/>
    </row>
    <row r="27" spans="2:21" x14ac:dyDescent="0.2">
      <c r="B27" s="2"/>
      <c r="C27" s="13">
        <v>13</v>
      </c>
      <c r="D27" s="14">
        <v>10</v>
      </c>
      <c r="E27" s="15">
        <f t="shared" si="8"/>
        <v>2</v>
      </c>
      <c r="K27" s="1" t="e">
        <f t="shared" si="9"/>
        <v>#N/A</v>
      </c>
      <c r="L27" s="1" t="e">
        <f t="shared" si="10"/>
        <v>#N/A</v>
      </c>
      <c r="M27" s="1">
        <f t="shared" si="11"/>
        <v>13</v>
      </c>
      <c r="N27" s="1">
        <f t="shared" si="12"/>
        <v>10</v>
      </c>
      <c r="R27" s="12">
        <f t="shared" si="13"/>
        <v>50.5</v>
      </c>
      <c r="S27" s="12">
        <f t="shared" si="14"/>
        <v>7.4609322610570343</v>
      </c>
      <c r="T27" s="12">
        <f t="shared" si="15"/>
        <v>7.1063352017759476</v>
      </c>
      <c r="U27" s="4"/>
    </row>
    <row r="28" spans="2:21" x14ac:dyDescent="0.2">
      <c r="B28" s="2"/>
      <c r="C28" s="13">
        <v>15</v>
      </c>
      <c r="D28" s="14">
        <v>1</v>
      </c>
      <c r="E28" s="15">
        <f t="shared" si="8"/>
        <v>2</v>
      </c>
      <c r="K28" s="1" t="e">
        <f t="shared" si="9"/>
        <v>#N/A</v>
      </c>
      <c r="L28" s="1" t="e">
        <f t="shared" si="10"/>
        <v>#N/A</v>
      </c>
      <c r="M28" s="1">
        <f t="shared" si="11"/>
        <v>15</v>
      </c>
      <c r="N28" s="1">
        <f t="shared" si="12"/>
        <v>1</v>
      </c>
      <c r="R28" s="12">
        <f t="shared" si="13"/>
        <v>18.5</v>
      </c>
      <c r="S28" s="12">
        <f t="shared" si="14"/>
        <v>9.7633320675486832</v>
      </c>
      <c r="T28" s="12">
        <f t="shared" si="15"/>
        <v>4.3011626335213133</v>
      </c>
      <c r="U28" s="4"/>
    </row>
    <row r="29" spans="2:21" x14ac:dyDescent="0.2">
      <c r="B29" s="2"/>
      <c r="C29" s="13">
        <v>19</v>
      </c>
      <c r="D29" s="14">
        <v>7</v>
      </c>
      <c r="E29" s="15">
        <f>IF(S29="","",IF(S29&lt;T29,1,2))</f>
        <v>2</v>
      </c>
      <c r="K29" s="1" t="e">
        <f t="shared" si="9"/>
        <v>#N/A</v>
      </c>
      <c r="L29" s="1" t="e">
        <f t="shared" si="10"/>
        <v>#N/A</v>
      </c>
      <c r="M29" s="1">
        <f t="shared" si="11"/>
        <v>19</v>
      </c>
      <c r="N29" s="1">
        <f t="shared" si="12"/>
        <v>7</v>
      </c>
      <c r="R29" s="12">
        <f t="shared" si="13"/>
        <v>8.5</v>
      </c>
      <c r="S29" s="12">
        <f t="shared" si="14"/>
        <v>12.377736761901941</v>
      </c>
      <c r="T29" s="12">
        <f t="shared" si="15"/>
        <v>2.9154759474226504</v>
      </c>
      <c r="U29" s="4"/>
    </row>
    <row r="30" spans="2:21" x14ac:dyDescent="0.2">
      <c r="B30" s="2"/>
      <c r="C30" s="13">
        <v>3</v>
      </c>
      <c r="D30" s="14">
        <v>4</v>
      </c>
      <c r="E30" s="15">
        <f t="shared" si="8"/>
        <v>1</v>
      </c>
      <c r="K30" s="1">
        <f t="shared" si="9"/>
        <v>3</v>
      </c>
      <c r="L30" s="1">
        <f t="shared" si="10"/>
        <v>4</v>
      </c>
      <c r="M30" s="1" t="e">
        <f t="shared" si="11"/>
        <v>#N/A</v>
      </c>
      <c r="N30" s="1" t="e">
        <f t="shared" si="12"/>
        <v>#N/A</v>
      </c>
      <c r="R30" s="12">
        <f t="shared" si="13"/>
        <v>17.665510204081638</v>
      </c>
      <c r="S30" s="12">
        <f t="shared" si="14"/>
        <v>4.2030358318817171</v>
      </c>
      <c r="T30" s="12">
        <f t="shared" si="15"/>
        <v>14.508618128546908</v>
      </c>
      <c r="U30" s="4"/>
    </row>
    <row r="31" spans="2:21" x14ac:dyDescent="0.2">
      <c r="B31" s="2"/>
      <c r="C31" s="13">
        <v>3</v>
      </c>
      <c r="D31" s="14">
        <v>2</v>
      </c>
      <c r="E31" s="15">
        <f t="shared" si="8"/>
        <v>1</v>
      </c>
      <c r="K31" s="1">
        <f t="shared" si="9"/>
        <v>3</v>
      </c>
      <c r="L31" s="1">
        <f t="shared" si="10"/>
        <v>2</v>
      </c>
      <c r="M31" s="1" t="e">
        <f t="shared" si="11"/>
        <v>#N/A</v>
      </c>
      <c r="N31" s="1" t="e">
        <f t="shared" si="12"/>
        <v>#N/A</v>
      </c>
      <c r="R31" s="12">
        <f t="shared" si="13"/>
        <v>29.951224489795919</v>
      </c>
      <c r="S31" s="12">
        <f t="shared" si="14"/>
        <v>5.4727711892418744</v>
      </c>
      <c r="T31" s="12">
        <f t="shared" si="15"/>
        <v>14.713938969562161</v>
      </c>
      <c r="U31" s="4"/>
    </row>
    <row r="32" spans="2:21" x14ac:dyDescent="0.2">
      <c r="B32" s="2"/>
      <c r="C32" s="22">
        <f>AVERAGE(C22:C31)</f>
        <v>10.6</v>
      </c>
      <c r="D32" s="23">
        <f>AVERAGE(D22:D31)</f>
        <v>5.5</v>
      </c>
      <c r="E32" s="24">
        <f t="shared" si="8"/>
        <v>1</v>
      </c>
      <c r="K32" s="1">
        <f t="shared" si="9"/>
        <v>10.6</v>
      </c>
      <c r="L32" s="1">
        <f t="shared" si="10"/>
        <v>5.5</v>
      </c>
      <c r="M32" s="1" t="e">
        <f t="shared" si="11"/>
        <v>#N/A</v>
      </c>
      <c r="N32" s="1" t="e">
        <f t="shared" si="12"/>
        <v>#N/A</v>
      </c>
      <c r="R32" s="12">
        <f t="shared" si="13"/>
        <v>15.872653061224485</v>
      </c>
      <c r="S32" s="12">
        <f t="shared" si="14"/>
        <v>3.9840498316693385</v>
      </c>
      <c r="T32" s="12">
        <f t="shared" si="15"/>
        <v>6.9720872054213441</v>
      </c>
      <c r="U32" s="4"/>
    </row>
    <row r="33" spans="2:21" ht="16" thickBot="1" x14ac:dyDescent="0.25">
      <c r="B33" s="25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8"/>
    </row>
    <row r="34" spans="2:21" ht="16" thickBot="1" x14ac:dyDescent="0.25"/>
    <row r="35" spans="2:21" ht="16" thickBot="1" x14ac:dyDescent="0.25">
      <c r="B35" s="43" t="s">
        <v>13</v>
      </c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5"/>
    </row>
    <row r="36" spans="2:21" x14ac:dyDescent="0.2">
      <c r="B36" s="2"/>
      <c r="C36" s="18"/>
      <c r="D36" s="18"/>
      <c r="E36" s="18"/>
      <c r="G36" s="3" t="s">
        <v>10</v>
      </c>
      <c r="R36" s="18"/>
      <c r="S36" s="18"/>
      <c r="T36" s="18"/>
      <c r="U36" s="4"/>
    </row>
    <row r="37" spans="2:21" x14ac:dyDescent="0.2">
      <c r="B37" s="2"/>
      <c r="C37" s="5" t="s">
        <v>0</v>
      </c>
      <c r="D37" s="5" t="s">
        <v>1</v>
      </c>
      <c r="E37" s="5" t="s">
        <v>6</v>
      </c>
      <c r="G37" s="5" t="s">
        <v>2</v>
      </c>
      <c r="H37" s="5" t="s">
        <v>0</v>
      </c>
      <c r="I37" s="5" t="s">
        <v>1</v>
      </c>
      <c r="K37" s="1" t="s">
        <v>0</v>
      </c>
      <c r="L37" s="1" t="s">
        <v>1</v>
      </c>
      <c r="M37" s="1" t="s">
        <v>0</v>
      </c>
      <c r="N37" s="1" t="s">
        <v>1</v>
      </c>
      <c r="R37" s="5" t="s">
        <v>5</v>
      </c>
      <c r="S37" s="5" t="s">
        <v>3</v>
      </c>
      <c r="T37" s="5" t="s">
        <v>4</v>
      </c>
      <c r="U37" s="4"/>
    </row>
    <row r="38" spans="2:21" x14ac:dyDescent="0.2">
      <c r="B38" s="2"/>
      <c r="C38" s="6">
        <v>8</v>
      </c>
      <c r="D38" s="7">
        <v>10</v>
      </c>
      <c r="E38" s="8" t="str">
        <f>IF(S38="","",IF(S38&lt;T38,1,2))</f>
        <v/>
      </c>
      <c r="G38" s="5">
        <v>1</v>
      </c>
      <c r="H38" s="10">
        <f>AVERAGEIF(E22:E32,1,C22:C32)</f>
        <v>5.6000000000000005</v>
      </c>
      <c r="I38" s="11">
        <f>AVERAGEIF(E22:E32,1,D22:D32)</f>
        <v>5.416666666666667</v>
      </c>
      <c r="K38" s="1" t="e">
        <f>IF(E38=1,C38,NA())</f>
        <v>#N/A</v>
      </c>
      <c r="L38" s="1" t="e">
        <f>IF(E38=1,D38,NA())</f>
        <v>#N/A</v>
      </c>
      <c r="M38" s="1" t="e">
        <f>IF(E38=2,C38,NA())</f>
        <v>#N/A</v>
      </c>
      <c r="N38" s="1" t="e">
        <f>IF(E38=2,D38,NA())</f>
        <v>#N/A</v>
      </c>
      <c r="R38" s="12">
        <f>(MIN(S38,T38))^2</f>
        <v>0</v>
      </c>
      <c r="S38" s="12"/>
      <c r="T38" s="12"/>
      <c r="U38" s="4"/>
    </row>
    <row r="39" spans="2:21" x14ac:dyDescent="0.2">
      <c r="B39" s="2"/>
      <c r="C39" s="13">
        <v>20</v>
      </c>
      <c r="D39" s="14">
        <v>2</v>
      </c>
      <c r="E39" s="15" t="str">
        <f t="shared" ref="E39:E44" si="16">IF(S39="","",IF(S39&lt;T39,1,2))</f>
        <v/>
      </c>
      <c r="G39" s="5">
        <v>2</v>
      </c>
      <c r="H39" s="16">
        <f>AVERAGEIF(E22:E32,2,C22:C32)</f>
        <v>16.600000000000001</v>
      </c>
      <c r="I39" s="17">
        <f>AVERAGEIF(E22:E32,2,D22:D32)</f>
        <v>5.6</v>
      </c>
      <c r="K39" s="1" t="e">
        <f t="shared" ref="K39:K48" si="17">IF(E39=1,C39,NA())</f>
        <v>#N/A</v>
      </c>
      <c r="L39" s="1" t="e">
        <f t="shared" ref="L39:L48" si="18">IF(E39=1,D39,NA())</f>
        <v>#N/A</v>
      </c>
      <c r="M39" s="1" t="e">
        <f t="shared" ref="M39:M48" si="19">IF(E39=2,C39,NA())</f>
        <v>#N/A</v>
      </c>
      <c r="N39" s="1" t="e">
        <f t="shared" ref="N39:N48" si="20">IF(E39=2,D39,NA())</f>
        <v>#N/A</v>
      </c>
      <c r="R39" s="12">
        <f t="shared" ref="R39:R48" si="21">(MIN(S39,T39))^2</f>
        <v>0</v>
      </c>
      <c r="S39" s="12"/>
      <c r="T39" s="12"/>
      <c r="U39" s="4"/>
    </row>
    <row r="40" spans="2:21" x14ac:dyDescent="0.2">
      <c r="B40" s="2"/>
      <c r="C40" s="13">
        <v>16</v>
      </c>
      <c r="D40" s="14">
        <v>8</v>
      </c>
      <c r="E40" s="15" t="str">
        <f t="shared" si="16"/>
        <v/>
      </c>
      <c r="G40" s="18"/>
      <c r="H40" s="18"/>
      <c r="I40" s="18"/>
      <c r="K40" s="1" t="e">
        <f t="shared" si="17"/>
        <v>#N/A</v>
      </c>
      <c r="L40" s="1" t="e">
        <f t="shared" si="18"/>
        <v>#N/A</v>
      </c>
      <c r="M40" s="1" t="e">
        <f t="shared" si="19"/>
        <v>#N/A</v>
      </c>
      <c r="N40" s="1" t="e">
        <f t="shared" si="20"/>
        <v>#N/A</v>
      </c>
      <c r="R40" s="12">
        <f t="shared" si="21"/>
        <v>0</v>
      </c>
      <c r="S40" s="12"/>
      <c r="T40" s="12"/>
      <c r="U40" s="4"/>
    </row>
    <row r="41" spans="2:21" x14ac:dyDescent="0.2">
      <c r="B41" s="2"/>
      <c r="C41" s="13">
        <v>8</v>
      </c>
      <c r="D41" s="14">
        <v>7</v>
      </c>
      <c r="E41" s="15" t="str">
        <f t="shared" si="16"/>
        <v/>
      </c>
      <c r="G41" s="19" t="s">
        <v>7</v>
      </c>
      <c r="H41" s="20">
        <f>SUM(R38:R48)</f>
        <v>0</v>
      </c>
      <c r="I41" s="18"/>
      <c r="K41" s="1" t="e">
        <f t="shared" si="17"/>
        <v>#N/A</v>
      </c>
      <c r="L41" s="1" t="e">
        <f t="shared" si="18"/>
        <v>#N/A</v>
      </c>
      <c r="M41" s="1" t="e">
        <f t="shared" si="19"/>
        <v>#N/A</v>
      </c>
      <c r="N41" s="1" t="e">
        <f t="shared" si="20"/>
        <v>#N/A</v>
      </c>
      <c r="R41" s="12">
        <f t="shared" si="21"/>
        <v>0</v>
      </c>
      <c r="S41" s="12"/>
      <c r="T41" s="12"/>
      <c r="U41" s="4"/>
    </row>
    <row r="42" spans="2:21" x14ac:dyDescent="0.2">
      <c r="B42" s="2"/>
      <c r="C42" s="13">
        <v>1</v>
      </c>
      <c r="D42" s="14">
        <v>4</v>
      </c>
      <c r="E42" s="15" t="str">
        <f t="shared" si="16"/>
        <v/>
      </c>
      <c r="K42" s="1" t="e">
        <f t="shared" si="17"/>
        <v>#N/A</v>
      </c>
      <c r="L42" s="1" t="e">
        <f t="shared" si="18"/>
        <v>#N/A</v>
      </c>
      <c r="M42" s="1" t="e">
        <f t="shared" si="19"/>
        <v>#N/A</v>
      </c>
      <c r="N42" s="1" t="e">
        <f t="shared" si="20"/>
        <v>#N/A</v>
      </c>
      <c r="R42" s="12">
        <f t="shared" si="21"/>
        <v>0</v>
      </c>
      <c r="S42" s="12"/>
      <c r="T42" s="12"/>
      <c r="U42" s="4"/>
    </row>
    <row r="43" spans="2:21" x14ac:dyDescent="0.2">
      <c r="B43" s="2"/>
      <c r="C43" s="13">
        <v>13</v>
      </c>
      <c r="D43" s="14">
        <v>10</v>
      </c>
      <c r="E43" s="15" t="str">
        <f t="shared" si="16"/>
        <v/>
      </c>
      <c r="K43" s="1" t="e">
        <f t="shared" si="17"/>
        <v>#N/A</v>
      </c>
      <c r="L43" s="1" t="e">
        <f t="shared" si="18"/>
        <v>#N/A</v>
      </c>
      <c r="M43" s="1" t="e">
        <f t="shared" si="19"/>
        <v>#N/A</v>
      </c>
      <c r="N43" s="1" t="e">
        <f t="shared" si="20"/>
        <v>#N/A</v>
      </c>
      <c r="R43" s="12">
        <f t="shared" si="21"/>
        <v>0</v>
      </c>
      <c r="S43" s="12"/>
      <c r="T43" s="12"/>
      <c r="U43" s="4"/>
    </row>
    <row r="44" spans="2:21" x14ac:dyDescent="0.2">
      <c r="B44" s="2"/>
      <c r="C44" s="13">
        <v>15</v>
      </c>
      <c r="D44" s="14">
        <v>1</v>
      </c>
      <c r="E44" s="15" t="str">
        <f t="shared" si="16"/>
        <v/>
      </c>
      <c r="K44" s="1" t="e">
        <f t="shared" si="17"/>
        <v>#N/A</v>
      </c>
      <c r="L44" s="1" t="e">
        <f t="shared" si="18"/>
        <v>#N/A</v>
      </c>
      <c r="M44" s="1" t="e">
        <f t="shared" si="19"/>
        <v>#N/A</v>
      </c>
      <c r="N44" s="1" t="e">
        <f t="shared" si="20"/>
        <v>#N/A</v>
      </c>
      <c r="R44" s="12">
        <f t="shared" si="21"/>
        <v>0</v>
      </c>
      <c r="S44" s="12"/>
      <c r="T44" s="12"/>
      <c r="U44" s="4"/>
    </row>
    <row r="45" spans="2:21" x14ac:dyDescent="0.2">
      <c r="B45" s="2"/>
      <c r="C45" s="13">
        <v>19</v>
      </c>
      <c r="D45" s="14">
        <v>7</v>
      </c>
      <c r="E45" s="15" t="str">
        <f>IF(S45="","",IF(S45&lt;T45,1,2))</f>
        <v/>
      </c>
      <c r="K45" s="1" t="e">
        <f t="shared" si="17"/>
        <v>#N/A</v>
      </c>
      <c r="L45" s="1" t="e">
        <f t="shared" si="18"/>
        <v>#N/A</v>
      </c>
      <c r="M45" s="1" t="e">
        <f t="shared" si="19"/>
        <v>#N/A</v>
      </c>
      <c r="N45" s="1" t="e">
        <f t="shared" si="20"/>
        <v>#N/A</v>
      </c>
      <c r="R45" s="12">
        <f t="shared" si="21"/>
        <v>0</v>
      </c>
      <c r="S45" s="12"/>
      <c r="T45" s="12"/>
      <c r="U45" s="4"/>
    </row>
    <row r="46" spans="2:21" x14ac:dyDescent="0.2">
      <c r="B46" s="2"/>
      <c r="C46" s="13">
        <v>3</v>
      </c>
      <c r="D46" s="14">
        <v>4</v>
      </c>
      <c r="E46" s="15" t="str">
        <f>IF(S46="","",IF(S46&lt;T46,1,2))</f>
        <v/>
      </c>
      <c r="K46" s="1" t="e">
        <f t="shared" si="17"/>
        <v>#N/A</v>
      </c>
      <c r="L46" s="1" t="e">
        <f t="shared" si="18"/>
        <v>#N/A</v>
      </c>
      <c r="M46" s="1" t="e">
        <f t="shared" si="19"/>
        <v>#N/A</v>
      </c>
      <c r="N46" s="1" t="e">
        <f t="shared" si="20"/>
        <v>#N/A</v>
      </c>
      <c r="R46" s="12">
        <f t="shared" si="21"/>
        <v>0</v>
      </c>
      <c r="S46" s="12"/>
      <c r="T46" s="12"/>
      <c r="U46" s="4"/>
    </row>
    <row r="47" spans="2:21" x14ac:dyDescent="0.2">
      <c r="B47" s="2"/>
      <c r="C47" s="13">
        <v>3</v>
      </c>
      <c r="D47" s="14">
        <v>2</v>
      </c>
      <c r="E47" s="15" t="str">
        <f>IF(S47="","",IF(S47&lt;T47,1,2))</f>
        <v/>
      </c>
      <c r="K47" s="1" t="e">
        <f t="shared" si="17"/>
        <v>#N/A</v>
      </c>
      <c r="L47" s="1" t="e">
        <f t="shared" si="18"/>
        <v>#N/A</v>
      </c>
      <c r="M47" s="1" t="e">
        <f t="shared" si="19"/>
        <v>#N/A</v>
      </c>
      <c r="N47" s="1" t="e">
        <f t="shared" si="20"/>
        <v>#N/A</v>
      </c>
      <c r="R47" s="12">
        <f t="shared" si="21"/>
        <v>0</v>
      </c>
      <c r="S47" s="12"/>
      <c r="T47" s="12"/>
      <c r="U47" s="4"/>
    </row>
    <row r="48" spans="2:21" x14ac:dyDescent="0.2">
      <c r="B48" s="2"/>
      <c r="C48" s="22">
        <f>AVERAGE(C38:C47)</f>
        <v>10.6</v>
      </c>
      <c r="D48" s="23">
        <f>AVERAGE(D38:D47)</f>
        <v>5.5</v>
      </c>
      <c r="E48" s="24" t="str">
        <f>IF(S48="","",IF(S48&lt;T48,1,2))</f>
        <v/>
      </c>
      <c r="K48" s="1" t="e">
        <f t="shared" si="17"/>
        <v>#N/A</v>
      </c>
      <c r="L48" s="1" t="e">
        <f t="shared" si="18"/>
        <v>#N/A</v>
      </c>
      <c r="M48" s="1" t="e">
        <f t="shared" si="19"/>
        <v>#N/A</v>
      </c>
      <c r="N48" s="1" t="e">
        <f t="shared" si="20"/>
        <v>#N/A</v>
      </c>
      <c r="R48" s="12">
        <f t="shared" si="21"/>
        <v>0</v>
      </c>
      <c r="S48" s="12"/>
      <c r="T48" s="12"/>
      <c r="U48" s="4"/>
    </row>
    <row r="49" spans="2:21" ht="16" thickBot="1" x14ac:dyDescent="0.25">
      <c r="B49" s="25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8"/>
    </row>
    <row r="50" spans="2:21" ht="16" thickBot="1" x14ac:dyDescent="0.25"/>
    <row r="51" spans="2:21" ht="16" thickBot="1" x14ac:dyDescent="0.25">
      <c r="B51" s="43" t="s">
        <v>14</v>
      </c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5"/>
    </row>
    <row r="52" spans="2:21" x14ac:dyDescent="0.2">
      <c r="B52" s="2"/>
      <c r="C52" s="18"/>
      <c r="D52" s="18"/>
      <c r="E52" s="18"/>
      <c r="G52" s="3" t="s">
        <v>10</v>
      </c>
      <c r="R52" s="18"/>
      <c r="S52" s="18"/>
      <c r="T52" s="18"/>
      <c r="U52" s="4"/>
    </row>
    <row r="53" spans="2:21" x14ac:dyDescent="0.2">
      <c r="B53" s="2"/>
      <c r="C53" s="5" t="s">
        <v>0</v>
      </c>
      <c r="D53" s="5" t="s">
        <v>1</v>
      </c>
      <c r="E53" s="5" t="s">
        <v>6</v>
      </c>
      <c r="G53" s="5" t="s">
        <v>2</v>
      </c>
      <c r="H53" s="5" t="s">
        <v>0</v>
      </c>
      <c r="I53" s="5" t="s">
        <v>1</v>
      </c>
      <c r="K53" s="1" t="s">
        <v>0</v>
      </c>
      <c r="L53" s="1" t="s">
        <v>1</v>
      </c>
      <c r="M53" s="1" t="s">
        <v>0</v>
      </c>
      <c r="N53" s="1" t="s">
        <v>1</v>
      </c>
      <c r="R53" s="5" t="s">
        <v>5</v>
      </c>
      <c r="S53" s="5" t="s">
        <v>3</v>
      </c>
      <c r="T53" s="5" t="s">
        <v>4</v>
      </c>
      <c r="U53" s="4"/>
    </row>
    <row r="54" spans="2:21" x14ac:dyDescent="0.2">
      <c r="B54" s="2"/>
      <c r="C54" s="6">
        <v>8</v>
      </c>
      <c r="D54" s="7">
        <v>10</v>
      </c>
      <c r="E54" s="8" t="str">
        <f>IF(S54="","",IF(S54&lt;T54,1,2))</f>
        <v/>
      </c>
      <c r="G54" s="5">
        <v>1</v>
      </c>
      <c r="H54" s="10" t="e">
        <f>AVERAGEIF(E38:E48,1,C38:C48)</f>
        <v>#DIV/0!</v>
      </c>
      <c r="I54" s="11" t="e">
        <f>AVERAGEIF(E38:E48,1,D38:D48)</f>
        <v>#DIV/0!</v>
      </c>
      <c r="K54" s="1" t="e">
        <f>IF(E54=1,C54,NA())</f>
        <v>#N/A</v>
      </c>
      <c r="L54" s="1" t="e">
        <f>IF(E54=1,D54,NA())</f>
        <v>#N/A</v>
      </c>
      <c r="M54" s="1" t="e">
        <f>IF(E54=2,C54,NA())</f>
        <v>#N/A</v>
      </c>
      <c r="N54" s="1" t="e">
        <f>IF(E54=2,D54,NA())</f>
        <v>#N/A</v>
      </c>
      <c r="R54" s="12">
        <f>(MIN(S54,T54))^2</f>
        <v>0</v>
      </c>
      <c r="S54" s="12"/>
      <c r="T54" s="12"/>
      <c r="U54" s="4"/>
    </row>
    <row r="55" spans="2:21" x14ac:dyDescent="0.2">
      <c r="B55" s="2"/>
      <c r="C55" s="13">
        <v>20</v>
      </c>
      <c r="D55" s="14">
        <v>2</v>
      </c>
      <c r="E55" s="15" t="str">
        <f t="shared" ref="E55:E60" si="22">IF(S55="","",IF(S55&lt;T55,1,2))</f>
        <v/>
      </c>
      <c r="G55" s="5">
        <v>2</v>
      </c>
      <c r="H55" s="16" t="e">
        <f>AVERAGEIF(E38:E48,2,C38:C48)</f>
        <v>#DIV/0!</v>
      </c>
      <c r="I55" s="17" t="e">
        <f>AVERAGEIF(E38:E48,2,D38:D48)</f>
        <v>#DIV/0!</v>
      </c>
      <c r="K55" s="1" t="e">
        <f t="shared" ref="K55:K64" si="23">IF(E55=1,C55,NA())</f>
        <v>#N/A</v>
      </c>
      <c r="L55" s="1" t="e">
        <f t="shared" ref="L55:L64" si="24">IF(E55=1,D55,NA())</f>
        <v>#N/A</v>
      </c>
      <c r="M55" s="1" t="e">
        <f t="shared" ref="M55:M64" si="25">IF(E55=2,C55,NA())</f>
        <v>#N/A</v>
      </c>
      <c r="N55" s="1" t="e">
        <f t="shared" ref="N55:N64" si="26">IF(E55=2,D55,NA())</f>
        <v>#N/A</v>
      </c>
      <c r="R55" s="12">
        <f t="shared" ref="R55:R64" si="27">(MIN(S55,T55))^2</f>
        <v>0</v>
      </c>
      <c r="S55" s="12"/>
      <c r="T55" s="12"/>
      <c r="U55" s="4"/>
    </row>
    <row r="56" spans="2:21" x14ac:dyDescent="0.2">
      <c r="B56" s="2"/>
      <c r="C56" s="13">
        <v>16</v>
      </c>
      <c r="D56" s="14">
        <v>8</v>
      </c>
      <c r="E56" s="15" t="str">
        <f t="shared" si="22"/>
        <v/>
      </c>
      <c r="G56" s="18"/>
      <c r="H56" s="18"/>
      <c r="I56" s="18"/>
      <c r="K56" s="1" t="e">
        <f t="shared" si="23"/>
        <v>#N/A</v>
      </c>
      <c r="L56" s="1" t="e">
        <f t="shared" si="24"/>
        <v>#N/A</v>
      </c>
      <c r="M56" s="1" t="e">
        <f t="shared" si="25"/>
        <v>#N/A</v>
      </c>
      <c r="N56" s="1" t="e">
        <f t="shared" si="26"/>
        <v>#N/A</v>
      </c>
      <c r="R56" s="12">
        <f t="shared" si="27"/>
        <v>0</v>
      </c>
      <c r="S56" s="12"/>
      <c r="T56" s="12"/>
      <c r="U56" s="4"/>
    </row>
    <row r="57" spans="2:21" x14ac:dyDescent="0.2">
      <c r="B57" s="2"/>
      <c r="C57" s="13">
        <v>8</v>
      </c>
      <c r="D57" s="14">
        <v>7</v>
      </c>
      <c r="E57" s="15" t="str">
        <f t="shared" si="22"/>
        <v/>
      </c>
      <c r="G57" s="19" t="s">
        <v>7</v>
      </c>
      <c r="H57" s="20">
        <f>SUM(R54:R64)</f>
        <v>0</v>
      </c>
      <c r="I57" s="18"/>
      <c r="K57" s="1" t="e">
        <f t="shared" si="23"/>
        <v>#N/A</v>
      </c>
      <c r="L57" s="1" t="e">
        <f t="shared" si="24"/>
        <v>#N/A</v>
      </c>
      <c r="M57" s="1" t="e">
        <f t="shared" si="25"/>
        <v>#N/A</v>
      </c>
      <c r="N57" s="1" t="e">
        <f t="shared" si="26"/>
        <v>#N/A</v>
      </c>
      <c r="R57" s="12">
        <f t="shared" si="27"/>
        <v>0</v>
      </c>
      <c r="S57" s="12"/>
      <c r="T57" s="12"/>
      <c r="U57" s="4"/>
    </row>
    <row r="58" spans="2:21" x14ac:dyDescent="0.2">
      <c r="B58" s="2"/>
      <c r="C58" s="13">
        <v>1</v>
      </c>
      <c r="D58" s="14">
        <v>4</v>
      </c>
      <c r="E58" s="15" t="str">
        <f t="shared" si="22"/>
        <v/>
      </c>
      <c r="K58" s="1" t="e">
        <f t="shared" si="23"/>
        <v>#N/A</v>
      </c>
      <c r="L58" s="1" t="e">
        <f t="shared" si="24"/>
        <v>#N/A</v>
      </c>
      <c r="M58" s="1" t="e">
        <f t="shared" si="25"/>
        <v>#N/A</v>
      </c>
      <c r="N58" s="1" t="e">
        <f t="shared" si="26"/>
        <v>#N/A</v>
      </c>
      <c r="R58" s="12">
        <f t="shared" si="27"/>
        <v>0</v>
      </c>
      <c r="S58" s="12"/>
      <c r="T58" s="12"/>
      <c r="U58" s="4"/>
    </row>
    <row r="59" spans="2:21" x14ac:dyDescent="0.2">
      <c r="B59" s="2"/>
      <c r="C59" s="13">
        <v>13</v>
      </c>
      <c r="D59" s="14">
        <v>10</v>
      </c>
      <c r="E59" s="15" t="str">
        <f t="shared" si="22"/>
        <v/>
      </c>
      <c r="K59" s="1" t="e">
        <f t="shared" si="23"/>
        <v>#N/A</v>
      </c>
      <c r="L59" s="1" t="e">
        <f t="shared" si="24"/>
        <v>#N/A</v>
      </c>
      <c r="M59" s="1" t="e">
        <f t="shared" si="25"/>
        <v>#N/A</v>
      </c>
      <c r="N59" s="1" t="e">
        <f t="shared" si="26"/>
        <v>#N/A</v>
      </c>
      <c r="R59" s="12">
        <f t="shared" si="27"/>
        <v>0</v>
      </c>
      <c r="S59" s="12"/>
      <c r="T59" s="12"/>
      <c r="U59" s="4"/>
    </row>
    <row r="60" spans="2:21" x14ac:dyDescent="0.2">
      <c r="B60" s="2"/>
      <c r="C60" s="13">
        <v>15</v>
      </c>
      <c r="D60" s="14">
        <v>1</v>
      </c>
      <c r="E60" s="15" t="str">
        <f t="shared" si="22"/>
        <v/>
      </c>
      <c r="K60" s="1" t="e">
        <f t="shared" si="23"/>
        <v>#N/A</v>
      </c>
      <c r="L60" s="1" t="e">
        <f t="shared" si="24"/>
        <v>#N/A</v>
      </c>
      <c r="M60" s="1" t="e">
        <f t="shared" si="25"/>
        <v>#N/A</v>
      </c>
      <c r="N60" s="1" t="e">
        <f t="shared" si="26"/>
        <v>#N/A</v>
      </c>
      <c r="R60" s="12">
        <f t="shared" si="27"/>
        <v>0</v>
      </c>
      <c r="S60" s="12"/>
      <c r="T60" s="12"/>
      <c r="U60" s="4"/>
    </row>
    <row r="61" spans="2:21" x14ac:dyDescent="0.2">
      <c r="B61" s="2"/>
      <c r="C61" s="13">
        <v>19</v>
      </c>
      <c r="D61" s="14">
        <v>7</v>
      </c>
      <c r="E61" s="15" t="str">
        <f>IF(S61="","",IF(S61&lt;T61,1,2))</f>
        <v/>
      </c>
      <c r="K61" s="1" t="e">
        <f t="shared" si="23"/>
        <v>#N/A</v>
      </c>
      <c r="L61" s="1" t="e">
        <f t="shared" si="24"/>
        <v>#N/A</v>
      </c>
      <c r="M61" s="1" t="e">
        <f t="shared" si="25"/>
        <v>#N/A</v>
      </c>
      <c r="N61" s="1" t="e">
        <f t="shared" si="26"/>
        <v>#N/A</v>
      </c>
      <c r="R61" s="12">
        <f t="shared" si="27"/>
        <v>0</v>
      </c>
      <c r="S61" s="12"/>
      <c r="T61" s="12"/>
      <c r="U61" s="4"/>
    </row>
    <row r="62" spans="2:21" x14ac:dyDescent="0.2">
      <c r="B62" s="2"/>
      <c r="C62" s="13">
        <v>3</v>
      </c>
      <c r="D62" s="14">
        <v>4</v>
      </c>
      <c r="E62" s="15" t="str">
        <f>IF(S62="","",IF(S62&lt;T62,1,2))</f>
        <v/>
      </c>
      <c r="K62" s="1" t="e">
        <f t="shared" si="23"/>
        <v>#N/A</v>
      </c>
      <c r="L62" s="1" t="e">
        <f t="shared" si="24"/>
        <v>#N/A</v>
      </c>
      <c r="M62" s="1" t="e">
        <f t="shared" si="25"/>
        <v>#N/A</v>
      </c>
      <c r="N62" s="1" t="e">
        <f t="shared" si="26"/>
        <v>#N/A</v>
      </c>
      <c r="R62" s="12">
        <f t="shared" si="27"/>
        <v>0</v>
      </c>
      <c r="S62" s="12"/>
      <c r="T62" s="12"/>
      <c r="U62" s="4"/>
    </row>
    <row r="63" spans="2:21" x14ac:dyDescent="0.2">
      <c r="B63" s="2"/>
      <c r="C63" s="13">
        <v>3</v>
      </c>
      <c r="D63" s="14">
        <v>2</v>
      </c>
      <c r="E63" s="15" t="str">
        <f>IF(S63="","",IF(S63&lt;T63,1,2))</f>
        <v/>
      </c>
      <c r="K63" s="1" t="e">
        <f t="shared" si="23"/>
        <v>#N/A</v>
      </c>
      <c r="L63" s="1" t="e">
        <f t="shared" si="24"/>
        <v>#N/A</v>
      </c>
      <c r="M63" s="1" t="e">
        <f t="shared" si="25"/>
        <v>#N/A</v>
      </c>
      <c r="N63" s="1" t="e">
        <f t="shared" si="26"/>
        <v>#N/A</v>
      </c>
      <c r="R63" s="12">
        <f t="shared" si="27"/>
        <v>0</v>
      </c>
      <c r="S63" s="12"/>
      <c r="T63" s="12"/>
      <c r="U63" s="4"/>
    </row>
    <row r="64" spans="2:21" x14ac:dyDescent="0.2">
      <c r="B64" s="2"/>
      <c r="C64" s="22">
        <f>AVERAGE(C54:C63)</f>
        <v>10.6</v>
      </c>
      <c r="D64" s="23">
        <f>AVERAGE(D54:D63)</f>
        <v>5.5</v>
      </c>
      <c r="E64" s="24" t="str">
        <f>IF(S64="","",IF(S64&lt;T64,1,2))</f>
        <v/>
      </c>
      <c r="K64" s="1" t="e">
        <f t="shared" si="23"/>
        <v>#N/A</v>
      </c>
      <c r="L64" s="1" t="e">
        <f t="shared" si="24"/>
        <v>#N/A</v>
      </c>
      <c r="M64" s="1" t="e">
        <f t="shared" si="25"/>
        <v>#N/A</v>
      </c>
      <c r="N64" s="1" t="e">
        <f t="shared" si="26"/>
        <v>#N/A</v>
      </c>
      <c r="R64" s="12">
        <f t="shared" si="27"/>
        <v>0</v>
      </c>
      <c r="S64" s="12"/>
      <c r="T64" s="12"/>
      <c r="U64" s="4"/>
    </row>
    <row r="65" spans="2:21" ht="16" thickBot="1" x14ac:dyDescent="0.25">
      <c r="B65" s="25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8"/>
    </row>
  </sheetData>
  <mergeCells count="4">
    <mergeCell ref="B3:U3"/>
    <mergeCell ref="B19:U19"/>
    <mergeCell ref="B35:U35"/>
    <mergeCell ref="B51:U5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k-means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</dc:creator>
  <cp:lastModifiedBy>Amburey, Krishnaji Rao</cp:lastModifiedBy>
  <dcterms:created xsi:type="dcterms:W3CDTF">2016-08-11T06:27:21Z</dcterms:created>
  <dcterms:modified xsi:type="dcterms:W3CDTF">2023-03-08T18:46:14Z</dcterms:modified>
</cp:coreProperties>
</file>