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ymc2\Desktop\"/>
    </mc:Choice>
  </mc:AlternateContent>
  <xr:revisionPtr revIDLastSave="0" documentId="13_ncr:1_{7B8E4280-71EA-42DF-BE24-FA248212E73B}" xr6:coauthVersionLast="47" xr6:coauthVersionMax="47" xr10:uidLastSave="{00000000-0000-0000-0000-000000000000}"/>
  <bookViews>
    <workbookView xWindow="-110" yWindow="-110" windowWidth="19420" windowHeight="10300" activeTab="5" xr2:uid="{7A6CFC71-DAAF-4EAE-AF29-CD982B76F2C4}"/>
  </bookViews>
  <sheets>
    <sheet name="Sheet1" sheetId="1" r:id="rId1"/>
    <sheet name="Sheet4" sheetId="4" r:id="rId2"/>
    <sheet name="Sheet5" sheetId="5" r:id="rId3"/>
    <sheet name="Sheet2" sheetId="2" r:id="rId4"/>
    <sheet name="Sheet3" sheetId="6" r:id="rId5"/>
    <sheet name="Nump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F5" i="6"/>
  <c r="X9" i="4"/>
  <c r="W9" i="4"/>
  <c r="E34" i="1"/>
  <c r="K18" i="4"/>
  <c r="L18" i="4" s="1"/>
  <c r="D21" i="4"/>
  <c r="D22" i="4" s="1"/>
  <c r="D33" i="1"/>
  <c r="D30" i="1"/>
  <c r="D27" i="1"/>
  <c r="E27" i="1" s="1"/>
  <c r="D24" i="1"/>
  <c r="D21" i="1"/>
  <c r="E21" i="1" s="1"/>
  <c r="D18" i="1"/>
  <c r="E18" i="1" s="1"/>
  <c r="D15" i="1"/>
  <c r="D12" i="1"/>
  <c r="D9" i="1"/>
  <c r="D6" i="1"/>
  <c r="E6" i="1" s="1"/>
  <c r="E5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2" i="1"/>
  <c r="E23" i="1"/>
  <c r="E24" i="1"/>
  <c r="E25" i="1"/>
  <c r="E26" i="1"/>
  <c r="E28" i="1"/>
  <c r="E29" i="1"/>
  <c r="E30" i="1"/>
  <c r="E31" i="1"/>
  <c r="E32" i="1"/>
  <c r="E33" i="1"/>
  <c r="E4" i="1"/>
  <c r="D5" i="1"/>
  <c r="D7" i="1"/>
  <c r="D8" i="1"/>
  <c r="D10" i="1"/>
  <c r="D11" i="1"/>
  <c r="D13" i="1"/>
  <c r="D14" i="1"/>
  <c r="D16" i="1"/>
  <c r="D17" i="1"/>
  <c r="D19" i="1"/>
  <c r="D20" i="1"/>
  <c r="D22" i="1"/>
  <c r="D23" i="1"/>
  <c r="D25" i="1"/>
  <c r="D26" i="1"/>
  <c r="D28" i="1"/>
  <c r="D29" i="1"/>
  <c r="D31" i="1"/>
  <c r="D32" i="1"/>
  <c r="D4" i="1"/>
  <c r="R17" i="4"/>
  <c r="R18" i="4" s="1"/>
</calcChain>
</file>

<file path=xl/sharedStrings.xml><?xml version="1.0" encoding="utf-8"?>
<sst xmlns="http://schemas.openxmlformats.org/spreadsheetml/2006/main" count="185" uniqueCount="105">
  <si>
    <t>input_FC_DETECTION_STREAM_detection_stream_histogram.html</t>
  </si>
  <si>
    <t>input_FC_DETECTION_STREAM_detection_stream_scatter.html</t>
  </si>
  <si>
    <t>input_FC_DETECTION_STREAM_kpi.html</t>
  </si>
  <si>
    <t>input_FC_DOWN_SELECTION_STREAM_down_selection_stream_histogram.html</t>
  </si>
  <si>
    <t>input_FC_DOWN_SELECTION_STREAM_down_selection_stream_scatter.html</t>
  </si>
  <si>
    <t>input_FC_VSE_STREAM_vse_stream.html</t>
  </si>
  <si>
    <t>input_FL_DETECTION_STREAM_detection_stream_histogram.html</t>
  </si>
  <si>
    <t>input_FL_DETECTION_STREAM_detection_stream_scatter.html</t>
  </si>
  <si>
    <t>input_FL_DETECTION_STREAM_kpi.html</t>
  </si>
  <si>
    <t>input_FL_DOWN_SELECTION_STREAM_down_selection_stream_histogram.html</t>
  </si>
  <si>
    <t>input_FL_DOWN_SELECTION_STREAM_down_selection_stream_scatter.html</t>
  </si>
  <si>
    <t>input_FL_VSE_STREAM_vse_stream.html</t>
  </si>
  <si>
    <t>input_FR_DETECTION_STREAM_detection_stream_histogram.html</t>
  </si>
  <si>
    <t>input_FR_DETECTION_STREAM_detection_stream_scatter.html</t>
  </si>
  <si>
    <t>input_FR_DETECTION_STREAM_kpi.html</t>
  </si>
  <si>
    <t>input_FR_DOWN_SELECTION_STREAM_down_selection_stream_histogram.html</t>
  </si>
  <si>
    <t>input_FR_DOWN_SELECTION_STREAM_down_selection_stream_scatter.html</t>
  </si>
  <si>
    <t>input_FR_VSE_STREAM_vse_stream.html</t>
  </si>
  <si>
    <t>input_RL_DETECTION_STREAM_detection_stream_histogram.html</t>
  </si>
  <si>
    <t>input_RL_DETECTION_STREAM_detection_stream_scatter.html</t>
  </si>
  <si>
    <t>input_RL_DETECTION_STREAM_kpi.html</t>
  </si>
  <si>
    <t>input_RL_DOWN_SELECTION_STREAM_down_selection_stream_histogram.html</t>
  </si>
  <si>
    <t>input_RL_DOWN_SELECTION_STREAM_down_selection_stream_scatter.html</t>
  </si>
  <si>
    <t>input_RL_VSE_STREAM_vse_stream.html</t>
  </si>
  <si>
    <t>input_RR_DETECTION_STREAM_detection_stream_histogram.html</t>
  </si>
  <si>
    <t>input_RR_DETECTION_STREAM_detection_stream_scatter.html</t>
  </si>
  <si>
    <t>input_RR_DETECTION_STREAM_kpi.html</t>
  </si>
  <si>
    <t>input_RR_DOWN_SELECTION_STREAM_down_selection_stream_histogram.html</t>
  </si>
  <si>
    <t>input_RR_DOWN_SELECTION_STREAM_down_selection_stream_scatter.html</t>
  </si>
  <si>
    <t>input_RR_VSE_STREAM_vse_stream.html</t>
  </si>
  <si>
    <t>HTML NAME</t>
  </si>
  <si>
    <t xml:space="preserve">input </t>
  </si>
  <si>
    <t>output</t>
  </si>
  <si>
    <t>parsing</t>
  </si>
  <si>
    <t>DOWN_SELECTION_STREAM</t>
  </si>
  <si>
    <t>total time for all sensor</t>
  </si>
  <si>
    <t>scatter api</t>
  </si>
  <si>
    <t>no an average for DOWN_SELECTION_STREAM</t>
  </si>
  <si>
    <t>genrating plot fig</t>
  </si>
  <si>
    <t xml:space="preserve">calculation part </t>
  </si>
  <si>
    <t>232 - 6(28) = 60</t>
  </si>
  <si>
    <t>in sec</t>
  </si>
  <si>
    <t>Stream/Context</t>
  </si>
  <si>
    <t>Yaw</t>
  </si>
  <si>
    <t>Speed</t>
  </si>
  <si>
    <t>Steering_angle</t>
  </si>
  <si>
    <t>Veh_pitch</t>
  </si>
  <si>
    <t>Roll</t>
  </si>
  <si>
    <t>VSE_STREAM</t>
  </si>
  <si>
    <t>DETECTION_STREAM</t>
  </si>
  <si>
    <t>Range</t>
  </si>
  <si>
    <t>Azimuth</t>
  </si>
  <si>
    <t>elevation</t>
  </si>
  <si>
    <t>signal_to_noise_ratio</t>
  </si>
  <si>
    <t>radar_cross_section</t>
  </si>
  <si>
    <t>Rangerate</t>
  </si>
  <si>
    <t>Type</t>
  </si>
  <si>
    <t>Metric Name / Detail</t>
  </si>
  <si>
    <t>scatter</t>
  </si>
  <si>
    <t>plot figure</t>
  </si>
  <si>
    <t>dataprep</t>
  </si>
  <si>
    <t>input</t>
  </si>
  <si>
    <t>Value(sec)</t>
  </si>
  <si>
    <t xml:space="preserve">data in </t>
  </si>
  <si>
    <t>MB</t>
  </si>
  <si>
    <t>GB</t>
  </si>
  <si>
    <t>genrating plot time</t>
  </si>
  <si>
    <t>Data Prepration</t>
  </si>
  <si>
    <t>Min</t>
  </si>
  <si>
    <t>Plot/Fig Genration</t>
  </si>
  <si>
    <t>Report gen</t>
  </si>
  <si>
    <t>Total</t>
  </si>
  <si>
    <t>Time Taken by 1 Sensor</t>
  </si>
  <si>
    <t>Sensor :RL | scanindex : 3244| CPU:intel 13th Gen p series. |ram :32 gb</t>
  </si>
  <si>
    <t xml:space="preserve">Total html size </t>
  </si>
  <si>
    <t>for all sensor</t>
  </si>
  <si>
    <t>Interactive</t>
  </si>
  <si>
    <t>Non Interactive</t>
  </si>
  <si>
    <t>Parsing</t>
  </si>
  <si>
    <t>Dataprep + Plot+
Report Gen</t>
  </si>
  <si>
    <t>sec</t>
  </si>
  <si>
    <t>min</t>
  </si>
  <si>
    <t>Interactive Run Time (min)</t>
  </si>
  <si>
    <t>Non InteractiveRun time (min)</t>
  </si>
  <si>
    <t>Interactive Report size (MB)</t>
  </si>
  <si>
    <t>Non InteractiveReport size (MB)</t>
  </si>
  <si>
    <t>Windows</t>
  </si>
  <si>
    <t>Linux</t>
  </si>
  <si>
    <t>Executable Working</t>
  </si>
  <si>
    <t>Yes/No</t>
  </si>
  <si>
    <t>Runtime</t>
  </si>
  <si>
    <t>RAM</t>
  </si>
  <si>
    <t>CPU</t>
  </si>
  <si>
    <t>Script Running in release mode</t>
  </si>
  <si>
    <t>Items</t>
  </si>
  <si>
    <t>Total Inputs (min 5)</t>
  </si>
  <si>
    <t>Total outputs (min 5)</t>
  </si>
  <si>
    <t>yes in bin</t>
  </si>
  <si>
    <t>2247sec  for 5 logs</t>
  </si>
  <si>
    <t>2168.58sec for 5 log</t>
  </si>
  <si>
    <t>8 gb</t>
  </si>
  <si>
    <t>8gb</t>
  </si>
  <si>
    <t>on an avg 64 percent for i7 13th gen</t>
  </si>
  <si>
    <t xml:space="preserve">yes in bin </t>
  </si>
  <si>
    <t>100 percent as it is interl i5 9th gen for per log / 100 percent percore othr will be 7 for other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</si>
</sst>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0" fillId="3" borderId="0" xfId="0" applyFill="1"/>
    <xf numFmtId="0" fontId="2" fillId="3" borderId="4" xfId="0" applyFont="1" applyFill="1" applyBorder="1" applyAlignment="1">
      <alignment vertical="center" wrapText="1"/>
    </xf>
    <xf numFmtId="0" fontId="0" fillId="4" borderId="0" xfId="0" applyFill="1"/>
    <xf numFmtId="0" fontId="2" fillId="2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1" fillId="4" borderId="0" xfId="0" applyFont="1" applyFill="1" applyAlignment="1">
      <alignment horizontal="center" vertical="top" wrapText="1"/>
    </xf>
    <xf numFmtId="0" fontId="0" fillId="5" borderId="0" xfId="0" applyFill="1"/>
    <xf numFmtId="0" fontId="2" fillId="4" borderId="0" xfId="0" applyFont="1" applyFill="1" applyBorder="1" applyAlignment="1">
      <alignment vertical="center" wrapText="1"/>
    </xf>
    <xf numFmtId="0" fontId="0" fillId="2" borderId="0" xfId="0" applyFill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6" borderId="5" xfId="0" applyFill="1" applyBorder="1"/>
    <xf numFmtId="0" fontId="3" fillId="6" borderId="5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Sheet3!$D$8:$E$8</c:f>
              <c:strCache>
                <c:ptCount val="2"/>
                <c:pt idx="0">
                  <c:v>Interactive Run Time (min)</c:v>
                </c:pt>
                <c:pt idx="1">
                  <c:v>Non InteractiveRun time (min)</c:v>
                </c:pt>
              </c:strCache>
            </c:strRef>
          </c:cat>
          <c:val>
            <c:numRef>
              <c:f>Sheet3!$D$9:$E$9</c:f>
              <c:numCache>
                <c:formatCode>General</c:formatCode>
                <c:ptCount val="2"/>
                <c:pt idx="0">
                  <c:v>90</c:v>
                </c:pt>
                <c:pt idx="1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A-419A-B7FD-B75F4C65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5488815"/>
        <c:axId val="1725478255"/>
      </c:barChart>
      <c:catAx>
        <c:axId val="172548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78255"/>
        <c:crosses val="autoZero"/>
        <c:auto val="1"/>
        <c:lblAlgn val="ctr"/>
        <c:lblOffset val="100"/>
        <c:noMultiLvlLbl val="0"/>
      </c:catAx>
      <c:valAx>
        <c:axId val="17254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8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860425</xdr:colOff>
      <xdr:row>6</xdr:row>
      <xdr:rowOff>50800</xdr:rowOff>
    </xdr:from>
    <xdr:to>
      <xdr:col>12</xdr:col>
      <xdr:colOff>320675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9265C-132D-E6CC-CB93-8CD59435E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4D09-8D68-44AB-9A3D-3D7124FE3135}">
  <dimension ref="A1:E34"/>
  <sheetViews>
    <sheetView topLeftCell="A25" zoomScale="83" zoomScaleNormal="100" workbookViewId="0">
      <selection activeCell="E35" sqref="E35"/>
    </sheetView>
  </sheetViews>
  <sheetFormatPr defaultRowHeight="14.5" x14ac:dyDescent="0.35"/>
  <cols>
    <col min="2" max="2" width="61.08984375" customWidth="1"/>
    <col min="3" max="3" width="68" customWidth="1"/>
    <col min="4" max="4" width="32.1796875" customWidth="1"/>
  </cols>
  <sheetData>
    <row r="1" spans="1:5" x14ac:dyDescent="0.35">
      <c r="A1" s="1"/>
    </row>
    <row r="2" spans="1:5" ht="15" thickBot="1" x14ac:dyDescent="0.4"/>
    <row r="3" spans="1:5" ht="15" thickBot="1" x14ac:dyDescent="0.4">
      <c r="B3" s="4" t="s">
        <v>30</v>
      </c>
      <c r="C3" s="3" t="s">
        <v>63</v>
      </c>
      <c r="D3" s="10" t="s">
        <v>64</v>
      </c>
      <c r="E3" s="10" t="s">
        <v>65</v>
      </c>
    </row>
    <row r="4" spans="1:5" ht="15" thickBot="1" x14ac:dyDescent="0.4">
      <c r="B4" s="2" t="s">
        <v>0</v>
      </c>
      <c r="C4" s="7">
        <v>140734555</v>
      </c>
      <c r="D4">
        <f>(C4/1000)/1024</f>
        <v>137.43608886718749</v>
      </c>
      <c r="E4">
        <f>D4/1024</f>
        <v>0.13421493053436279</v>
      </c>
    </row>
    <row r="5" spans="1:5" ht="95" thickBot="1" x14ac:dyDescent="0.4">
      <c r="B5" s="2" t="s">
        <v>1</v>
      </c>
      <c r="C5" s="7">
        <v>222598221</v>
      </c>
      <c r="D5">
        <f t="shared" ref="D5:D32" si="0">(C5/1000)/1024</f>
        <v>217.38107519531249</v>
      </c>
      <c r="E5">
        <f t="shared" ref="E5:E33" si="1">D5/1024</f>
        <v>0.21228620624542235</v>
      </c>
    </row>
    <row r="6" spans="1:5" ht="68" thickBot="1" x14ac:dyDescent="0.4">
      <c r="B6" s="2" t="s">
        <v>2</v>
      </c>
      <c r="C6" s="7">
        <v>30542</v>
      </c>
      <c r="D6">
        <f>(C6/1024)</f>
        <v>29.826171875</v>
      </c>
      <c r="E6">
        <f t="shared" si="1"/>
        <v>2.9127120971679688E-2</v>
      </c>
    </row>
    <row r="7" spans="1:5" ht="108.5" thickBot="1" x14ac:dyDescent="0.4">
      <c r="B7" s="2" t="s">
        <v>3</v>
      </c>
      <c r="C7" s="7">
        <v>97537999</v>
      </c>
      <c r="D7">
        <f t="shared" si="0"/>
        <v>95.251952148437496</v>
      </c>
      <c r="E7">
        <f t="shared" si="1"/>
        <v>9.3019484519958492E-2</v>
      </c>
    </row>
    <row r="8" spans="1:5" ht="108.5" thickBot="1" x14ac:dyDescent="0.4">
      <c r="B8" s="2" t="s">
        <v>4</v>
      </c>
      <c r="C8" s="7">
        <v>151168073</v>
      </c>
      <c r="D8">
        <f t="shared" si="0"/>
        <v>147.6250712890625</v>
      </c>
      <c r="E8">
        <f t="shared" si="1"/>
        <v>0.1441651086807251</v>
      </c>
    </row>
    <row r="9" spans="1:5" ht="54.5" thickBot="1" x14ac:dyDescent="0.4">
      <c r="B9" s="2" t="s">
        <v>5</v>
      </c>
      <c r="C9" s="7">
        <v>367566</v>
      </c>
      <c r="D9">
        <f>(C9/1000)</f>
        <v>367.56599999999997</v>
      </c>
      <c r="E9">
        <f t="shared" si="1"/>
        <v>0.35895117187499997</v>
      </c>
    </row>
    <row r="10" spans="1:5" ht="95" thickBot="1" x14ac:dyDescent="0.4">
      <c r="B10" s="2" t="s">
        <v>6</v>
      </c>
      <c r="C10" s="7">
        <v>179213851</v>
      </c>
      <c r="D10">
        <f t="shared" si="0"/>
        <v>175.0135263671875</v>
      </c>
      <c r="E10">
        <f t="shared" si="1"/>
        <v>0.17091164684295654</v>
      </c>
    </row>
    <row r="11" spans="1:5" ht="95" thickBot="1" x14ac:dyDescent="0.4">
      <c r="B11" s="2" t="s">
        <v>7</v>
      </c>
      <c r="C11" s="7">
        <v>268332145</v>
      </c>
      <c r="D11">
        <f t="shared" si="0"/>
        <v>262.04311035156252</v>
      </c>
      <c r="E11">
        <f t="shared" si="1"/>
        <v>0.25590147495269777</v>
      </c>
    </row>
    <row r="12" spans="1:5" ht="68" thickBot="1" x14ac:dyDescent="0.4">
      <c r="B12" s="2" t="s">
        <v>8</v>
      </c>
      <c r="C12" s="7">
        <v>30528</v>
      </c>
      <c r="D12">
        <f>(C12/1000)</f>
        <v>30.527999999999999</v>
      </c>
      <c r="E12">
        <f t="shared" si="1"/>
        <v>2.9812499999999999E-2</v>
      </c>
    </row>
    <row r="13" spans="1:5" ht="108.5" thickBot="1" x14ac:dyDescent="0.4">
      <c r="B13" s="2" t="s">
        <v>9</v>
      </c>
      <c r="C13" s="7">
        <v>66962578</v>
      </c>
      <c r="D13">
        <f t="shared" si="0"/>
        <v>65.393142578124994</v>
      </c>
      <c r="E13">
        <f t="shared" si="1"/>
        <v>6.386049079895019E-2</v>
      </c>
    </row>
    <row r="14" spans="1:5" ht="108.5" thickBot="1" x14ac:dyDescent="0.4">
      <c r="B14" s="2" t="s">
        <v>10</v>
      </c>
      <c r="C14" s="7">
        <v>81294675</v>
      </c>
      <c r="D14">
        <f t="shared" si="0"/>
        <v>79.389331054687503</v>
      </c>
      <c r="E14">
        <f t="shared" si="1"/>
        <v>7.7528643608093264E-2</v>
      </c>
    </row>
    <row r="15" spans="1:5" ht="54.5" thickBot="1" x14ac:dyDescent="0.4">
      <c r="B15" s="2" t="s">
        <v>11</v>
      </c>
      <c r="C15" s="7">
        <v>376686</v>
      </c>
      <c r="D15">
        <f>(C15/1000)</f>
        <v>376.68599999999998</v>
      </c>
      <c r="E15">
        <f t="shared" si="1"/>
        <v>0.36785742187499998</v>
      </c>
    </row>
    <row r="16" spans="1:5" ht="95" thickBot="1" x14ac:dyDescent="0.4">
      <c r="B16" s="2" t="s">
        <v>12</v>
      </c>
      <c r="C16" s="7">
        <v>185825269</v>
      </c>
      <c r="D16">
        <f t="shared" si="0"/>
        <v>181.4699892578125</v>
      </c>
      <c r="E16">
        <f t="shared" si="1"/>
        <v>0.17721678638458252</v>
      </c>
    </row>
    <row r="17" spans="2:5" ht="95" thickBot="1" x14ac:dyDescent="0.4">
      <c r="B17" s="2" t="s">
        <v>13</v>
      </c>
      <c r="C17" s="7">
        <v>269701095</v>
      </c>
      <c r="D17">
        <f t="shared" si="0"/>
        <v>263.37997558593747</v>
      </c>
      <c r="E17">
        <f t="shared" si="1"/>
        <v>0.25720700740814206</v>
      </c>
    </row>
    <row r="18" spans="2:5" ht="68" thickBot="1" x14ac:dyDescent="0.4">
      <c r="B18" s="2" t="s">
        <v>14</v>
      </c>
      <c r="C18" s="7">
        <v>30540</v>
      </c>
      <c r="D18">
        <f>(C18/1000)</f>
        <v>30.54</v>
      </c>
      <c r="E18">
        <f t="shared" si="1"/>
        <v>2.9824218749999999E-2</v>
      </c>
    </row>
    <row r="19" spans="2:5" ht="108.5" thickBot="1" x14ac:dyDescent="0.4">
      <c r="B19" s="2" t="s">
        <v>15</v>
      </c>
      <c r="C19" s="7">
        <v>48294913</v>
      </c>
      <c r="D19">
        <f t="shared" si="0"/>
        <v>47.1630009765625</v>
      </c>
      <c r="E19">
        <f t="shared" si="1"/>
        <v>4.6057618141174317E-2</v>
      </c>
    </row>
    <row r="20" spans="2:5" ht="108.5" thickBot="1" x14ac:dyDescent="0.4">
      <c r="B20" s="2" t="s">
        <v>16</v>
      </c>
      <c r="C20" s="7">
        <v>54565501</v>
      </c>
      <c r="D20">
        <f t="shared" si="0"/>
        <v>53.286622070312497</v>
      </c>
      <c r="E20">
        <f t="shared" si="1"/>
        <v>5.2037716865539548E-2</v>
      </c>
    </row>
    <row r="21" spans="2:5" ht="54.5" thickBot="1" x14ac:dyDescent="0.4">
      <c r="B21" s="2" t="s">
        <v>17</v>
      </c>
      <c r="C21" s="7">
        <v>376886</v>
      </c>
      <c r="D21">
        <f>(C21/1000)</f>
        <v>376.88600000000002</v>
      </c>
      <c r="E21">
        <f t="shared" si="1"/>
        <v>0.36805273437500002</v>
      </c>
    </row>
    <row r="22" spans="2:5" ht="95" thickBot="1" x14ac:dyDescent="0.4">
      <c r="B22" s="2" t="s">
        <v>18</v>
      </c>
      <c r="C22" s="7">
        <v>177504214</v>
      </c>
      <c r="D22">
        <f t="shared" si="0"/>
        <v>173.34395898437501</v>
      </c>
      <c r="E22">
        <f t="shared" si="1"/>
        <v>0.16928120994567872</v>
      </c>
    </row>
    <row r="23" spans="2:5" ht="95" thickBot="1" x14ac:dyDescent="0.4">
      <c r="B23" s="2" t="s">
        <v>19</v>
      </c>
      <c r="C23" s="7">
        <v>262827497</v>
      </c>
      <c r="D23">
        <f t="shared" si="0"/>
        <v>256.66747753906247</v>
      </c>
      <c r="E23">
        <f t="shared" si="1"/>
        <v>0.2506518335342407</v>
      </c>
    </row>
    <row r="24" spans="2:5" ht="68" thickBot="1" x14ac:dyDescent="0.4">
      <c r="B24" s="2" t="s">
        <v>20</v>
      </c>
      <c r="C24" s="7">
        <v>30518</v>
      </c>
      <c r="D24">
        <f>(C24/1000)</f>
        <v>30.518000000000001</v>
      </c>
      <c r="E24">
        <f t="shared" si="1"/>
        <v>2.9802734375000001E-2</v>
      </c>
    </row>
    <row r="25" spans="2:5" ht="108.5" thickBot="1" x14ac:dyDescent="0.4">
      <c r="B25" s="2" t="s">
        <v>21</v>
      </c>
      <c r="C25" s="7">
        <v>67506859</v>
      </c>
      <c r="D25">
        <f t="shared" si="0"/>
        <v>65.924666992187497</v>
      </c>
      <c r="E25">
        <f t="shared" si="1"/>
        <v>6.4379557609558102E-2</v>
      </c>
    </row>
    <row r="26" spans="2:5" ht="108.5" thickBot="1" x14ac:dyDescent="0.4">
      <c r="B26" s="2" t="s">
        <v>22</v>
      </c>
      <c r="C26" s="7">
        <v>79654701</v>
      </c>
      <c r="D26">
        <f t="shared" si="0"/>
        <v>77.787793945312501</v>
      </c>
      <c r="E26">
        <f t="shared" si="1"/>
        <v>7.5964642524719239E-2</v>
      </c>
    </row>
    <row r="27" spans="2:5" ht="54.5" thickBot="1" x14ac:dyDescent="0.4">
      <c r="B27" s="2" t="s">
        <v>23</v>
      </c>
      <c r="C27" s="7">
        <v>376686</v>
      </c>
      <c r="D27">
        <f>(C27/1000)</f>
        <v>376.68599999999998</v>
      </c>
      <c r="E27">
        <f t="shared" si="1"/>
        <v>0.36785742187499998</v>
      </c>
    </row>
    <row r="28" spans="2:5" ht="15" thickBot="1" x14ac:dyDescent="0.4">
      <c r="B28" s="2" t="s">
        <v>24</v>
      </c>
      <c r="C28" s="7">
        <v>179350744</v>
      </c>
      <c r="D28">
        <f t="shared" si="0"/>
        <v>175.14721093750001</v>
      </c>
      <c r="E28">
        <f t="shared" si="1"/>
        <v>0.17104219818115235</v>
      </c>
    </row>
    <row r="29" spans="2:5" ht="15" thickBot="1" x14ac:dyDescent="0.4">
      <c r="B29" s="2" t="s">
        <v>25</v>
      </c>
      <c r="C29" s="7">
        <v>268426895</v>
      </c>
      <c r="D29">
        <f t="shared" si="0"/>
        <v>262.13563964843752</v>
      </c>
      <c r="E29">
        <f t="shared" si="1"/>
        <v>0.25599183559417726</v>
      </c>
    </row>
    <row r="30" spans="2:5" ht="15" thickBot="1" x14ac:dyDescent="0.4">
      <c r="B30" s="2" t="s">
        <v>26</v>
      </c>
      <c r="C30" s="7">
        <v>30526</v>
      </c>
      <c r="D30">
        <f>(C30/1000)</f>
        <v>30.526</v>
      </c>
      <c r="E30">
        <f t="shared" si="1"/>
        <v>2.9810546875E-2</v>
      </c>
    </row>
    <row r="31" spans="2:5" ht="27.5" thickBot="1" x14ac:dyDescent="0.4">
      <c r="B31" s="2" t="s">
        <v>27</v>
      </c>
      <c r="C31" s="7">
        <v>66856771</v>
      </c>
      <c r="D31">
        <f t="shared" si="0"/>
        <v>65.289815429687494</v>
      </c>
      <c r="E31">
        <f t="shared" si="1"/>
        <v>6.3759585380554193E-2</v>
      </c>
    </row>
    <row r="32" spans="2:5" ht="15" thickBot="1" x14ac:dyDescent="0.4">
      <c r="B32" s="2" t="s">
        <v>28</v>
      </c>
      <c r="C32" s="7">
        <v>81126743</v>
      </c>
      <c r="D32">
        <f t="shared" si="0"/>
        <v>79.225334960937502</v>
      </c>
      <c r="E32">
        <f t="shared" si="1"/>
        <v>7.7368491172790529E-2</v>
      </c>
    </row>
    <row r="33" spans="2:5" ht="15" thickBot="1" x14ac:dyDescent="0.4">
      <c r="B33" s="2" t="s">
        <v>29</v>
      </c>
      <c r="C33" s="7">
        <v>376686</v>
      </c>
      <c r="D33">
        <f>(C33/1000)</f>
        <v>376.68599999999998</v>
      </c>
      <c r="E33">
        <f t="shared" si="1"/>
        <v>0.36785742187499998</v>
      </c>
    </row>
    <row r="34" spans="2:5" x14ac:dyDescent="0.35">
      <c r="E34">
        <f>SUM(E4:E33)</f>
        <v>4.7917997617721548</v>
      </c>
    </row>
  </sheetData>
  <pageMargins left="0.7" right="0.7" top="0.75" bottom="0.75" header="0.3" footer="0.3"/>
  <pageSetup orientation="portrait" r:id="rId1"/>
  <headerFooter>
    <oddFooter>&amp;C_x000D_&amp;1#&amp;"Calibri"&amp;11&amp;KFF0000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72CC-F54D-48E0-BC73-8399B13F1349}">
  <dimension ref="B2:X30"/>
  <sheetViews>
    <sheetView topLeftCell="A2" zoomScaleNormal="100" workbookViewId="0">
      <selection activeCell="X11" sqref="X11"/>
    </sheetView>
  </sheetViews>
  <sheetFormatPr defaultRowHeight="14.5" x14ac:dyDescent="0.35"/>
  <cols>
    <col min="5" max="5" width="17.1796875" customWidth="1"/>
    <col min="11" max="11" width="10.90625" bestFit="1" customWidth="1"/>
    <col min="12" max="12" width="13.81640625" customWidth="1"/>
    <col min="24" max="24" width="10.90625" bestFit="1" customWidth="1"/>
  </cols>
  <sheetData>
    <row r="2" spans="2:24" ht="40.5" x14ac:dyDescent="0.35">
      <c r="B2" s="13" t="s">
        <v>56</v>
      </c>
      <c r="C2" s="13" t="s">
        <v>57</v>
      </c>
      <c r="D2" s="13" t="s">
        <v>62</v>
      </c>
      <c r="E2" s="13" t="s">
        <v>42</v>
      </c>
    </row>
    <row r="3" spans="2:24" ht="15" thickBot="1" x14ac:dyDescent="0.4">
      <c r="B3" s="11" t="s">
        <v>58</v>
      </c>
      <c r="C3" s="11" t="s">
        <v>43</v>
      </c>
      <c r="D3" s="11">
        <v>0.14096117019653301</v>
      </c>
      <c r="E3" s="11" t="s">
        <v>48</v>
      </c>
    </row>
    <row r="4" spans="2:24" ht="41" thickBot="1" x14ac:dyDescent="0.4">
      <c r="B4" s="11" t="s">
        <v>58</v>
      </c>
      <c r="C4" s="11" t="s">
        <v>44</v>
      </c>
      <c r="D4" s="11">
        <v>0.12514257431030201</v>
      </c>
      <c r="E4" s="11" t="s">
        <v>48</v>
      </c>
      <c r="U4" s="12" t="s">
        <v>33</v>
      </c>
      <c r="V4" s="12" t="s">
        <v>60</v>
      </c>
      <c r="W4" s="12">
        <v>273.21830415725702</v>
      </c>
      <c r="X4" s="12" t="s">
        <v>49</v>
      </c>
    </row>
    <row r="5" spans="2:24" ht="27.5" thickBot="1" x14ac:dyDescent="0.4">
      <c r="B5" s="11" t="s">
        <v>58</v>
      </c>
      <c r="C5" s="11" t="s">
        <v>45</v>
      </c>
      <c r="D5" s="11">
        <v>0.125012397766113</v>
      </c>
      <c r="E5" s="11" t="s">
        <v>48</v>
      </c>
      <c r="U5" s="12" t="s">
        <v>33</v>
      </c>
      <c r="V5" s="12" t="s">
        <v>60</v>
      </c>
      <c r="W5" s="12">
        <v>5.1787357330322203</v>
      </c>
      <c r="X5" s="12" t="s">
        <v>48</v>
      </c>
    </row>
    <row r="6" spans="2:24" ht="41" thickBot="1" x14ac:dyDescent="0.4">
      <c r="B6" s="11" t="s">
        <v>58</v>
      </c>
      <c r="C6" s="11" t="s">
        <v>46</v>
      </c>
      <c r="D6" s="11">
        <v>0.12514376640319799</v>
      </c>
      <c r="E6" s="11" t="s">
        <v>48</v>
      </c>
      <c r="U6" s="12" t="s">
        <v>33</v>
      </c>
      <c r="V6" s="12" t="s">
        <v>60</v>
      </c>
      <c r="W6" s="12">
        <v>97.919865131378103</v>
      </c>
      <c r="X6" s="12" t="s">
        <v>34</v>
      </c>
    </row>
    <row r="7" spans="2:24" ht="15" thickBot="1" x14ac:dyDescent="0.4">
      <c r="B7" s="11" t="s">
        <v>58</v>
      </c>
      <c r="C7" s="11" t="s">
        <v>47</v>
      </c>
      <c r="D7" s="11">
        <v>0.12514686584472601</v>
      </c>
      <c r="E7" s="11" t="s">
        <v>48</v>
      </c>
      <c r="U7" s="12" t="s">
        <v>33</v>
      </c>
      <c r="V7" s="12" t="s">
        <v>60</v>
      </c>
      <c r="W7" s="12">
        <v>21.5709581375122</v>
      </c>
      <c r="X7" s="12" t="s">
        <v>48</v>
      </c>
    </row>
    <row r="8" spans="2:24" ht="27.5" thickBot="1" x14ac:dyDescent="0.4">
      <c r="B8" s="11" t="s">
        <v>58</v>
      </c>
      <c r="C8" s="11" t="s">
        <v>50</v>
      </c>
      <c r="D8" s="11">
        <v>26.034569025039598</v>
      </c>
      <c r="E8" s="11" t="s">
        <v>49</v>
      </c>
      <c r="U8" s="12" t="s">
        <v>33</v>
      </c>
      <c r="V8" s="12" t="s">
        <v>60</v>
      </c>
      <c r="W8" s="12">
        <v>291.24620103836003</v>
      </c>
      <c r="X8" s="12" t="s">
        <v>49</v>
      </c>
    </row>
    <row r="9" spans="2:24" ht="27" customHeight="1" thickBot="1" x14ac:dyDescent="0.4">
      <c r="B9" s="11" t="s">
        <v>58</v>
      </c>
      <c r="C9" s="11" t="s">
        <v>51</v>
      </c>
      <c r="D9" s="11">
        <v>26.341297388076701</v>
      </c>
      <c r="E9" s="11" t="s">
        <v>49</v>
      </c>
      <c r="J9" s="10" t="s">
        <v>33</v>
      </c>
      <c r="K9" s="10"/>
      <c r="L9" s="10"/>
      <c r="W9">
        <f>SUM(W4:W8)</f>
        <v>689.1340641975396</v>
      </c>
      <c r="X9" s="15">
        <f>W9/60</f>
        <v>11.48556773662566</v>
      </c>
    </row>
    <row r="10" spans="2:24" ht="30" customHeight="1" thickBot="1" x14ac:dyDescent="0.4">
      <c r="B10" s="11" t="s">
        <v>58</v>
      </c>
      <c r="C10" s="11" t="s">
        <v>52</v>
      </c>
      <c r="D10" s="11">
        <v>27.5083360671997</v>
      </c>
      <c r="E10" s="11" t="s">
        <v>49</v>
      </c>
      <c r="I10" s="5"/>
      <c r="J10" s="9" t="s">
        <v>61</v>
      </c>
      <c r="K10" s="9">
        <v>2.4267539978027299</v>
      </c>
      <c r="L10" s="9" t="s">
        <v>34</v>
      </c>
    </row>
    <row r="11" spans="2:24" ht="41" thickBot="1" x14ac:dyDescent="0.4">
      <c r="B11" s="11" t="s">
        <v>58</v>
      </c>
      <c r="C11" s="11" t="s">
        <v>53</v>
      </c>
      <c r="D11" s="11">
        <v>28.301394701004</v>
      </c>
      <c r="E11" s="11" t="s">
        <v>49</v>
      </c>
      <c r="I11" s="5"/>
      <c r="J11" s="9" t="s">
        <v>32</v>
      </c>
      <c r="K11" s="9">
        <v>1.78489589691162</v>
      </c>
      <c r="L11" s="9" t="s">
        <v>34</v>
      </c>
      <c r="P11" t="s">
        <v>66</v>
      </c>
    </row>
    <row r="12" spans="2:24" ht="41" thickBot="1" x14ac:dyDescent="0.4">
      <c r="B12" s="11" t="s">
        <v>58</v>
      </c>
      <c r="C12" s="11" t="s">
        <v>54</v>
      </c>
      <c r="D12" s="11">
        <v>28.6824197769165</v>
      </c>
      <c r="E12" s="11" t="s">
        <v>49</v>
      </c>
      <c r="J12" s="8"/>
      <c r="K12" s="8"/>
      <c r="L12" s="8"/>
      <c r="M12" s="14"/>
      <c r="P12" s="12" t="s">
        <v>59</v>
      </c>
      <c r="Q12" s="12"/>
      <c r="R12" s="12">
        <v>246.24972438812199</v>
      </c>
      <c r="S12" s="12" t="s">
        <v>49</v>
      </c>
    </row>
    <row r="13" spans="2:24" ht="27.5" thickBot="1" x14ac:dyDescent="0.4">
      <c r="B13" s="11" t="s">
        <v>58</v>
      </c>
      <c r="C13" s="11" t="s">
        <v>55</v>
      </c>
      <c r="D13" s="11">
        <v>28.7425889968872</v>
      </c>
      <c r="E13" s="11" t="s">
        <v>49</v>
      </c>
      <c r="I13" s="5"/>
      <c r="J13" s="9" t="s">
        <v>61</v>
      </c>
      <c r="K13" s="9">
        <v>0.109370946884155</v>
      </c>
      <c r="L13" s="9" t="s">
        <v>49</v>
      </c>
      <c r="M13" s="14"/>
      <c r="P13" s="12" t="s">
        <v>59</v>
      </c>
      <c r="Q13" s="12"/>
      <c r="R13" s="12">
        <v>15.4552199840545</v>
      </c>
      <c r="S13" s="12" t="s">
        <v>48</v>
      </c>
    </row>
    <row r="14" spans="2:24" ht="41" thickBot="1" x14ac:dyDescent="0.4">
      <c r="B14" s="11" t="s">
        <v>58</v>
      </c>
      <c r="C14" s="11" t="s">
        <v>50</v>
      </c>
      <c r="D14" s="11">
        <v>9.8453836441040004</v>
      </c>
      <c r="E14" s="11" t="s">
        <v>34</v>
      </c>
      <c r="I14" s="5"/>
      <c r="J14" s="9" t="s">
        <v>32</v>
      </c>
      <c r="K14" s="9">
        <v>9.3750715255737305E-2</v>
      </c>
      <c r="L14" s="9" t="s">
        <v>49</v>
      </c>
      <c r="M14" s="14"/>
      <c r="P14" s="12" t="s">
        <v>59</v>
      </c>
      <c r="Q14" s="12"/>
      <c r="R14" s="12">
        <v>80.696958780288696</v>
      </c>
      <c r="S14" s="12" t="s">
        <v>34</v>
      </c>
    </row>
    <row r="15" spans="2:24" ht="41" thickBot="1" x14ac:dyDescent="0.4">
      <c r="B15" s="11" t="s">
        <v>58</v>
      </c>
      <c r="C15" s="11" t="s">
        <v>51</v>
      </c>
      <c r="D15" s="11">
        <v>9.9905018806457502</v>
      </c>
      <c r="E15" s="11" t="s">
        <v>34</v>
      </c>
      <c r="J15" s="8"/>
      <c r="K15" s="8"/>
      <c r="L15" s="8"/>
      <c r="M15" s="14"/>
      <c r="P15" s="12" t="s">
        <v>59</v>
      </c>
      <c r="Q15" s="12"/>
      <c r="R15" s="12">
        <v>232.778960227966</v>
      </c>
      <c r="S15" s="12" t="s">
        <v>49</v>
      </c>
    </row>
    <row r="16" spans="2:24" ht="27.5" thickBot="1" x14ac:dyDescent="0.4">
      <c r="B16" s="11" t="s">
        <v>58</v>
      </c>
      <c r="C16" s="11" t="s">
        <v>52</v>
      </c>
      <c r="D16" s="11">
        <v>10.233055114746</v>
      </c>
      <c r="E16" s="11" t="s">
        <v>34</v>
      </c>
      <c r="I16" s="5"/>
      <c r="J16" s="9" t="s">
        <v>61</v>
      </c>
      <c r="K16" s="9">
        <v>1.62418985366821</v>
      </c>
      <c r="L16" s="9" t="s">
        <v>48</v>
      </c>
      <c r="M16" s="14"/>
      <c r="P16" s="12" t="s">
        <v>59</v>
      </c>
      <c r="Q16" s="12"/>
      <c r="R16" s="12">
        <v>5.02247738838195</v>
      </c>
      <c r="S16" s="12" t="s">
        <v>48</v>
      </c>
    </row>
    <row r="17" spans="2:18" ht="41" thickBot="1" x14ac:dyDescent="0.4">
      <c r="B17" s="11" t="s">
        <v>58</v>
      </c>
      <c r="C17" s="11" t="s">
        <v>53</v>
      </c>
      <c r="D17" s="11">
        <v>10.426012039184499</v>
      </c>
      <c r="E17" s="11" t="s">
        <v>34</v>
      </c>
      <c r="I17" s="5"/>
      <c r="J17" s="9" t="s">
        <v>32</v>
      </c>
      <c r="K17" s="9">
        <v>1.58199119567871</v>
      </c>
      <c r="L17" s="9" t="s">
        <v>48</v>
      </c>
      <c r="M17" s="14"/>
      <c r="R17">
        <f>SUM(R12:R16)</f>
        <v>580.20334076881318</v>
      </c>
    </row>
    <row r="18" spans="2:18" ht="27.5" thickBot="1" x14ac:dyDescent="0.4">
      <c r="B18" s="11" t="s">
        <v>58</v>
      </c>
      <c r="C18" s="11" t="s">
        <v>54</v>
      </c>
      <c r="D18" s="11">
        <v>10.695208311080901</v>
      </c>
      <c r="E18" s="11" t="s">
        <v>34</v>
      </c>
      <c r="K18">
        <f>SUM(K10:K17)</f>
        <v>7.620952606201163</v>
      </c>
      <c r="L18" s="6">
        <f>K18/60</f>
        <v>0.12701587677001938</v>
      </c>
      <c r="R18">
        <f>R17/60</f>
        <v>9.6700556794802193</v>
      </c>
    </row>
    <row r="19" spans="2:18" ht="27.5" thickBot="1" x14ac:dyDescent="0.4">
      <c r="B19" s="11" t="s">
        <v>58</v>
      </c>
      <c r="C19" s="11" t="s">
        <v>55</v>
      </c>
      <c r="D19" s="11">
        <v>10.767820835113501</v>
      </c>
      <c r="E19" s="11" t="s">
        <v>34</v>
      </c>
    </row>
    <row r="20" spans="2:18" ht="15" thickBot="1" x14ac:dyDescent="0.4">
      <c r="B20" s="5"/>
      <c r="C20" s="5"/>
      <c r="D20" s="5"/>
      <c r="E20" s="5"/>
    </row>
    <row r="21" spans="2:18" ht="15" thickBot="1" x14ac:dyDescent="0.4">
      <c r="B21" s="5"/>
      <c r="C21" s="5"/>
      <c r="D21">
        <f>SUM(D3:D19)</f>
        <v>228.20999455451926</v>
      </c>
      <c r="E21" s="5"/>
    </row>
    <row r="22" spans="2:18" ht="15" thickBot="1" x14ac:dyDescent="0.4">
      <c r="B22" s="5"/>
      <c r="C22" s="5"/>
      <c r="D22">
        <f>D21/60</f>
        <v>3.8034999092419874</v>
      </c>
      <c r="E22" s="5"/>
    </row>
    <row r="23" spans="2:18" ht="15" thickBot="1" x14ac:dyDescent="0.4">
      <c r="B23" s="5"/>
      <c r="C23" s="5"/>
      <c r="D23" s="5"/>
      <c r="E23" s="5"/>
    </row>
    <row r="24" spans="2:18" ht="15" thickBot="1" x14ac:dyDescent="0.4">
      <c r="B24" s="5"/>
      <c r="C24" s="5"/>
      <c r="D24" s="5"/>
      <c r="E24" s="5"/>
    </row>
    <row r="25" spans="2:18" ht="15" thickBot="1" x14ac:dyDescent="0.4">
      <c r="B25" s="5"/>
      <c r="C25" s="5"/>
      <c r="D25" s="5"/>
      <c r="E25" s="5"/>
    </row>
    <row r="26" spans="2:18" ht="15" thickBot="1" x14ac:dyDescent="0.4">
      <c r="B26" s="5"/>
      <c r="C26" s="5"/>
      <c r="D26" s="5"/>
      <c r="E26" s="5"/>
    </row>
    <row r="27" spans="2:18" ht="15" thickBot="1" x14ac:dyDescent="0.4">
      <c r="B27" s="5"/>
      <c r="C27" s="5"/>
      <c r="D27" s="5"/>
      <c r="E27" s="5"/>
    </row>
    <row r="28" spans="2:18" ht="15" thickBot="1" x14ac:dyDescent="0.4">
      <c r="B28" s="5"/>
      <c r="C28" s="5"/>
      <c r="D28" s="5"/>
      <c r="E28" s="5"/>
    </row>
    <row r="29" spans="2:18" ht="15" thickBot="1" x14ac:dyDescent="0.4">
      <c r="B29" s="5"/>
      <c r="C29" s="5"/>
      <c r="D29" s="5"/>
      <c r="E29" s="5"/>
    </row>
    <row r="30" spans="2:18" ht="15" thickBot="1" x14ac:dyDescent="0.4">
      <c r="B30" s="5"/>
      <c r="C30" s="5"/>
      <c r="E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86E0-1C60-4779-BF57-B273CA5E8F19}">
  <dimension ref="C2:F13"/>
  <sheetViews>
    <sheetView workbookViewId="0">
      <selection activeCell="J12" sqref="J12"/>
    </sheetView>
  </sheetViews>
  <sheetFormatPr defaultRowHeight="14.5" x14ac:dyDescent="0.35"/>
  <cols>
    <col min="6" max="6" width="58.81640625" customWidth="1"/>
  </cols>
  <sheetData>
    <row r="2" spans="3:6" x14ac:dyDescent="0.35">
      <c r="C2" s="16" t="s">
        <v>72</v>
      </c>
      <c r="D2" s="16"/>
      <c r="E2" s="16"/>
      <c r="F2" s="22" t="s">
        <v>73</v>
      </c>
    </row>
    <row r="3" spans="3:6" x14ac:dyDescent="0.35">
      <c r="C3" s="10"/>
      <c r="D3" s="10"/>
      <c r="E3" s="10" t="s">
        <v>68</v>
      </c>
      <c r="F3" s="22"/>
    </row>
    <row r="4" spans="3:6" x14ac:dyDescent="0.35">
      <c r="C4" s="10" t="s">
        <v>67</v>
      </c>
      <c r="D4" s="10"/>
      <c r="E4" s="10">
        <v>11.48</v>
      </c>
      <c r="F4" s="22"/>
    </row>
    <row r="5" spans="3:6" x14ac:dyDescent="0.35">
      <c r="C5" s="10" t="s">
        <v>69</v>
      </c>
      <c r="D5" s="10"/>
      <c r="E5" s="10">
        <v>9.6</v>
      </c>
      <c r="F5" s="22"/>
    </row>
    <row r="6" spans="3:6" x14ac:dyDescent="0.35">
      <c r="C6" s="10" t="s">
        <v>70</v>
      </c>
      <c r="D6" s="10"/>
      <c r="E6" s="10">
        <v>1.88</v>
      </c>
      <c r="F6" s="22"/>
    </row>
    <row r="7" spans="3:6" x14ac:dyDescent="0.35">
      <c r="C7" s="10" t="s">
        <v>33</v>
      </c>
      <c r="D7" s="10"/>
      <c r="E7" s="10">
        <v>0.127</v>
      </c>
      <c r="F7" s="22"/>
    </row>
    <row r="8" spans="3:6" x14ac:dyDescent="0.35">
      <c r="C8" s="10"/>
      <c r="D8" s="10"/>
      <c r="E8" s="10"/>
      <c r="F8" s="22"/>
    </row>
    <row r="9" spans="3:6" x14ac:dyDescent="0.35">
      <c r="C9" s="10" t="s">
        <v>71</v>
      </c>
      <c r="D9" s="10"/>
      <c r="E9" s="10">
        <v>12</v>
      </c>
      <c r="F9" s="22"/>
    </row>
    <row r="10" spans="3:6" x14ac:dyDescent="0.35">
      <c r="F10" s="22"/>
    </row>
    <row r="13" spans="3:6" x14ac:dyDescent="0.35">
      <c r="C13" t="s">
        <v>74</v>
      </c>
      <c r="E13">
        <v>4.79</v>
      </c>
      <c r="F13" t="s">
        <v>75</v>
      </c>
    </row>
  </sheetData>
  <mergeCells count="1">
    <mergeCell ref="F2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D72C-8D2B-43C5-809F-56C65989A685}">
  <dimension ref="A1:D9"/>
  <sheetViews>
    <sheetView workbookViewId="0">
      <selection activeCell="B5" sqref="B5"/>
    </sheetView>
  </sheetViews>
  <sheetFormatPr defaultRowHeight="14.5" x14ac:dyDescent="0.35"/>
  <cols>
    <col min="1" max="1" width="20.7265625" customWidth="1"/>
    <col min="2" max="2" width="18.1796875" customWidth="1"/>
    <col min="4" max="4" width="28.7265625" customWidth="1"/>
    <col min="5" max="5" width="30.90625" customWidth="1"/>
  </cols>
  <sheetData>
    <row r="1" spans="1:4" x14ac:dyDescent="0.35">
      <c r="B1" t="s">
        <v>31</v>
      </c>
      <c r="C1" t="s">
        <v>32</v>
      </c>
    </row>
    <row r="2" spans="1:4" x14ac:dyDescent="0.35">
      <c r="A2" t="s">
        <v>33</v>
      </c>
      <c r="B2">
        <v>7.4489965438842702</v>
      </c>
      <c r="C2">
        <v>7.4489965438842702</v>
      </c>
      <c r="D2" t="s">
        <v>34</v>
      </c>
    </row>
    <row r="3" spans="1:4" x14ac:dyDescent="0.35">
      <c r="A3" t="s">
        <v>36</v>
      </c>
      <c r="B3">
        <v>28</v>
      </c>
      <c r="D3" t="s">
        <v>37</v>
      </c>
    </row>
    <row r="4" spans="1:4" x14ac:dyDescent="0.35">
      <c r="A4" t="s">
        <v>38</v>
      </c>
      <c r="B4">
        <v>232</v>
      </c>
      <c r="D4" t="s">
        <v>34</v>
      </c>
    </row>
    <row r="5" spans="1:4" x14ac:dyDescent="0.35">
      <c r="A5" t="s">
        <v>39</v>
      </c>
      <c r="B5" t="s">
        <v>40</v>
      </c>
    </row>
    <row r="9" spans="1:4" x14ac:dyDescent="0.35">
      <c r="A9" t="s">
        <v>35</v>
      </c>
      <c r="B9">
        <v>2626.01</v>
      </c>
      <c r="D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AAC0-10F5-4E72-BC81-F03847D8230F}">
  <dimension ref="B1:F13"/>
  <sheetViews>
    <sheetView topLeftCell="B1" zoomScale="113" workbookViewId="0">
      <selection activeCell="E5" sqref="E5"/>
    </sheetView>
  </sheetViews>
  <sheetFormatPr defaultRowHeight="14.5" x14ac:dyDescent="0.35"/>
  <cols>
    <col min="2" max="2" width="16.54296875" customWidth="1"/>
    <col min="3" max="3" width="16.81640625" customWidth="1"/>
    <col min="4" max="4" width="25.453125" customWidth="1"/>
    <col min="5" max="5" width="26.1796875" customWidth="1"/>
    <col min="6" max="6" width="20.81640625" customWidth="1"/>
  </cols>
  <sheetData>
    <row r="1" spans="2:6" x14ac:dyDescent="0.35">
      <c r="B1" s="17"/>
      <c r="C1" s="19" t="s">
        <v>76</v>
      </c>
      <c r="D1" s="19" t="s">
        <v>76</v>
      </c>
      <c r="E1" s="19" t="s">
        <v>77</v>
      </c>
      <c r="F1" s="19" t="s">
        <v>77</v>
      </c>
    </row>
    <row r="2" spans="2:6" x14ac:dyDescent="0.35">
      <c r="B2" s="17"/>
      <c r="C2" s="17" t="s">
        <v>80</v>
      </c>
      <c r="D2" s="17" t="s">
        <v>81</v>
      </c>
      <c r="E2" s="17" t="s">
        <v>80</v>
      </c>
      <c r="F2" s="17" t="s">
        <v>81</v>
      </c>
    </row>
    <row r="3" spans="2:6" x14ac:dyDescent="0.35">
      <c r="B3" s="17" t="s">
        <v>78</v>
      </c>
      <c r="C3" s="17"/>
      <c r="D3" s="17">
        <v>0.12</v>
      </c>
      <c r="E3" s="17">
        <v>408</v>
      </c>
      <c r="F3" s="17">
        <v>6.8</v>
      </c>
    </row>
    <row r="4" spans="2:6" ht="29" x14ac:dyDescent="0.35">
      <c r="B4" s="18" t="s">
        <v>79</v>
      </c>
      <c r="C4" s="17"/>
      <c r="D4" s="17">
        <v>90</v>
      </c>
      <c r="E4" s="17">
        <v>630</v>
      </c>
      <c r="F4" s="17">
        <v>10.5</v>
      </c>
    </row>
    <row r="5" spans="2:6" x14ac:dyDescent="0.35">
      <c r="B5" s="17" t="s">
        <v>71</v>
      </c>
      <c r="C5" s="17"/>
      <c r="D5" s="17">
        <f>SUM(D3:D4)</f>
        <v>90.12</v>
      </c>
      <c r="E5" s="17"/>
      <c r="F5" s="17">
        <f>SUM(F3:F4)</f>
        <v>17.3</v>
      </c>
    </row>
    <row r="8" spans="2:6" x14ac:dyDescent="0.35">
      <c r="D8" s="19" t="s">
        <v>82</v>
      </c>
      <c r="E8" s="19" t="s">
        <v>83</v>
      </c>
    </row>
    <row r="9" spans="2:6" x14ac:dyDescent="0.35">
      <c r="D9" s="17">
        <v>90</v>
      </c>
      <c r="E9" s="17">
        <v>17.3</v>
      </c>
    </row>
    <row r="12" spans="2:6" x14ac:dyDescent="0.35">
      <c r="D12" s="19" t="s">
        <v>84</v>
      </c>
      <c r="E12" s="19" t="s">
        <v>85</v>
      </c>
    </row>
    <row r="13" spans="2:6" x14ac:dyDescent="0.35">
      <c r="D13" s="17">
        <v>3923.9679999999998</v>
      </c>
      <c r="E13" s="17">
        <v>0.5595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F445-9EB1-43A7-A30B-0E8E896F7ED0}">
  <dimension ref="B3:D10"/>
  <sheetViews>
    <sheetView tabSelected="1" workbookViewId="0">
      <selection activeCell="C14" sqref="C14"/>
    </sheetView>
  </sheetViews>
  <sheetFormatPr defaultRowHeight="14.5" x14ac:dyDescent="0.35"/>
  <cols>
    <col min="2" max="2" width="30.54296875" customWidth="1"/>
    <col min="3" max="3" width="36.81640625" customWidth="1"/>
    <col min="4" max="4" width="29.1796875" customWidth="1"/>
  </cols>
  <sheetData>
    <row r="3" spans="2:4" x14ac:dyDescent="0.35">
      <c r="B3" s="20" t="s">
        <v>94</v>
      </c>
      <c r="C3" s="21" t="s">
        <v>86</v>
      </c>
      <c r="D3" s="21" t="s">
        <v>87</v>
      </c>
    </row>
    <row r="4" spans="2:4" x14ac:dyDescent="0.35">
      <c r="B4" s="17" t="s">
        <v>88</v>
      </c>
      <c r="C4" s="17" t="s">
        <v>89</v>
      </c>
      <c r="D4" s="17" t="s">
        <v>89</v>
      </c>
    </row>
    <row r="5" spans="2:4" x14ac:dyDescent="0.35">
      <c r="B5" s="17" t="s">
        <v>95</v>
      </c>
      <c r="C5" s="17">
        <v>5</v>
      </c>
      <c r="D5" s="17">
        <v>5</v>
      </c>
    </row>
    <row r="6" spans="2:4" x14ac:dyDescent="0.35">
      <c r="B6" s="17" t="s">
        <v>96</v>
      </c>
      <c r="C6" s="17">
        <v>5</v>
      </c>
      <c r="D6" s="17">
        <v>5</v>
      </c>
    </row>
    <row r="7" spans="2:4" x14ac:dyDescent="0.35">
      <c r="B7" s="17" t="s">
        <v>90</v>
      </c>
      <c r="C7" s="17" t="s">
        <v>99</v>
      </c>
      <c r="D7" s="17" t="s">
        <v>98</v>
      </c>
    </row>
    <row r="8" spans="2:4" x14ac:dyDescent="0.35">
      <c r="B8" s="17" t="s">
        <v>91</v>
      </c>
      <c r="C8" s="17" t="s">
        <v>100</v>
      </c>
      <c r="D8" s="17" t="s">
        <v>101</v>
      </c>
    </row>
    <row r="9" spans="2:4" x14ac:dyDescent="0.35">
      <c r="B9" s="17" t="s">
        <v>92</v>
      </c>
      <c r="C9" s="17" t="s">
        <v>102</v>
      </c>
      <c r="D9" s="17" t="s">
        <v>104</v>
      </c>
    </row>
    <row r="10" spans="2:4" x14ac:dyDescent="0.35">
      <c r="B10" s="17" t="s">
        <v>93</v>
      </c>
      <c r="C10" s="17" t="s">
        <v>103</v>
      </c>
      <c r="D10" s="17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Sheet5</vt:lpstr>
      <vt:lpstr>Sheet2</vt:lpstr>
      <vt:lpstr>Sheet3</vt:lpstr>
      <vt:lpstr>Numpy</vt:lpstr>
    </vt:vector>
  </TitlesOfParts>
  <Company>APTIV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Balachandra Bhat, Krishnakumar</dc:creator>
  <cp:lastModifiedBy>Balachandra Bhat, Krishnakumar</cp:lastModifiedBy>
  <dcterms:created xsi:type="dcterms:W3CDTF">2025-04-24T07:01:05Z</dcterms:created>
  <dcterms:modified xsi:type="dcterms:W3CDTF">2025-05-06T08:58:31Z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9f63dc-a549-49a5-8afd-042b11566dc2_Enabled">
    <vt:lpwstr>true</vt:lpwstr>
  </property>
  <property fmtid="{D5CDD505-2E9C-101B-9397-08002B2CF9AE}" pid="3" name="MSIP_Label_4e9f63dc-a549-49a5-8afd-042b11566dc2_SetDate">
    <vt:lpwstr>2025-04-24T07:14:41Z</vt:lpwstr>
  </property>
  <property fmtid="{D5CDD505-2E9C-101B-9397-08002B2CF9AE}" pid="4" name="MSIP_Label_4e9f63dc-a549-49a5-8afd-042b11566dc2_Method">
    <vt:lpwstr>Privileged</vt:lpwstr>
  </property>
  <property fmtid="{D5CDD505-2E9C-101B-9397-08002B2CF9AE}" pid="5" name="MSIP_Label_4e9f63dc-a549-49a5-8afd-042b11566dc2_Name">
    <vt:lpwstr>Confidential</vt:lpwstr>
  </property>
  <property fmtid="{D5CDD505-2E9C-101B-9397-08002B2CF9AE}" pid="6" name="MSIP_Label_4e9f63dc-a549-49a5-8afd-042b11566dc2_SiteId">
    <vt:lpwstr>6b1311e5-123f-49db-acdf-8847c2d00bed</vt:lpwstr>
  </property>
  <property fmtid="{D5CDD505-2E9C-101B-9397-08002B2CF9AE}" pid="7" name="MSIP_Label_4e9f63dc-a549-49a5-8afd-042b11566dc2_ActionId">
    <vt:lpwstr>19f24515-d950-44a5-80c7-b48861df00cd</vt:lpwstr>
  </property>
  <property fmtid="{D5CDD505-2E9C-101B-9397-08002B2CF9AE}" pid="8" name="MSIP_Label_4e9f63dc-a549-49a5-8afd-042b11566dc2_ContentBits">
    <vt:lpwstr>2</vt:lpwstr>
  </property>
</Properties>
</file>