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hno Dey\Documents\Linguistic\Validation\"/>
    </mc:Choice>
  </mc:AlternateContent>
  <xr:revisionPtr revIDLastSave="0" documentId="13_ncr:40009_{0E66B4C1-A507-479B-A6FF-052876876BF7}" xr6:coauthVersionLast="47" xr6:coauthVersionMax="47" xr10:uidLastSave="{00000000-0000-0000-0000-000000000000}"/>
  <bookViews>
    <workbookView xWindow="-120" yWindow="-120" windowWidth="20730" windowHeight="11160" activeTab="1"/>
  </bookViews>
  <sheets>
    <sheet name="accuracy_file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F12" i="2" l="1"/>
  <c r="D12" i="2"/>
  <c r="C12" i="2"/>
  <c r="B12" i="2"/>
  <c r="H5" i="2"/>
  <c r="G5" i="2"/>
  <c r="J5" i="2" s="1"/>
  <c r="E5" i="2"/>
  <c r="I5" i="2" s="1"/>
  <c r="H6" i="2"/>
  <c r="G6" i="2"/>
  <c r="J6" i="2" s="1"/>
  <c r="E6" i="2"/>
  <c r="I6" i="2" s="1"/>
  <c r="H8" i="2"/>
  <c r="G8" i="2"/>
  <c r="J8" i="2" s="1"/>
  <c r="E8" i="2"/>
  <c r="I8" i="2" s="1"/>
  <c r="H3" i="2"/>
  <c r="G3" i="2"/>
  <c r="J3" i="2" s="1"/>
  <c r="E3" i="2"/>
  <c r="L3" i="2" s="1"/>
  <c r="H7" i="2"/>
  <c r="K7" i="2" s="1"/>
  <c r="G7" i="2"/>
  <c r="J7" i="2" s="1"/>
  <c r="E7" i="2"/>
  <c r="I7" i="2" s="1"/>
  <c r="H10" i="2"/>
  <c r="G10" i="2"/>
  <c r="J10" i="2" s="1"/>
  <c r="E10" i="2"/>
  <c r="I10" i="2" s="1"/>
  <c r="H11" i="2"/>
  <c r="G11" i="2"/>
  <c r="J11" i="2" s="1"/>
  <c r="E11" i="2"/>
  <c r="I11" i="2" s="1"/>
  <c r="H4" i="2"/>
  <c r="G4" i="2"/>
  <c r="J4" i="2" s="1"/>
  <c r="E4" i="2"/>
  <c r="L4" i="2" s="1"/>
  <c r="H9" i="2"/>
  <c r="K9" i="2" s="1"/>
  <c r="G9" i="2"/>
  <c r="J9" i="2" s="1"/>
  <c r="E9" i="2"/>
  <c r="I9" i="2" s="1"/>
  <c r="H2" i="2"/>
  <c r="G2" i="2"/>
  <c r="J2" i="2" s="1"/>
  <c r="E2" i="2"/>
  <c r="I2" i="2" s="1"/>
  <c r="I7" i="1"/>
  <c r="L12" i="1"/>
  <c r="L3" i="1"/>
  <c r="L4" i="1"/>
  <c r="L5" i="1"/>
  <c r="L6" i="1"/>
  <c r="L7" i="1"/>
  <c r="L8" i="1"/>
  <c r="L9" i="1"/>
  <c r="L10" i="1"/>
  <c r="L11" i="1"/>
  <c r="L2" i="1"/>
  <c r="K3" i="1"/>
  <c r="K4" i="1"/>
  <c r="K5" i="1"/>
  <c r="K6" i="1"/>
  <c r="K7" i="1"/>
  <c r="K8" i="1"/>
  <c r="K9" i="1"/>
  <c r="K10" i="1"/>
  <c r="K11" i="1"/>
  <c r="K12" i="1"/>
  <c r="K2" i="1"/>
  <c r="J3" i="1"/>
  <c r="J4" i="1"/>
  <c r="J5" i="1"/>
  <c r="J6" i="1"/>
  <c r="J7" i="1"/>
  <c r="J8" i="1"/>
  <c r="J9" i="1"/>
  <c r="J10" i="1"/>
  <c r="J11" i="1"/>
  <c r="J12" i="1"/>
  <c r="J2" i="1"/>
  <c r="I3" i="1"/>
  <c r="I4" i="1"/>
  <c r="I5" i="1"/>
  <c r="I6" i="1"/>
  <c r="I8" i="1"/>
  <c r="I9" i="1"/>
  <c r="I10" i="1"/>
  <c r="I11" i="1"/>
  <c r="I12" i="1"/>
  <c r="I2" i="1"/>
  <c r="H12" i="1"/>
  <c r="C12" i="1"/>
  <c r="D12" i="1"/>
  <c r="E12" i="1"/>
  <c r="F12" i="1"/>
  <c r="G12" i="1"/>
  <c r="H3" i="1"/>
  <c r="H4" i="1"/>
  <c r="H5" i="1"/>
  <c r="H6" i="1"/>
  <c r="H7" i="1"/>
  <c r="H8" i="1"/>
  <c r="H9" i="1"/>
  <c r="H10" i="1"/>
  <c r="H11" i="1"/>
  <c r="H2" i="1"/>
  <c r="G3" i="1"/>
  <c r="G4" i="1"/>
  <c r="G5" i="1"/>
  <c r="G6" i="1"/>
  <c r="G7" i="1"/>
  <c r="G8" i="1"/>
  <c r="G9" i="1"/>
  <c r="G10" i="1"/>
  <c r="G11" i="1"/>
  <c r="E3" i="1"/>
  <c r="E4" i="1"/>
  <c r="E5" i="1"/>
  <c r="E6" i="1"/>
  <c r="E7" i="1"/>
  <c r="E8" i="1"/>
  <c r="E9" i="1"/>
  <c r="E10" i="1"/>
  <c r="E11" i="1"/>
  <c r="G2" i="1"/>
  <c r="E2" i="1"/>
  <c r="B12" i="1"/>
  <c r="H12" i="2" l="1"/>
  <c r="K12" i="2" s="1"/>
  <c r="K10" i="2"/>
  <c r="K6" i="2"/>
  <c r="K11" i="2"/>
  <c r="K8" i="2"/>
  <c r="K5" i="2"/>
  <c r="K2" i="2"/>
  <c r="L9" i="2"/>
  <c r="I4" i="2"/>
  <c r="K4" i="2" s="1"/>
  <c r="L7" i="2"/>
  <c r="I3" i="2"/>
  <c r="K3" i="2" s="1"/>
  <c r="L5" i="2"/>
  <c r="E12" i="2"/>
  <c r="I12" i="2"/>
  <c r="L2" i="2"/>
  <c r="L10" i="2"/>
  <c r="L6" i="2"/>
  <c r="L11" i="2"/>
  <c r="L8" i="2"/>
  <c r="G12" i="2"/>
  <c r="J12" i="2" s="1"/>
  <c r="L12" i="2" l="1"/>
</calcChain>
</file>

<file path=xl/sharedStrings.xml><?xml version="1.0" encoding="utf-8"?>
<sst xmlns="http://schemas.openxmlformats.org/spreadsheetml/2006/main" count="47" uniqueCount="23">
  <si>
    <t>P</t>
  </si>
  <si>
    <t>N</t>
  </si>
  <si>
    <t>TP</t>
  </si>
  <si>
    <t>FP</t>
  </si>
  <si>
    <t>TN</t>
  </si>
  <si>
    <t>FN</t>
  </si>
  <si>
    <t>Accuracy</t>
  </si>
  <si>
    <t>Precision</t>
  </si>
  <si>
    <t>Recall</t>
  </si>
  <si>
    <t>F1-Score</t>
  </si>
  <si>
    <t>MCC</t>
  </si>
  <si>
    <t>Linguistic Antipatterns</t>
  </si>
  <si>
    <t>Amorphous URI</t>
  </si>
  <si>
    <t>Non-standard URI</t>
  </si>
  <si>
    <t>CRUDy URI</t>
  </si>
  <si>
    <t>Unversioned URI</t>
  </si>
  <si>
    <t>Pluralised Nodes</t>
  </si>
  <si>
    <t>Non-descriptive URI</t>
  </si>
  <si>
    <t>Contextless Resource Names</t>
  </si>
  <si>
    <t>Non-hierarchical Nodes</t>
  </si>
  <si>
    <t>Less-cohisiveDocumentation</t>
  </si>
  <si>
    <t>Inconsistent Documentation</t>
  </si>
  <si>
    <t>Total,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</si>
</sst>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10" fontId="0" fillId="0" borderId="0" xfId="1" applyNumberFormat="1" applyFont="1"/>
    <xf numFmtId="10" fontId="0" fillId="0" borderId="0" xfId="0" applyNumberFormat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L5" sqref="L5"/>
    </sheetView>
  </sheetViews>
  <sheetFormatPr defaultRowHeight="15" x14ac:dyDescent="0.25"/>
  <cols>
    <col min="1" max="1" width="18" customWidth="1"/>
  </cols>
  <sheetData>
    <row r="1" spans="1:12" x14ac:dyDescent="0.25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s="1" t="s">
        <v>12</v>
      </c>
      <c r="B2">
        <v>33</v>
      </c>
      <c r="C2">
        <v>58</v>
      </c>
      <c r="D2">
        <v>24</v>
      </c>
      <c r="E2">
        <f>B2-D2</f>
        <v>9</v>
      </c>
      <c r="F2">
        <v>57</v>
      </c>
      <c r="G2">
        <f>C2-F2</f>
        <v>1</v>
      </c>
      <c r="H2" s="2">
        <f>(D2+F2)/91</f>
        <v>0.89010989010989006</v>
      </c>
      <c r="I2" s="3">
        <f>D2/(D2+E2)</f>
        <v>0.72727272727272729</v>
      </c>
      <c r="J2" s="3">
        <f>D2/(D2+G2)</f>
        <v>0.96</v>
      </c>
      <c r="K2" s="3">
        <f>(2*H2*I2)/(H2+I2)</f>
        <v>0.80049413218035825</v>
      </c>
      <c r="L2" s="3">
        <f>((D2*F2)-(E2*G2))/(SQRT((D2+E2)*(D2+G2)*(F2+E2)*(F2+G2)))</f>
        <v>0.76472716540185903</v>
      </c>
    </row>
    <row r="3" spans="1:12" x14ac:dyDescent="0.25">
      <c r="A3" s="1" t="s">
        <v>13</v>
      </c>
      <c r="B3">
        <v>8</v>
      </c>
      <c r="C3">
        <v>83</v>
      </c>
      <c r="D3">
        <v>3</v>
      </c>
      <c r="E3">
        <f t="shared" ref="E3:E11" si="0">B3-D3</f>
        <v>5</v>
      </c>
      <c r="F3">
        <v>78</v>
      </c>
      <c r="G3">
        <f t="shared" ref="G3:G11" si="1">C3-F3</f>
        <v>5</v>
      </c>
      <c r="H3" s="2">
        <f t="shared" ref="H3:H11" si="2">(D3+F3)/91</f>
        <v>0.89010989010989006</v>
      </c>
      <c r="I3" s="3">
        <f t="shared" ref="I3:I12" si="3">D3/(D3+E3)</f>
        <v>0.375</v>
      </c>
      <c r="J3" s="3">
        <f t="shared" ref="J3:J12" si="4">D3/(D3+G3)</f>
        <v>0.375</v>
      </c>
      <c r="K3" s="3">
        <f t="shared" ref="K3:L12" si="5">(2*H3*I3)/(H3+I3)</f>
        <v>0.52768729641693812</v>
      </c>
      <c r="L3" s="3">
        <f t="shared" ref="L3:L11" si="6">((D3*F3)-(E3*G3))/(SQRT((D3+E3)*(D3+G3)*(F3+E3)*(F3+G3)))</f>
        <v>0.31475903614457829</v>
      </c>
    </row>
    <row r="4" spans="1:12" x14ac:dyDescent="0.25">
      <c r="A4" s="1" t="s">
        <v>14</v>
      </c>
      <c r="B4">
        <v>17</v>
      </c>
      <c r="C4">
        <v>74</v>
      </c>
      <c r="D4">
        <v>14</v>
      </c>
      <c r="E4">
        <f t="shared" si="0"/>
        <v>3</v>
      </c>
      <c r="F4">
        <v>72</v>
      </c>
      <c r="G4">
        <f t="shared" si="1"/>
        <v>2</v>
      </c>
      <c r="H4" s="2">
        <f t="shared" si="2"/>
        <v>0.94505494505494503</v>
      </c>
      <c r="I4" s="3">
        <f t="shared" si="3"/>
        <v>0.82352941176470584</v>
      </c>
      <c r="J4" s="3">
        <f t="shared" si="4"/>
        <v>0.875</v>
      </c>
      <c r="K4" s="3">
        <f t="shared" si="5"/>
        <v>0.88011695906432741</v>
      </c>
      <c r="L4" s="3">
        <f t="shared" si="6"/>
        <v>0.81552405927474758</v>
      </c>
    </row>
    <row r="5" spans="1:12" x14ac:dyDescent="0.25">
      <c r="A5" s="1" t="s">
        <v>15</v>
      </c>
      <c r="B5">
        <v>73</v>
      </c>
      <c r="C5">
        <v>18</v>
      </c>
      <c r="D5">
        <v>73</v>
      </c>
      <c r="E5">
        <f t="shared" si="0"/>
        <v>0</v>
      </c>
      <c r="F5">
        <v>17</v>
      </c>
      <c r="G5">
        <f t="shared" si="1"/>
        <v>1</v>
      </c>
      <c r="H5" s="2">
        <f t="shared" si="2"/>
        <v>0.98901098901098905</v>
      </c>
      <c r="I5" s="3">
        <f t="shared" si="3"/>
        <v>1</v>
      </c>
      <c r="J5" s="3">
        <f t="shared" si="4"/>
        <v>0.98648648648648651</v>
      </c>
      <c r="K5" s="3">
        <f t="shared" si="5"/>
        <v>0.99447513812154698</v>
      </c>
      <c r="L5" s="3">
        <f t="shared" si="6"/>
        <v>0.96523659362960423</v>
      </c>
    </row>
    <row r="6" spans="1:12" x14ac:dyDescent="0.25">
      <c r="A6" s="1" t="s">
        <v>16</v>
      </c>
      <c r="B6">
        <v>27</v>
      </c>
      <c r="C6">
        <v>64</v>
      </c>
      <c r="D6">
        <v>6</v>
      </c>
      <c r="E6">
        <f t="shared" si="0"/>
        <v>21</v>
      </c>
      <c r="F6">
        <v>58</v>
      </c>
      <c r="G6">
        <f t="shared" si="1"/>
        <v>6</v>
      </c>
      <c r="H6" s="2">
        <f t="shared" si="2"/>
        <v>0.70329670329670335</v>
      </c>
      <c r="I6" s="3">
        <f t="shared" si="3"/>
        <v>0.22222222222222221</v>
      </c>
      <c r="J6" s="3">
        <f t="shared" si="4"/>
        <v>0.5</v>
      </c>
      <c r="K6" s="3">
        <f t="shared" si="5"/>
        <v>0.33773087071240104</v>
      </c>
      <c r="L6" s="3">
        <f t="shared" si="6"/>
        <v>0.17345105139276201</v>
      </c>
    </row>
    <row r="7" spans="1:12" x14ac:dyDescent="0.25">
      <c r="A7" s="1" t="s">
        <v>17</v>
      </c>
      <c r="B7">
        <v>3</v>
      </c>
      <c r="C7">
        <v>88</v>
      </c>
      <c r="D7">
        <v>1</v>
      </c>
      <c r="E7">
        <f t="shared" si="0"/>
        <v>2</v>
      </c>
      <c r="F7">
        <v>60</v>
      </c>
      <c r="G7">
        <f t="shared" si="1"/>
        <v>28</v>
      </c>
      <c r="H7" s="2">
        <f t="shared" si="2"/>
        <v>0.67032967032967028</v>
      </c>
      <c r="I7" s="3">
        <f>D7/(D7+E7)</f>
        <v>0.33333333333333331</v>
      </c>
      <c r="J7" s="3">
        <f t="shared" si="4"/>
        <v>3.4482758620689655E-2</v>
      </c>
      <c r="K7" s="3">
        <f t="shared" si="5"/>
        <v>0.4452554744525547</v>
      </c>
      <c r="L7" s="3">
        <f t="shared" si="6"/>
        <v>5.8058148810254629E-3</v>
      </c>
    </row>
    <row r="8" spans="1:12" x14ac:dyDescent="0.25">
      <c r="A8" s="1" t="s">
        <v>18</v>
      </c>
      <c r="B8">
        <v>3</v>
      </c>
      <c r="C8">
        <v>88</v>
      </c>
      <c r="D8">
        <v>1</v>
      </c>
      <c r="E8">
        <f t="shared" si="0"/>
        <v>2</v>
      </c>
      <c r="F8">
        <v>68</v>
      </c>
      <c r="G8">
        <f t="shared" si="1"/>
        <v>20</v>
      </c>
      <c r="H8" s="2">
        <f t="shared" si="2"/>
        <v>0.75824175824175821</v>
      </c>
      <c r="I8" s="3">
        <f t="shared" si="3"/>
        <v>0.33333333333333331</v>
      </c>
      <c r="J8" s="3">
        <f t="shared" si="4"/>
        <v>4.7619047619047616E-2</v>
      </c>
      <c r="K8" s="3">
        <f t="shared" si="5"/>
        <v>0.4630872483221477</v>
      </c>
      <c r="L8" s="3">
        <f t="shared" si="6"/>
        <v>4.4946657497549468E-2</v>
      </c>
    </row>
    <row r="9" spans="1:12" x14ac:dyDescent="0.25">
      <c r="A9" s="1" t="s">
        <v>19</v>
      </c>
      <c r="B9">
        <v>12</v>
      </c>
      <c r="C9">
        <v>79</v>
      </c>
      <c r="D9">
        <v>0</v>
      </c>
      <c r="E9">
        <f t="shared" si="0"/>
        <v>12</v>
      </c>
      <c r="F9">
        <v>76</v>
      </c>
      <c r="G9">
        <f t="shared" si="1"/>
        <v>3</v>
      </c>
      <c r="H9" s="2">
        <f t="shared" si="2"/>
        <v>0.8351648351648352</v>
      </c>
      <c r="I9" s="3">
        <f t="shared" si="3"/>
        <v>0</v>
      </c>
      <c r="J9" s="3">
        <f t="shared" si="4"/>
        <v>0</v>
      </c>
      <c r="K9" s="3">
        <f t="shared" si="5"/>
        <v>0</v>
      </c>
      <c r="L9" s="3">
        <f t="shared" si="6"/>
        <v>-7.1960863932137506E-2</v>
      </c>
    </row>
    <row r="10" spans="1:12" x14ac:dyDescent="0.25">
      <c r="A10" s="1" t="s">
        <v>20</v>
      </c>
      <c r="B10">
        <v>4</v>
      </c>
      <c r="C10">
        <v>87</v>
      </c>
      <c r="D10">
        <v>1</v>
      </c>
      <c r="E10">
        <f t="shared" si="0"/>
        <v>3</v>
      </c>
      <c r="F10">
        <v>71</v>
      </c>
      <c r="G10">
        <f t="shared" si="1"/>
        <v>16</v>
      </c>
      <c r="H10" s="2">
        <f t="shared" si="2"/>
        <v>0.79120879120879117</v>
      </c>
      <c r="I10" s="3">
        <f t="shared" si="3"/>
        <v>0.25</v>
      </c>
      <c r="J10" s="3">
        <f t="shared" si="4"/>
        <v>5.8823529411764705E-2</v>
      </c>
      <c r="K10" s="3">
        <f t="shared" si="5"/>
        <v>0.37994722955145122</v>
      </c>
      <c r="L10" s="3">
        <f t="shared" si="6"/>
        <v>3.4761450773518617E-2</v>
      </c>
    </row>
    <row r="11" spans="1:12" x14ac:dyDescent="0.25">
      <c r="A11" s="1" t="s">
        <v>21</v>
      </c>
      <c r="B11">
        <v>14</v>
      </c>
      <c r="C11">
        <v>77</v>
      </c>
      <c r="D11">
        <v>10</v>
      </c>
      <c r="E11">
        <f t="shared" si="0"/>
        <v>4</v>
      </c>
      <c r="F11">
        <v>67</v>
      </c>
      <c r="G11">
        <f t="shared" si="1"/>
        <v>10</v>
      </c>
      <c r="H11" s="2">
        <f t="shared" si="2"/>
        <v>0.84615384615384615</v>
      </c>
      <c r="I11" s="3">
        <f t="shared" si="3"/>
        <v>0.7142857142857143</v>
      </c>
      <c r="J11" s="3">
        <f t="shared" si="4"/>
        <v>0.5</v>
      </c>
      <c r="K11" s="3">
        <f t="shared" si="5"/>
        <v>0.77464788732394363</v>
      </c>
      <c r="L11" s="3">
        <f t="shared" si="6"/>
        <v>0.50919836071081004</v>
      </c>
    </row>
    <row r="12" spans="1:12" x14ac:dyDescent="0.25">
      <c r="A12" s="1" t="s">
        <v>22</v>
      </c>
      <c r="B12">
        <f>SUM(B2:B11)</f>
        <v>194</v>
      </c>
      <c r="C12">
        <f t="shared" ref="C12:H12" si="7">SUM(C2:C11)</f>
        <v>716</v>
      </c>
      <c r="D12">
        <f t="shared" si="7"/>
        <v>133</v>
      </c>
      <c r="E12">
        <f t="shared" si="7"/>
        <v>61</v>
      </c>
      <c r="F12">
        <f t="shared" si="7"/>
        <v>624</v>
      </c>
      <c r="G12">
        <f t="shared" si="7"/>
        <v>92</v>
      </c>
      <c r="H12" s="3">
        <f>SUM(H2:H11)/10</f>
        <v>0.83186813186813191</v>
      </c>
      <c r="I12" s="3">
        <f t="shared" si="3"/>
        <v>0.68556701030927836</v>
      </c>
      <c r="J12" s="3">
        <f t="shared" si="4"/>
        <v>0.59111111111111114</v>
      </c>
      <c r="K12" s="3">
        <f t="shared" si="5"/>
        <v>0.75166487487308142</v>
      </c>
      <c r="L12" s="3">
        <f t="shared" si="5"/>
        <v>0.63484486873508361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L15" sqref="L15"/>
    </sheetView>
  </sheetViews>
  <sheetFormatPr defaultRowHeight="15" x14ac:dyDescent="0.25"/>
  <sheetData>
    <row r="1" spans="1:12" x14ac:dyDescent="0.25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s="1" t="s">
        <v>12</v>
      </c>
      <c r="B2">
        <v>33</v>
      </c>
      <c r="C2">
        <v>58</v>
      </c>
      <c r="D2">
        <v>24</v>
      </c>
      <c r="E2">
        <f>B2-D2</f>
        <v>9</v>
      </c>
      <c r="F2">
        <v>57</v>
      </c>
      <c r="G2">
        <f>C2-F2</f>
        <v>1</v>
      </c>
      <c r="H2" s="2">
        <f>(D2+F2)/91</f>
        <v>0.89010989010989006</v>
      </c>
      <c r="I2" s="3">
        <f>D2/(D2+E2)</f>
        <v>0.72727272727272729</v>
      </c>
      <c r="J2" s="3">
        <f>D2/(D2+G2)</f>
        <v>0.96</v>
      </c>
      <c r="K2" s="3">
        <f>(2*H2*I2)/(H2+I2)</f>
        <v>0.80049413218035825</v>
      </c>
      <c r="L2" s="4">
        <f>((D2*F2)-(E2*G2))/(SQRT((D2+E2)*(D2+G2)*(F2+E2)*(F2+G2)))</f>
        <v>0.76472716540185903</v>
      </c>
    </row>
    <row r="3" spans="1:12" x14ac:dyDescent="0.25">
      <c r="A3" s="1" t="s">
        <v>18</v>
      </c>
      <c r="B3">
        <v>3</v>
      </c>
      <c r="C3">
        <v>88</v>
      </c>
      <c r="D3">
        <v>1</v>
      </c>
      <c r="E3">
        <f>B3-D3</f>
        <v>2</v>
      </c>
      <c r="F3">
        <v>68</v>
      </c>
      <c r="G3">
        <f>C3-F3</f>
        <v>20</v>
      </c>
      <c r="H3" s="2">
        <f>(D3+F3)/91</f>
        <v>0.75824175824175821</v>
      </c>
      <c r="I3" s="3">
        <f>D3/(D3+E3)</f>
        <v>0.33333333333333331</v>
      </c>
      <c r="J3" s="3">
        <f>D3/(D3+G3)</f>
        <v>4.7619047619047616E-2</v>
      </c>
      <c r="K3" s="3">
        <f>(2*H3*I3)/(H3+I3)</f>
        <v>0.4630872483221477</v>
      </c>
      <c r="L3" s="4">
        <f>((D3*F3)-(E3*G3))/(SQRT((D3+E3)*(D3+G3)*(F3+E3)*(F3+G3)))</f>
        <v>4.4946657497549468E-2</v>
      </c>
    </row>
    <row r="4" spans="1:12" x14ac:dyDescent="0.25">
      <c r="A4" s="1" t="s">
        <v>14</v>
      </c>
      <c r="B4">
        <v>17</v>
      </c>
      <c r="C4">
        <v>74</v>
      </c>
      <c r="D4">
        <v>14</v>
      </c>
      <c r="E4">
        <f>B4-D4</f>
        <v>3</v>
      </c>
      <c r="F4">
        <v>72</v>
      </c>
      <c r="G4">
        <f>C4-F4</f>
        <v>2</v>
      </c>
      <c r="H4" s="2">
        <f>(D4+F4)/91</f>
        <v>0.94505494505494503</v>
      </c>
      <c r="I4" s="3">
        <f>D4/(D4+E4)</f>
        <v>0.82352941176470584</v>
      </c>
      <c r="J4" s="3">
        <f>D4/(D4+G4)</f>
        <v>0.875</v>
      </c>
      <c r="K4" s="3">
        <f>(2*H4*I4)/(H4+I4)</f>
        <v>0.88011695906432741</v>
      </c>
      <c r="L4" s="4">
        <f>((D4*F4)-(E4*G4))/(SQRT((D4+E4)*(D4+G4)*(F4+E4)*(F4+G4)))</f>
        <v>0.81552405927474758</v>
      </c>
    </row>
    <row r="5" spans="1:12" x14ac:dyDescent="0.25">
      <c r="A5" s="1" t="s">
        <v>21</v>
      </c>
      <c r="B5">
        <v>14</v>
      </c>
      <c r="C5">
        <v>77</v>
      </c>
      <c r="D5">
        <v>10</v>
      </c>
      <c r="E5">
        <f>B5-D5</f>
        <v>4</v>
      </c>
      <c r="F5">
        <v>67</v>
      </c>
      <c r="G5">
        <f>C5-F5</f>
        <v>10</v>
      </c>
      <c r="H5" s="2">
        <f>(D5+F5)/91</f>
        <v>0.84615384615384615</v>
      </c>
      <c r="I5" s="3">
        <f>D5/(D5+E5)</f>
        <v>0.7142857142857143</v>
      </c>
      <c r="J5" s="3">
        <f>D5/(D5+G5)</f>
        <v>0.5</v>
      </c>
      <c r="K5" s="3">
        <f>(2*H5*I5)/(H5+I5)</f>
        <v>0.77464788732394363</v>
      </c>
      <c r="L5" s="4">
        <f>((D5*F5)-(E5*G5))/(SQRT((D5+E5)*(D5+G5)*(F5+E5)*(F5+G5)))</f>
        <v>0.50919836071081004</v>
      </c>
    </row>
    <row r="6" spans="1:12" x14ac:dyDescent="0.25">
      <c r="A6" s="1" t="s">
        <v>20</v>
      </c>
      <c r="B6">
        <v>4</v>
      </c>
      <c r="C6">
        <v>87</v>
      </c>
      <c r="D6">
        <v>1</v>
      </c>
      <c r="E6">
        <f>B6-D6</f>
        <v>3</v>
      </c>
      <c r="F6">
        <v>71</v>
      </c>
      <c r="G6">
        <f>C6-F6</f>
        <v>16</v>
      </c>
      <c r="H6" s="2">
        <f>(D6+F6)/91</f>
        <v>0.79120879120879117</v>
      </c>
      <c r="I6" s="3">
        <f>D6/(D6+E6)</f>
        <v>0.25</v>
      </c>
      <c r="J6" s="3">
        <f>D6/(D6+G6)</f>
        <v>5.8823529411764705E-2</v>
      </c>
      <c r="K6" s="3">
        <f>(2*H6*I6)/(H6+I6)</f>
        <v>0.37994722955145122</v>
      </c>
      <c r="L6" s="4">
        <f>((D6*F6)-(E6*G6))/(SQRT((D6+E6)*(D6+G6)*(F6+E6)*(F6+G6)))</f>
        <v>3.4761450773518617E-2</v>
      </c>
    </row>
    <row r="7" spans="1:12" x14ac:dyDescent="0.25">
      <c r="A7" s="1" t="s">
        <v>17</v>
      </c>
      <c r="B7">
        <v>3</v>
      </c>
      <c r="C7">
        <v>88</v>
      </c>
      <c r="D7">
        <v>1</v>
      </c>
      <c r="E7">
        <f>B7-D7</f>
        <v>2</v>
      </c>
      <c r="F7">
        <v>60</v>
      </c>
      <c r="G7">
        <f>C7-F7</f>
        <v>28</v>
      </c>
      <c r="H7" s="2">
        <f>(D7+F7)/91</f>
        <v>0.67032967032967028</v>
      </c>
      <c r="I7" s="3">
        <f>D7/(D7+E7)</f>
        <v>0.33333333333333331</v>
      </c>
      <c r="J7" s="3">
        <f>D7/(D7+G7)</f>
        <v>3.4482758620689655E-2</v>
      </c>
      <c r="K7" s="3">
        <f>(2*H7*I7)/(H7+I7)</f>
        <v>0.4452554744525547</v>
      </c>
      <c r="L7" s="4">
        <f>((D7*F7)-(E7*G7))/(SQRT((D7+E7)*(D7+G7)*(F7+E7)*(F7+G7)))</f>
        <v>5.8058148810254629E-3</v>
      </c>
    </row>
    <row r="8" spans="1:12" x14ac:dyDescent="0.25">
      <c r="A8" s="1" t="s">
        <v>19</v>
      </c>
      <c r="B8">
        <v>12</v>
      </c>
      <c r="C8">
        <v>79</v>
      </c>
      <c r="D8">
        <v>0</v>
      </c>
      <c r="E8">
        <f>B8-D8</f>
        <v>12</v>
      </c>
      <c r="F8">
        <v>76</v>
      </c>
      <c r="G8">
        <f>C8-F8</f>
        <v>3</v>
      </c>
      <c r="H8" s="2">
        <f>(D8+F8)/91</f>
        <v>0.8351648351648352</v>
      </c>
      <c r="I8" s="3">
        <f>D8/(D8+E8)</f>
        <v>0</v>
      </c>
      <c r="J8" s="3">
        <f>D8/(D8+G8)</f>
        <v>0</v>
      </c>
      <c r="K8" s="3">
        <f>(2*H8*I8)/(H8+I8)</f>
        <v>0</v>
      </c>
      <c r="L8" s="4">
        <f>((D8*F8)-(E8*G8))/(SQRT((D8+E8)*(D8+G8)*(F8+E8)*(F8+G8)))</f>
        <v>-7.1960863932137506E-2</v>
      </c>
    </row>
    <row r="9" spans="1:12" x14ac:dyDescent="0.25">
      <c r="A9" s="1" t="s">
        <v>13</v>
      </c>
      <c r="B9">
        <v>8</v>
      </c>
      <c r="C9">
        <v>83</v>
      </c>
      <c r="D9">
        <v>3</v>
      </c>
      <c r="E9">
        <f>B9-D9</f>
        <v>5</v>
      </c>
      <c r="F9">
        <v>78</v>
      </c>
      <c r="G9">
        <f>C9-F9</f>
        <v>5</v>
      </c>
      <c r="H9" s="2">
        <f>(D9+F9)/91</f>
        <v>0.89010989010989006</v>
      </c>
      <c r="I9" s="3">
        <f>D9/(D9+E9)</f>
        <v>0.375</v>
      </c>
      <c r="J9" s="3">
        <f>D9/(D9+G9)</f>
        <v>0.375</v>
      </c>
      <c r="K9" s="3">
        <f>(2*H9*I9)/(H9+I9)</f>
        <v>0.52768729641693812</v>
      </c>
      <c r="L9" s="4">
        <f>((D9*F9)-(E9*G9))/(SQRT((D9+E9)*(D9+G9)*(F9+E9)*(F9+G9)))</f>
        <v>0.31475903614457829</v>
      </c>
    </row>
    <row r="10" spans="1:12" x14ac:dyDescent="0.25">
      <c r="A10" s="1" t="s">
        <v>16</v>
      </c>
      <c r="B10">
        <v>27</v>
      </c>
      <c r="C10">
        <v>64</v>
      </c>
      <c r="D10">
        <v>6</v>
      </c>
      <c r="E10">
        <f>B10-D10</f>
        <v>21</v>
      </c>
      <c r="F10">
        <v>58</v>
      </c>
      <c r="G10">
        <f>C10-F10</f>
        <v>6</v>
      </c>
      <c r="H10" s="2">
        <f>(D10+F10)/91</f>
        <v>0.70329670329670335</v>
      </c>
      <c r="I10" s="3">
        <f>D10/(D10+E10)</f>
        <v>0.22222222222222221</v>
      </c>
      <c r="J10" s="3">
        <f>D10/(D10+G10)</f>
        <v>0.5</v>
      </c>
      <c r="K10" s="3">
        <f>(2*H10*I10)/(H10+I10)</f>
        <v>0.33773087071240104</v>
      </c>
      <c r="L10" s="4">
        <f>((D10*F10)-(E10*G10))/(SQRT((D10+E10)*(D10+G10)*(F10+E10)*(F10+G10)))</f>
        <v>0.17345105139276201</v>
      </c>
    </row>
    <row r="11" spans="1:12" x14ac:dyDescent="0.25">
      <c r="A11" s="1" t="s">
        <v>15</v>
      </c>
      <c r="B11">
        <v>73</v>
      </c>
      <c r="C11">
        <v>18</v>
      </c>
      <c r="D11">
        <v>73</v>
      </c>
      <c r="E11">
        <f>B11-D11</f>
        <v>0</v>
      </c>
      <c r="F11">
        <v>17</v>
      </c>
      <c r="G11">
        <f>C11-F11</f>
        <v>1</v>
      </c>
      <c r="H11" s="2">
        <f>(D11+F11)/91</f>
        <v>0.98901098901098905</v>
      </c>
      <c r="I11" s="3">
        <f>D11/(D11+E11)</f>
        <v>1</v>
      </c>
      <c r="J11" s="3">
        <f>D11/(D11+G11)</f>
        <v>0.98648648648648651</v>
      </c>
      <c r="K11" s="3">
        <f>(2*H11*I11)/(H11+I11)</f>
        <v>0.99447513812154698</v>
      </c>
      <c r="L11" s="4">
        <f>((D11*F11)-(E11*G11))/(SQRT((D11+E11)*(D11+G11)*(F11+E11)*(F11+G11)))</f>
        <v>0.96523659362960423</v>
      </c>
    </row>
    <row r="12" spans="1:12" x14ac:dyDescent="0.25">
      <c r="A12" s="1" t="s">
        <v>22</v>
      </c>
      <c r="B12">
        <f>SUM(B2:B11)</f>
        <v>194</v>
      </c>
      <c r="C12">
        <f t="shared" ref="C12:G12" si="0">SUM(C2:C11)</f>
        <v>716</v>
      </c>
      <c r="D12">
        <f t="shared" si="0"/>
        <v>133</v>
      </c>
      <c r="E12">
        <f t="shared" si="0"/>
        <v>61</v>
      </c>
      <c r="F12">
        <f t="shared" si="0"/>
        <v>624</v>
      </c>
      <c r="G12">
        <f t="shared" si="0"/>
        <v>92</v>
      </c>
      <c r="H12" s="3">
        <f>SUM(H2:H11)/10</f>
        <v>0.8318681318681318</v>
      </c>
      <c r="I12" s="3">
        <f t="shared" ref="I3:I12" si="1">D12/(D12+E12)</f>
        <v>0.68556701030927836</v>
      </c>
      <c r="J12" s="3">
        <f t="shared" ref="J3:J12" si="2">D12/(D12+G12)</f>
        <v>0.59111111111111114</v>
      </c>
      <c r="K12" s="3">
        <f t="shared" ref="K3:L12" si="3">(2*H12*I12)/(H12+I12)</f>
        <v>0.75166487487308131</v>
      </c>
      <c r="L12" s="4">
        <f t="shared" si="3"/>
        <v>0.63484486873508361</v>
      </c>
    </row>
  </sheetData>
  <sortState xmlns:xlrd2="http://schemas.microsoft.com/office/spreadsheetml/2017/richdata2" ref="A2:L11">
    <sortCondition ref="A2:A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accuracy_file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Krishno Dey</dc:creator>
  <cp:lastModifiedBy>Krishno Dey</cp:lastModifiedBy>
  <dcterms:created xsi:type="dcterms:W3CDTF">2024-02-09T22:03:49Z</dcterms:created>
  <dcterms:modified xsi:type="dcterms:W3CDTF">2024-02-09T22:40:22Z</dcterms:modified>
</cp:coreProperties>
</file>