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4e42bec8d743b4c/Documents/Coding/Java/VSCodeworkspace/EuchreSixHand/"/>
    </mc:Choice>
  </mc:AlternateContent>
  <xr:revisionPtr revIDLastSave="742" documentId="11_F25DC773A252ABDACC104804091A60A25ADE58F3" xr6:coauthVersionLast="47" xr6:coauthVersionMax="47" xr10:uidLastSave="{0F1337C5-BECC-4651-B679-6197BCF2587E}"/>
  <bookViews>
    <workbookView xWindow="-96" yWindow="-96" windowWidth="23232" windowHeight="12432" xr2:uid="{00000000-000D-0000-FFFF-FFFF00000000}"/>
  </bookViews>
  <sheets>
    <sheet name="Sheet1" sheetId="3" r:id="rId1"/>
    <sheet name="Trump" sheetId="1" r:id="rId2"/>
    <sheet name="No Trump" sheetId="2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1" i="1" l="1"/>
  <c r="E180" i="1"/>
  <c r="E183" i="1"/>
  <c r="E179" i="1"/>
  <c r="E178" i="1"/>
  <c r="E182" i="1"/>
  <c r="E185" i="1"/>
  <c r="E184" i="1"/>
  <c r="E172" i="1"/>
  <c r="E171" i="1"/>
  <c r="E175" i="1"/>
  <c r="E173" i="1"/>
  <c r="E170" i="1"/>
  <c r="E174" i="1"/>
  <c r="E177" i="1"/>
  <c r="E176" i="1"/>
  <c r="E165" i="1"/>
  <c r="E167" i="1"/>
  <c r="E166" i="1"/>
  <c r="E164" i="1"/>
  <c r="E163" i="1"/>
  <c r="E162" i="1"/>
  <c r="E169" i="1"/>
  <c r="E168" i="1"/>
  <c r="E154" i="1"/>
  <c r="E161" i="1"/>
  <c r="E155" i="1"/>
  <c r="E159" i="1"/>
  <c r="E156" i="1"/>
  <c r="E157" i="1"/>
  <c r="E158" i="1"/>
  <c r="E160" i="1"/>
  <c r="E150" i="1"/>
  <c r="E151" i="1"/>
  <c r="E146" i="1"/>
  <c r="E153" i="1"/>
  <c r="E147" i="1"/>
  <c r="E149" i="1"/>
  <c r="E148" i="1"/>
  <c r="E152" i="1"/>
  <c r="E143" i="1"/>
  <c r="E142" i="1"/>
  <c r="E145" i="1"/>
  <c r="E138" i="1"/>
  <c r="E139" i="1"/>
  <c r="E140" i="1"/>
  <c r="E141" i="1"/>
  <c r="E144" i="1"/>
  <c r="E137" i="1"/>
  <c r="E132" i="1"/>
  <c r="E134" i="1"/>
  <c r="E135" i="1"/>
  <c r="E130" i="1"/>
  <c r="E131" i="1"/>
  <c r="E133" i="1"/>
  <c r="E136" i="1"/>
  <c r="E124" i="1"/>
  <c r="E123" i="1"/>
  <c r="E122" i="1"/>
  <c r="E126" i="1"/>
  <c r="E125" i="1"/>
  <c r="E128" i="1"/>
  <c r="E127" i="1"/>
  <c r="E129" i="1"/>
  <c r="E117" i="1"/>
  <c r="E116" i="1"/>
  <c r="E115" i="1"/>
  <c r="E119" i="1"/>
  <c r="E114" i="1"/>
  <c r="E118" i="1"/>
  <c r="E121" i="1"/>
  <c r="E120" i="1"/>
  <c r="E110" i="1"/>
  <c r="E109" i="1"/>
  <c r="E108" i="1"/>
  <c r="E107" i="1"/>
  <c r="E111" i="1"/>
  <c r="E106" i="1"/>
  <c r="E113" i="1"/>
  <c r="E112" i="1"/>
  <c r="E103" i="1"/>
  <c r="E98" i="1"/>
  <c r="E105" i="1"/>
  <c r="E99" i="1"/>
  <c r="E100" i="1"/>
  <c r="E101" i="1"/>
  <c r="E102" i="1"/>
  <c r="E104" i="1"/>
  <c r="E95" i="1"/>
  <c r="E97" i="1"/>
  <c r="E90" i="1"/>
  <c r="E91" i="1"/>
  <c r="E92" i="1"/>
  <c r="E93" i="1"/>
  <c r="E94" i="1"/>
  <c r="E96" i="1"/>
  <c r="E88" i="1"/>
  <c r="E89" i="1"/>
  <c r="E82" i="1"/>
  <c r="E86" i="1"/>
  <c r="E87" i="1"/>
  <c r="E83" i="1"/>
  <c r="E84" i="1"/>
  <c r="E85" i="1"/>
  <c r="E81" i="1"/>
  <c r="E79" i="1"/>
  <c r="E74" i="1"/>
  <c r="E78" i="1"/>
  <c r="E75" i="1"/>
  <c r="E76" i="1"/>
  <c r="E77" i="1"/>
  <c r="E80" i="1"/>
  <c r="E73" i="1"/>
  <c r="E70" i="1"/>
  <c r="E68" i="1"/>
  <c r="E69" i="1"/>
  <c r="E71" i="1"/>
  <c r="E66" i="1"/>
  <c r="E67" i="1"/>
  <c r="E72" i="1"/>
  <c r="E65" i="1"/>
  <c r="E62" i="1"/>
  <c r="E58" i="1"/>
  <c r="E59" i="1"/>
  <c r="E63" i="1"/>
  <c r="E60" i="1"/>
  <c r="E61" i="1"/>
  <c r="E64" i="1"/>
  <c r="E57" i="1"/>
  <c r="E55" i="1"/>
  <c r="E54" i="1"/>
  <c r="E50" i="1"/>
  <c r="E51" i="1"/>
  <c r="E52" i="1"/>
  <c r="E53" i="1"/>
  <c r="E56" i="1"/>
  <c r="E45" i="1"/>
  <c r="E46" i="1"/>
  <c r="E47" i="1"/>
  <c r="E48" i="1"/>
  <c r="E42" i="1"/>
  <c r="E43" i="1"/>
  <c r="E44" i="1"/>
  <c r="E49" i="1"/>
  <c r="E3" i="1"/>
  <c r="E4" i="1"/>
  <c r="E10" i="1"/>
  <c r="E11" i="1"/>
  <c r="E12" i="1"/>
  <c r="E19" i="1"/>
  <c r="E20" i="1"/>
  <c r="E21" i="1"/>
  <c r="E22" i="1"/>
  <c r="E26" i="1"/>
  <c r="E27" i="1"/>
  <c r="E28" i="1"/>
  <c r="E36" i="1"/>
  <c r="E5" i="1"/>
  <c r="E2" i="1"/>
  <c r="E18" i="1"/>
  <c r="E35" i="1"/>
  <c r="E34" i="1"/>
  <c r="E13" i="1"/>
  <c r="E29" i="1"/>
  <c r="E6" i="1"/>
  <c r="E7" i="1"/>
  <c r="E14" i="1"/>
  <c r="E23" i="1"/>
  <c r="E30" i="1"/>
  <c r="E37" i="1"/>
  <c r="E15" i="1"/>
  <c r="E31" i="1"/>
  <c r="E38" i="1"/>
  <c r="E39" i="1"/>
  <c r="E8" i="1"/>
  <c r="E9" i="1"/>
  <c r="E16" i="1"/>
  <c r="E17" i="1"/>
  <c r="E24" i="1"/>
  <c r="E25" i="1"/>
  <c r="E32" i="1"/>
  <c r="E33" i="1"/>
  <c r="E40" i="1"/>
  <c r="E41" i="1"/>
  <c r="M2" i="3"/>
  <c r="M5" i="3"/>
  <c r="M6" i="3"/>
  <c r="M7" i="3"/>
  <c r="M8" i="3"/>
  <c r="M9" i="3"/>
  <c r="M10" i="3"/>
  <c r="M11" i="3"/>
  <c r="P5" i="3"/>
  <c r="P6" i="3"/>
  <c r="P7" i="3"/>
  <c r="P8" i="3"/>
  <c r="P9" i="3"/>
  <c r="P10" i="3"/>
  <c r="S5" i="3"/>
  <c r="S6" i="3"/>
  <c r="S7" i="3"/>
  <c r="S8" i="3"/>
  <c r="S9" i="3"/>
</calcChain>
</file>

<file path=xl/sharedStrings.xml><?xml version="1.0" encoding="utf-8"?>
<sst xmlns="http://schemas.openxmlformats.org/spreadsheetml/2006/main" count="454" uniqueCount="22">
  <si>
    <t>R</t>
  </si>
  <si>
    <t>K</t>
  </si>
  <si>
    <t>A</t>
  </si>
  <si>
    <t>Trump</t>
  </si>
  <si>
    <t>Partner Suit</t>
  </si>
  <si>
    <t>Hand</t>
  </si>
  <si>
    <t>Suit</t>
  </si>
  <si>
    <t>Card Value</t>
  </si>
  <si>
    <t>Q</t>
  </si>
  <si>
    <t>L</t>
  </si>
  <si>
    <t>J</t>
  </si>
  <si>
    <t>Shoot</t>
  </si>
  <si>
    <t>Row Labels</t>
  </si>
  <si>
    <t>Grand Total</t>
  </si>
  <si>
    <t>Count of Card Value</t>
  </si>
  <si>
    <t>Off Suit</t>
  </si>
  <si>
    <t>Count value</t>
  </si>
  <si>
    <t>Sum of Count value</t>
  </si>
  <si>
    <t>Bid</t>
  </si>
  <si>
    <t>Right</t>
  </si>
  <si>
    <t>Left</t>
  </si>
  <si>
    <t>numof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</si>
</sst>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Cards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Count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Sheet1!$A$4:$A$18</c:f>
              <c:multiLvlStrCache>
                <c:ptCount val="11"/>
                <c:lvl>
                  <c:pt idx="0">
                    <c:v>R</c:v>
                  </c:pt>
                  <c:pt idx="1">
                    <c:v>L</c:v>
                  </c:pt>
                  <c:pt idx="2">
                    <c:v>A</c:v>
                  </c:pt>
                  <c:pt idx="3">
                    <c:v>K</c:v>
                  </c:pt>
                  <c:pt idx="4">
                    <c:v>Q</c:v>
                  </c:pt>
                  <c:pt idx="5">
                    <c:v>10</c:v>
                  </c:pt>
                  <c:pt idx="6">
                    <c:v>9</c:v>
                  </c:pt>
                  <c:pt idx="7">
                    <c:v>A</c:v>
                  </c:pt>
                  <c:pt idx="8">
                    <c:v>K</c:v>
                  </c:pt>
                  <c:pt idx="9">
                    <c:v>A</c:v>
                  </c:pt>
                  <c:pt idx="10">
                    <c:v>K</c:v>
                  </c:pt>
                </c:lvl>
                <c:lvl>
                  <c:pt idx="0">
                    <c:v>Trump</c:v>
                  </c:pt>
                  <c:pt idx="7">
                    <c:v>Off Suit</c:v>
                  </c:pt>
                  <c:pt idx="9">
                    <c:v>Partner Suit</c:v>
                  </c:pt>
                </c:lvl>
              </c:multiLvlStrCache>
            </c:multiLvlStrRef>
          </c:cat>
          <c:val>
            <c:numRef>
              <c:f>Sheet1!$B$4:$B$18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23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19.5</c:v>
                </c:pt>
                <c:pt idx="8">
                  <c:v>0.5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144-A721-1D5D2ED776F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Card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Sheet1!$A$4:$A$18</c:f>
              <c:multiLvlStrCache>
                <c:ptCount val="11"/>
                <c:lvl>
                  <c:pt idx="0">
                    <c:v>R</c:v>
                  </c:pt>
                  <c:pt idx="1">
                    <c:v>L</c:v>
                  </c:pt>
                  <c:pt idx="2">
                    <c:v>A</c:v>
                  </c:pt>
                  <c:pt idx="3">
                    <c:v>K</c:v>
                  </c:pt>
                  <c:pt idx="4">
                    <c:v>Q</c:v>
                  </c:pt>
                  <c:pt idx="5">
                    <c:v>10</c:v>
                  </c:pt>
                  <c:pt idx="6">
                    <c:v>9</c:v>
                  </c:pt>
                  <c:pt idx="7">
                    <c:v>A</c:v>
                  </c:pt>
                  <c:pt idx="8">
                    <c:v>K</c:v>
                  </c:pt>
                  <c:pt idx="9">
                    <c:v>A</c:v>
                  </c:pt>
                  <c:pt idx="10">
                    <c:v>K</c:v>
                  </c:pt>
                </c:lvl>
                <c:lvl>
                  <c:pt idx="0">
                    <c:v>Trump</c:v>
                  </c:pt>
                  <c:pt idx="7">
                    <c:v>Off Suit</c:v>
                  </c:pt>
                  <c:pt idx="9">
                    <c:v>Partner Suit</c:v>
                  </c:pt>
                </c:lvl>
              </c:multiLvlStrCache>
            </c:multiLvlStrRef>
          </c:cat>
          <c:val>
            <c:numRef>
              <c:f>Sheet1!$C$4:$C$18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23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39</c:v>
                </c:pt>
                <c:pt idx="8">
                  <c:v>1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2-4144-A721-1D5D2ED7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724109320"/>
        <c:axId val="724109680"/>
      </c:barChart>
      <c:catAx>
        <c:axId val="72410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9680"/>
        <c:crosses val="autoZero"/>
        <c:auto val="1"/>
        <c:lblAlgn val="ctr"/>
        <c:lblOffset val="100"/>
        <c:noMultiLvlLbl val="0"/>
      </c:catAx>
      <c:valAx>
        <c:axId val="724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1</xdr:row>
      <xdr:rowOff>171450</xdr:rowOff>
    </xdr:from>
    <xdr:to>
      <xdr:col>10</xdr:col>
      <xdr:colOff>582930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B0E2-536D-A826-89D9-76710DCB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Risinger" refreshedDate="45788.944490856484" createdVersion="8" refreshedVersion="8" minRefreshableVersion="3" recordCount="184" xr:uid="{B5C9E005-57DC-4ACE-8F71-AA10FB086913}">
  <cacheSource type="worksheet">
    <worksheetSource name="Table1"/>
  </cacheSource>
  <cacheFields count="5">
    <cacheField name="Hand" numFmtId="0">
      <sharedItems containsSemiMixedTypes="0" containsString="0" containsNumber="1" containsInteger="1" minValue="1" maxValue="23"/>
    </cacheField>
    <cacheField name="Card Value" numFmtId="49">
      <sharedItems containsMixedTypes="1" containsNumber="1" containsInteger="1" minValue="9" maxValue="10" count="7">
        <n v="9"/>
        <n v="10"/>
        <s v="A"/>
        <s v="K"/>
        <s v="L"/>
        <s v="Q"/>
        <s v="R"/>
      </sharedItems>
    </cacheField>
    <cacheField name="Suit" numFmtId="49">
      <sharedItems count="4">
        <s v="Trump"/>
        <s v="Off Suit"/>
        <s v="Partner Suit"/>
        <s v="Off" u="1"/>
      </sharedItems>
    </cacheField>
    <cacheField name="Bid" numFmtId="0">
      <sharedItems containsBlank="1" containsMixedTypes="1" containsNumber="1" containsInteger="1" minValue="4" maxValue="6"/>
    </cacheField>
    <cacheField name="Count value" numFmtId="0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1"/>
    <x v="0"/>
    <x v="0"/>
    <m/>
    <n v="1"/>
  </r>
  <r>
    <n v="5"/>
    <x v="0"/>
    <x v="0"/>
    <s v="Shoot"/>
    <n v="1"/>
  </r>
  <r>
    <n v="3"/>
    <x v="1"/>
    <x v="0"/>
    <m/>
    <n v="1"/>
  </r>
  <r>
    <n v="5"/>
    <x v="1"/>
    <x v="0"/>
    <s v="Shoot"/>
    <n v="1"/>
  </r>
  <r>
    <n v="6"/>
    <x v="1"/>
    <x v="0"/>
    <n v="5"/>
    <n v="1"/>
  </r>
  <r>
    <n v="9"/>
    <x v="1"/>
    <x v="0"/>
    <s v="Shoot"/>
    <n v="1"/>
  </r>
  <r>
    <n v="17"/>
    <x v="1"/>
    <x v="0"/>
    <m/>
    <n v="1"/>
  </r>
  <r>
    <n v="17"/>
    <x v="1"/>
    <x v="0"/>
    <m/>
    <n v="1"/>
  </r>
  <r>
    <n v="13"/>
    <x v="0"/>
    <x v="0"/>
    <m/>
    <n v="1"/>
  </r>
  <r>
    <n v="21"/>
    <x v="0"/>
    <x v="0"/>
    <m/>
    <n v="1"/>
  </r>
  <r>
    <n v="23"/>
    <x v="0"/>
    <x v="0"/>
    <m/>
    <n v="1"/>
  </r>
  <r>
    <n v="1"/>
    <x v="2"/>
    <x v="1"/>
    <m/>
    <n v="0.5"/>
  </r>
  <r>
    <n v="1"/>
    <x v="2"/>
    <x v="1"/>
    <m/>
    <n v="0.5"/>
  </r>
  <r>
    <n v="1"/>
    <x v="2"/>
    <x v="2"/>
    <m/>
    <n v="1"/>
  </r>
  <r>
    <n v="2"/>
    <x v="2"/>
    <x v="1"/>
    <m/>
    <n v="0.5"/>
  </r>
  <r>
    <n v="2"/>
    <x v="2"/>
    <x v="1"/>
    <m/>
    <n v="0.5"/>
  </r>
  <r>
    <n v="2"/>
    <x v="2"/>
    <x v="1"/>
    <m/>
    <n v="0.5"/>
  </r>
  <r>
    <n v="2"/>
    <x v="2"/>
    <x v="0"/>
    <m/>
    <n v="1"/>
  </r>
  <r>
    <n v="3"/>
    <x v="2"/>
    <x v="1"/>
    <m/>
    <n v="0.5"/>
  </r>
  <r>
    <n v="3"/>
    <x v="2"/>
    <x v="1"/>
    <m/>
    <n v="0.5"/>
  </r>
  <r>
    <n v="3"/>
    <x v="2"/>
    <x v="1"/>
    <m/>
    <n v="0.5"/>
  </r>
  <r>
    <n v="3"/>
    <x v="2"/>
    <x v="1"/>
    <m/>
    <n v="0.5"/>
  </r>
  <r>
    <n v="4"/>
    <x v="2"/>
    <x v="1"/>
    <m/>
    <n v="0.5"/>
  </r>
  <r>
    <n v="4"/>
    <x v="2"/>
    <x v="1"/>
    <m/>
    <n v="0.5"/>
  </r>
  <r>
    <n v="4"/>
    <x v="2"/>
    <x v="1"/>
    <m/>
    <n v="0.5"/>
  </r>
  <r>
    <n v="4"/>
    <x v="2"/>
    <x v="0"/>
    <m/>
    <n v="1"/>
  </r>
  <r>
    <n v="5"/>
    <x v="2"/>
    <x v="1"/>
    <s v="Shoot"/>
    <n v="0.5"/>
  </r>
  <r>
    <n v="6"/>
    <x v="2"/>
    <x v="2"/>
    <n v="5"/>
    <n v="1"/>
  </r>
  <r>
    <n v="6"/>
    <x v="2"/>
    <x v="1"/>
    <n v="5"/>
    <n v="0.5"/>
  </r>
  <r>
    <n v="7"/>
    <x v="2"/>
    <x v="0"/>
    <n v="6"/>
    <n v="1"/>
  </r>
  <r>
    <n v="7"/>
    <x v="2"/>
    <x v="1"/>
    <n v="6"/>
    <n v="0.5"/>
  </r>
  <r>
    <n v="7"/>
    <x v="2"/>
    <x v="1"/>
    <n v="6"/>
    <n v="0.5"/>
  </r>
  <r>
    <n v="7"/>
    <x v="2"/>
    <x v="2"/>
    <n v="6"/>
    <n v="1"/>
  </r>
  <r>
    <n v="8"/>
    <x v="2"/>
    <x v="0"/>
    <n v="6"/>
    <n v="1"/>
  </r>
  <r>
    <n v="8"/>
    <x v="2"/>
    <x v="0"/>
    <n v="6"/>
    <n v="1"/>
  </r>
  <r>
    <n v="8"/>
    <x v="2"/>
    <x v="2"/>
    <n v="6"/>
    <n v="1"/>
  </r>
  <r>
    <n v="9"/>
    <x v="2"/>
    <x v="1"/>
    <s v="Shoot"/>
    <n v="0.5"/>
  </r>
  <r>
    <n v="10"/>
    <x v="2"/>
    <x v="0"/>
    <n v="4"/>
    <n v="1"/>
  </r>
  <r>
    <n v="10"/>
    <x v="2"/>
    <x v="1"/>
    <n v="4"/>
    <n v="0.5"/>
  </r>
  <r>
    <n v="10"/>
    <x v="2"/>
    <x v="1"/>
    <n v="4"/>
    <n v="0.5"/>
  </r>
  <r>
    <n v="10"/>
    <x v="2"/>
    <x v="2"/>
    <n v="4"/>
    <n v="1"/>
  </r>
  <r>
    <n v="11"/>
    <x v="2"/>
    <x v="0"/>
    <m/>
    <n v="1"/>
  </r>
  <r>
    <n v="11"/>
    <x v="2"/>
    <x v="1"/>
    <m/>
    <n v="0.5"/>
  </r>
  <r>
    <n v="11"/>
    <x v="2"/>
    <x v="1"/>
    <m/>
    <n v="0.5"/>
  </r>
  <r>
    <n v="12"/>
    <x v="2"/>
    <x v="0"/>
    <m/>
    <n v="1"/>
  </r>
  <r>
    <n v="12"/>
    <x v="2"/>
    <x v="2"/>
    <m/>
    <n v="1"/>
  </r>
  <r>
    <n v="12"/>
    <x v="2"/>
    <x v="1"/>
    <m/>
    <n v="0.5"/>
  </r>
  <r>
    <n v="12"/>
    <x v="2"/>
    <x v="1"/>
    <m/>
    <n v="0.5"/>
  </r>
  <r>
    <n v="13"/>
    <x v="2"/>
    <x v="0"/>
    <m/>
    <n v="1"/>
  </r>
  <r>
    <n v="13"/>
    <x v="2"/>
    <x v="0"/>
    <m/>
    <n v="1"/>
  </r>
  <r>
    <n v="13"/>
    <x v="2"/>
    <x v="1"/>
    <m/>
    <n v="0.5"/>
  </r>
  <r>
    <n v="13"/>
    <x v="2"/>
    <x v="2"/>
    <m/>
    <n v="1"/>
  </r>
  <r>
    <n v="14"/>
    <x v="2"/>
    <x v="0"/>
    <m/>
    <n v="1"/>
  </r>
  <r>
    <n v="14"/>
    <x v="2"/>
    <x v="1"/>
    <m/>
    <n v="0.5"/>
  </r>
  <r>
    <n v="14"/>
    <x v="2"/>
    <x v="1"/>
    <m/>
    <n v="0.5"/>
  </r>
  <r>
    <n v="14"/>
    <x v="2"/>
    <x v="2"/>
    <m/>
    <n v="1"/>
  </r>
  <r>
    <n v="14"/>
    <x v="2"/>
    <x v="2"/>
    <m/>
    <n v="1"/>
  </r>
  <r>
    <n v="15"/>
    <x v="2"/>
    <x v="0"/>
    <m/>
    <n v="1"/>
  </r>
  <r>
    <n v="15"/>
    <x v="2"/>
    <x v="2"/>
    <m/>
    <n v="1"/>
  </r>
  <r>
    <n v="15"/>
    <x v="2"/>
    <x v="1"/>
    <m/>
    <n v="0.5"/>
  </r>
  <r>
    <n v="15"/>
    <x v="2"/>
    <x v="1"/>
    <m/>
    <n v="0.5"/>
  </r>
  <r>
    <n v="16"/>
    <x v="2"/>
    <x v="2"/>
    <m/>
    <n v="1"/>
  </r>
  <r>
    <n v="16"/>
    <x v="2"/>
    <x v="1"/>
    <m/>
    <n v="0.5"/>
  </r>
  <r>
    <n v="16"/>
    <x v="2"/>
    <x v="1"/>
    <m/>
    <n v="0.5"/>
  </r>
  <r>
    <n v="17"/>
    <x v="2"/>
    <x v="0"/>
    <m/>
    <n v="1"/>
  </r>
  <r>
    <n v="17"/>
    <x v="2"/>
    <x v="1"/>
    <m/>
    <n v="0.5"/>
  </r>
  <r>
    <n v="18"/>
    <x v="2"/>
    <x v="0"/>
    <m/>
    <n v="1"/>
  </r>
  <r>
    <n v="18"/>
    <x v="2"/>
    <x v="0"/>
    <m/>
    <n v="1"/>
  </r>
  <r>
    <n v="18"/>
    <x v="2"/>
    <x v="1"/>
    <m/>
    <n v="0.5"/>
  </r>
  <r>
    <n v="18"/>
    <x v="2"/>
    <x v="2"/>
    <m/>
    <n v="1"/>
  </r>
  <r>
    <n v="19"/>
    <x v="2"/>
    <x v="0"/>
    <m/>
    <n v="1"/>
  </r>
  <r>
    <n v="19"/>
    <x v="2"/>
    <x v="0"/>
    <m/>
    <n v="1"/>
  </r>
  <r>
    <n v="19"/>
    <x v="2"/>
    <x v="1"/>
    <m/>
    <n v="0.5"/>
  </r>
  <r>
    <n v="20"/>
    <x v="2"/>
    <x v="0"/>
    <m/>
    <n v="1"/>
  </r>
  <r>
    <n v="20"/>
    <x v="2"/>
    <x v="0"/>
    <m/>
    <n v="1"/>
  </r>
  <r>
    <n v="20"/>
    <x v="2"/>
    <x v="2"/>
    <m/>
    <n v="1"/>
  </r>
  <r>
    <n v="20"/>
    <x v="2"/>
    <x v="1"/>
    <m/>
    <n v="0.5"/>
  </r>
  <r>
    <n v="20"/>
    <x v="2"/>
    <x v="1"/>
    <m/>
    <n v="0.5"/>
  </r>
  <r>
    <n v="21"/>
    <x v="2"/>
    <x v="0"/>
    <m/>
    <n v="1"/>
  </r>
  <r>
    <n v="21"/>
    <x v="2"/>
    <x v="0"/>
    <m/>
    <n v="1"/>
  </r>
  <r>
    <n v="21"/>
    <x v="2"/>
    <x v="1"/>
    <m/>
    <n v="0.5"/>
  </r>
  <r>
    <n v="22"/>
    <x v="2"/>
    <x v="0"/>
    <m/>
    <n v="1"/>
  </r>
  <r>
    <n v="22"/>
    <x v="2"/>
    <x v="1"/>
    <m/>
    <n v="0.5"/>
  </r>
  <r>
    <n v="22"/>
    <x v="2"/>
    <x v="1"/>
    <m/>
    <n v="0.5"/>
  </r>
  <r>
    <n v="23"/>
    <x v="2"/>
    <x v="0"/>
    <m/>
    <n v="1"/>
  </r>
  <r>
    <n v="23"/>
    <x v="2"/>
    <x v="2"/>
    <m/>
    <n v="1"/>
  </r>
  <r>
    <n v="23"/>
    <x v="2"/>
    <x v="1"/>
    <m/>
    <n v="0.5"/>
  </r>
  <r>
    <n v="1"/>
    <x v="3"/>
    <x v="0"/>
    <m/>
    <n v="1"/>
  </r>
  <r>
    <n v="1"/>
    <x v="3"/>
    <x v="0"/>
    <m/>
    <n v="1"/>
  </r>
  <r>
    <n v="2"/>
    <x v="3"/>
    <x v="0"/>
    <m/>
    <n v="1"/>
  </r>
  <r>
    <n v="7"/>
    <x v="3"/>
    <x v="0"/>
    <n v="6"/>
    <n v="1"/>
  </r>
  <r>
    <n v="8"/>
    <x v="3"/>
    <x v="2"/>
    <n v="6"/>
    <n v="1"/>
  </r>
  <r>
    <n v="9"/>
    <x v="3"/>
    <x v="0"/>
    <s v="Shoot"/>
    <n v="1"/>
  </r>
  <r>
    <n v="9"/>
    <x v="3"/>
    <x v="0"/>
    <s v="Shoot"/>
    <n v="1"/>
  </r>
  <r>
    <n v="10"/>
    <x v="3"/>
    <x v="0"/>
    <n v="4"/>
    <n v="1"/>
  </r>
  <r>
    <n v="11"/>
    <x v="3"/>
    <x v="0"/>
    <m/>
    <n v="1"/>
  </r>
  <r>
    <n v="12"/>
    <x v="3"/>
    <x v="1"/>
    <m/>
    <n v="0.5"/>
  </r>
  <r>
    <n v="15"/>
    <x v="3"/>
    <x v="0"/>
    <m/>
    <n v="1"/>
  </r>
  <r>
    <n v="16"/>
    <x v="3"/>
    <x v="0"/>
    <m/>
    <n v="1"/>
  </r>
  <r>
    <n v="16"/>
    <x v="3"/>
    <x v="0"/>
    <m/>
    <n v="1"/>
  </r>
  <r>
    <n v="17"/>
    <x v="3"/>
    <x v="0"/>
    <m/>
    <n v="1"/>
  </r>
  <r>
    <n v="18"/>
    <x v="3"/>
    <x v="0"/>
    <m/>
    <n v="1"/>
  </r>
  <r>
    <n v="20"/>
    <x v="3"/>
    <x v="0"/>
    <m/>
    <n v="1"/>
  </r>
  <r>
    <n v="22"/>
    <x v="3"/>
    <x v="0"/>
    <m/>
    <n v="1"/>
  </r>
  <r>
    <n v="23"/>
    <x v="3"/>
    <x v="0"/>
    <m/>
    <n v="1"/>
  </r>
  <r>
    <n v="3"/>
    <x v="4"/>
    <x v="0"/>
    <m/>
    <n v="1"/>
  </r>
  <r>
    <n v="4"/>
    <x v="4"/>
    <x v="0"/>
    <m/>
    <n v="1"/>
  </r>
  <r>
    <n v="5"/>
    <x v="4"/>
    <x v="0"/>
    <s v="Shoot"/>
    <n v="1"/>
  </r>
  <r>
    <n v="6"/>
    <x v="4"/>
    <x v="0"/>
    <n v="5"/>
    <n v="1"/>
  </r>
  <r>
    <n v="6"/>
    <x v="4"/>
    <x v="0"/>
    <n v="5"/>
    <n v="1"/>
  </r>
  <r>
    <n v="8"/>
    <x v="4"/>
    <x v="0"/>
    <n v="6"/>
    <n v="1"/>
  </r>
  <r>
    <n v="9"/>
    <x v="4"/>
    <x v="0"/>
    <s v="Shoot"/>
    <n v="1"/>
  </r>
  <r>
    <n v="10"/>
    <x v="4"/>
    <x v="0"/>
    <n v="4"/>
    <n v="1"/>
  </r>
  <r>
    <n v="11"/>
    <x v="4"/>
    <x v="0"/>
    <m/>
    <n v="1"/>
  </r>
  <r>
    <n v="11"/>
    <x v="4"/>
    <x v="0"/>
    <m/>
    <n v="1"/>
  </r>
  <r>
    <n v="12"/>
    <x v="4"/>
    <x v="0"/>
    <m/>
    <n v="1"/>
  </r>
  <r>
    <n v="13"/>
    <x v="4"/>
    <x v="0"/>
    <m/>
    <n v="1"/>
  </r>
  <r>
    <n v="14"/>
    <x v="4"/>
    <x v="0"/>
    <m/>
    <n v="1"/>
  </r>
  <r>
    <n v="15"/>
    <x v="4"/>
    <x v="0"/>
    <m/>
    <n v="1"/>
  </r>
  <r>
    <n v="16"/>
    <x v="4"/>
    <x v="0"/>
    <m/>
    <n v="1"/>
  </r>
  <r>
    <n v="18"/>
    <x v="4"/>
    <x v="0"/>
    <m/>
    <n v="1"/>
  </r>
  <r>
    <n v="19"/>
    <x v="4"/>
    <x v="0"/>
    <m/>
    <n v="1"/>
  </r>
  <r>
    <n v="21"/>
    <x v="4"/>
    <x v="0"/>
    <m/>
    <n v="1"/>
  </r>
  <r>
    <n v="21"/>
    <x v="4"/>
    <x v="0"/>
    <m/>
    <n v="1"/>
  </r>
  <r>
    <n v="22"/>
    <x v="4"/>
    <x v="0"/>
    <m/>
    <n v="1"/>
  </r>
  <r>
    <n v="23"/>
    <x v="4"/>
    <x v="0"/>
    <m/>
    <n v="1"/>
  </r>
  <r>
    <n v="2"/>
    <x v="5"/>
    <x v="0"/>
    <m/>
    <n v="1"/>
  </r>
  <r>
    <n v="4"/>
    <x v="5"/>
    <x v="0"/>
    <m/>
    <n v="1"/>
  </r>
  <r>
    <n v="5"/>
    <x v="5"/>
    <x v="0"/>
    <s v="Shoot"/>
    <n v="1"/>
  </r>
  <r>
    <n v="5"/>
    <x v="5"/>
    <x v="0"/>
    <s v="Shoot"/>
    <n v="1"/>
  </r>
  <r>
    <n v="6"/>
    <x v="5"/>
    <x v="0"/>
    <n v="5"/>
    <n v="1"/>
  </r>
  <r>
    <n v="6"/>
    <x v="5"/>
    <x v="0"/>
    <n v="5"/>
    <n v="1"/>
  </r>
  <r>
    <n v="7"/>
    <x v="5"/>
    <x v="0"/>
    <n v="6"/>
    <n v="1"/>
  </r>
  <r>
    <n v="8"/>
    <x v="5"/>
    <x v="0"/>
    <n v="6"/>
    <n v="1"/>
  </r>
  <r>
    <n v="9"/>
    <x v="5"/>
    <x v="0"/>
    <s v="Shoot"/>
    <n v="1"/>
  </r>
  <r>
    <n v="11"/>
    <x v="5"/>
    <x v="0"/>
    <m/>
    <n v="1"/>
  </r>
  <r>
    <n v="16"/>
    <x v="5"/>
    <x v="0"/>
    <m/>
    <n v="1"/>
  </r>
  <r>
    <n v="17"/>
    <x v="5"/>
    <x v="0"/>
    <m/>
    <n v="1"/>
  </r>
  <r>
    <n v="19"/>
    <x v="5"/>
    <x v="0"/>
    <m/>
    <n v="1"/>
  </r>
  <r>
    <n v="19"/>
    <x v="5"/>
    <x v="0"/>
    <m/>
    <n v="1"/>
  </r>
  <r>
    <n v="22"/>
    <x v="5"/>
    <x v="0"/>
    <m/>
    <n v="1"/>
  </r>
  <r>
    <n v="1"/>
    <x v="6"/>
    <x v="0"/>
    <m/>
    <n v="1"/>
  </r>
  <r>
    <n v="1"/>
    <x v="6"/>
    <x v="0"/>
    <m/>
    <n v="1"/>
  </r>
  <r>
    <n v="2"/>
    <x v="6"/>
    <x v="0"/>
    <m/>
    <n v="1"/>
  </r>
  <r>
    <n v="2"/>
    <x v="6"/>
    <x v="0"/>
    <m/>
    <n v="1"/>
  </r>
  <r>
    <n v="3"/>
    <x v="6"/>
    <x v="0"/>
    <m/>
    <n v="1"/>
  </r>
  <r>
    <n v="3"/>
    <x v="6"/>
    <x v="0"/>
    <m/>
    <n v="1"/>
  </r>
  <r>
    <n v="4"/>
    <x v="6"/>
    <x v="0"/>
    <m/>
    <n v="1"/>
  </r>
  <r>
    <n v="4"/>
    <x v="6"/>
    <x v="0"/>
    <m/>
    <n v="1"/>
  </r>
  <r>
    <n v="5"/>
    <x v="6"/>
    <x v="0"/>
    <s v="Shoot"/>
    <n v="1"/>
  </r>
  <r>
    <n v="5"/>
    <x v="6"/>
    <x v="0"/>
    <s v="Shoot"/>
    <n v="1"/>
  </r>
  <r>
    <n v="6"/>
    <x v="6"/>
    <x v="0"/>
    <n v="5"/>
    <n v="1"/>
  </r>
  <r>
    <n v="7"/>
    <x v="6"/>
    <x v="0"/>
    <n v="6"/>
    <n v="1"/>
  </r>
  <r>
    <n v="7"/>
    <x v="6"/>
    <x v="0"/>
    <n v="6"/>
    <n v="1"/>
  </r>
  <r>
    <n v="8"/>
    <x v="6"/>
    <x v="0"/>
    <n v="6"/>
    <n v="1"/>
  </r>
  <r>
    <n v="8"/>
    <x v="6"/>
    <x v="0"/>
    <n v="6"/>
    <n v="1"/>
  </r>
  <r>
    <n v="9"/>
    <x v="6"/>
    <x v="0"/>
    <s v="Shoot"/>
    <n v="1"/>
  </r>
  <r>
    <n v="9"/>
    <x v="6"/>
    <x v="0"/>
    <s v="Shoot"/>
    <n v="1"/>
  </r>
  <r>
    <n v="10"/>
    <x v="6"/>
    <x v="0"/>
    <n v="4"/>
    <n v="1"/>
  </r>
  <r>
    <n v="10"/>
    <x v="6"/>
    <x v="0"/>
    <n v="4"/>
    <n v="1"/>
  </r>
  <r>
    <n v="11"/>
    <x v="6"/>
    <x v="0"/>
    <m/>
    <n v="1"/>
  </r>
  <r>
    <n v="12"/>
    <x v="6"/>
    <x v="0"/>
    <m/>
    <n v="1"/>
  </r>
  <r>
    <n v="12"/>
    <x v="6"/>
    <x v="0"/>
    <m/>
    <n v="1"/>
  </r>
  <r>
    <n v="13"/>
    <x v="6"/>
    <x v="0"/>
    <m/>
    <n v="1"/>
  </r>
  <r>
    <n v="13"/>
    <x v="6"/>
    <x v="0"/>
    <m/>
    <n v="1"/>
  </r>
  <r>
    <n v="14"/>
    <x v="6"/>
    <x v="0"/>
    <m/>
    <n v="1"/>
  </r>
  <r>
    <n v="14"/>
    <x v="6"/>
    <x v="0"/>
    <m/>
    <n v="1"/>
  </r>
  <r>
    <n v="15"/>
    <x v="6"/>
    <x v="0"/>
    <m/>
    <n v="1"/>
  </r>
  <r>
    <n v="15"/>
    <x v="6"/>
    <x v="0"/>
    <m/>
    <n v="1"/>
  </r>
  <r>
    <n v="16"/>
    <x v="6"/>
    <x v="0"/>
    <m/>
    <n v="1"/>
  </r>
  <r>
    <n v="17"/>
    <x v="6"/>
    <x v="0"/>
    <m/>
    <n v="1"/>
  </r>
  <r>
    <n v="17"/>
    <x v="6"/>
    <x v="0"/>
    <m/>
    <n v="1"/>
  </r>
  <r>
    <n v="18"/>
    <x v="6"/>
    <x v="0"/>
    <m/>
    <n v="1"/>
  </r>
  <r>
    <n v="18"/>
    <x v="6"/>
    <x v="0"/>
    <m/>
    <n v="1"/>
  </r>
  <r>
    <n v="19"/>
    <x v="6"/>
    <x v="0"/>
    <m/>
    <n v="1"/>
  </r>
  <r>
    <n v="19"/>
    <x v="6"/>
    <x v="0"/>
    <m/>
    <n v="1"/>
  </r>
  <r>
    <n v="20"/>
    <x v="6"/>
    <x v="0"/>
    <m/>
    <n v="1"/>
  </r>
  <r>
    <n v="20"/>
    <x v="6"/>
    <x v="0"/>
    <m/>
    <n v="1"/>
  </r>
  <r>
    <n v="21"/>
    <x v="6"/>
    <x v="0"/>
    <m/>
    <n v="1"/>
  </r>
  <r>
    <n v="21"/>
    <x v="6"/>
    <x v="0"/>
    <m/>
    <n v="1"/>
  </r>
  <r>
    <n v="22"/>
    <x v="6"/>
    <x v="0"/>
    <m/>
    <n v="1"/>
  </r>
  <r>
    <n v="22"/>
    <x v="6"/>
    <x v="0"/>
    <m/>
    <n v="1"/>
  </r>
  <r>
    <n v="23"/>
    <x v="6"/>
    <x v="0"/>
    <m/>
    <n v="1"/>
  </r>
  <r>
    <n v="23"/>
    <x v="6"/>
    <x v="0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D6894-BAD1-4436-B31D-DB59FF15289E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8" firstHeaderRow="0" firstDataRow="1" firstDataCol="1"/>
  <pivotFields count="5">
    <pivotField showAll="0"/>
    <pivotField axis="axisRow" dataField="1" showAll="0">
      <items count="8">
        <item x="6"/>
        <item x="4"/>
        <item x="2"/>
        <item x="3"/>
        <item x="5"/>
        <item x="1"/>
        <item x="0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showAll="0"/>
    <pivotField dataField="1" showAll="0"/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>
      <x v="3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value" fld="4" baseField="0" baseItem="0"/>
    <dataField name="Count of Card Value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48028-70BB-4AE9-961B-51665C66B5A5}" name="Table1" displayName="Table1" ref="A1:E185" totalsRowShown="0">
  <autoFilter ref="A1:E185" xr:uid="{8A648028-70BB-4AE9-961B-51665C66B5A5}"/>
  <sortState xmlns:xlrd2="http://schemas.microsoft.com/office/spreadsheetml/2017/richdata2" ref="A2:E185">
    <sortCondition ref="A1:A185"/>
  </sortState>
  <tableColumns count="5">
    <tableColumn id="1" xr3:uid="{EB7F1ECC-CA1D-4A40-A052-513D12AC3E69}" name="Hand"/>
    <tableColumn id="2" xr3:uid="{D554B26A-E328-4400-961F-B7272B7667AC}" name="Card Value" dataDxfId="2"/>
    <tableColumn id="3" xr3:uid="{50CFC896-3450-4CB4-810A-1FDAF2E7C8D3}" name="Suit" dataDxfId="3"/>
    <tableColumn id="4" xr3:uid="{DF7F9F4C-9048-4469-8330-19B6163C80F3}" name="Bid"/>
    <tableColumn id="5" xr3:uid="{9BB86F29-B11D-4FAC-B363-FA5A9AFC0D54}" name="Count value" dataDxfId="1">
      <calculatedColumnFormula>IF(Table1[[#This Row],[Suit]]="Off Suit",0.5,1)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B734A-67B0-4955-B790-7F9C8D85A331}" name="Table2" displayName="Table2" ref="A1:C41" totalsRowShown="0">
  <autoFilter ref="A1:C41" xr:uid="{3A6B734A-67B0-4955-B790-7F9C8D85A331}"/>
  <tableColumns count="3">
    <tableColumn id="1" xr3:uid="{B6EE4730-4CDA-4104-B8B2-68E22F9BCFA7}" name="Hand"/>
    <tableColumn id="2" xr3:uid="{690EDA42-253F-4DF5-8CD7-81ED98381CB6}" name="Card Value" dataDxfId="0"/>
    <tableColumn id="3" xr3:uid="{56EAF585-F91C-4822-90AA-B3F59F2571FE}" name="B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09FC-D5C5-4897-BCDA-1DE3A1EC697F}">
  <dimension ref="A2:S18"/>
  <sheetViews>
    <sheetView tabSelected="1" topLeftCell="B1" zoomScale="131" workbookViewId="0">
      <selection activeCell="M5" sqref="M5"/>
    </sheetView>
  </sheetViews>
  <sheetFormatPr defaultRowHeight="14.4" x14ac:dyDescent="0.55000000000000004"/>
  <cols>
    <col min="1" max="1" width="12.1015625" bestFit="1" customWidth="1"/>
    <col min="2" max="2" width="16.5234375" bestFit="1" customWidth="1"/>
    <col min="3" max="3" width="17" bestFit="1" customWidth="1"/>
    <col min="12" max="12" width="9.7890625" bestFit="1" customWidth="1"/>
  </cols>
  <sheetData>
    <row r="2" spans="1:19" x14ac:dyDescent="0.55000000000000004">
      <c r="L2" t="s">
        <v>21</v>
      </c>
      <c r="M2">
        <f>GETPIVOTDATA("Count of Card Value",$A$3)/4</f>
        <v>46</v>
      </c>
    </row>
    <row r="3" spans="1:19" x14ac:dyDescent="0.55000000000000004">
      <c r="A3" s="2" t="s">
        <v>12</v>
      </c>
      <c r="B3" t="s">
        <v>17</v>
      </c>
      <c r="C3" t="s">
        <v>14</v>
      </c>
    </row>
    <row r="4" spans="1:19" x14ac:dyDescent="0.55000000000000004">
      <c r="A4" s="3" t="s">
        <v>3</v>
      </c>
      <c r="B4" s="5">
        <v>129</v>
      </c>
      <c r="C4" s="5">
        <v>129</v>
      </c>
      <c r="L4" s="6" t="s">
        <v>3</v>
      </c>
      <c r="M4" s="6"/>
      <c r="O4" s="6" t="s">
        <v>15</v>
      </c>
      <c r="P4" s="6"/>
      <c r="R4" s="6" t="s">
        <v>4</v>
      </c>
      <c r="S4" s="6"/>
    </row>
    <row r="5" spans="1:19" x14ac:dyDescent="0.55000000000000004">
      <c r="A5" s="4" t="s">
        <v>0</v>
      </c>
      <c r="B5" s="5">
        <v>43</v>
      </c>
      <c r="C5" s="5">
        <v>43</v>
      </c>
      <c r="L5" s="1" t="s">
        <v>19</v>
      </c>
      <c r="M5">
        <f>GETPIVOTDATA("Sum of Count value",$A$3,"Card Value","R","Suit","Trump")/$M$2</f>
        <v>0.93478260869565222</v>
      </c>
      <c r="O5" s="1" t="s">
        <v>2</v>
      </c>
      <c r="P5">
        <f>GETPIVOTDATA("Sum of Count value",$A$3,"Card Value","A","Suit","Off Suit")/$M$2</f>
        <v>0.42391304347826086</v>
      </c>
      <c r="R5" s="1" t="s">
        <v>2</v>
      </c>
      <c r="S5">
        <f>GETPIVOTDATA("Sum of Count value",$A$3,"Card Value","A","Suit","Partner Suit")/$M$2</f>
        <v>0.30434782608695654</v>
      </c>
    </row>
    <row r="6" spans="1:19" x14ac:dyDescent="0.55000000000000004">
      <c r="A6" s="4" t="s">
        <v>9</v>
      </c>
      <c r="B6" s="5">
        <v>21</v>
      </c>
      <c r="C6" s="5">
        <v>21</v>
      </c>
      <c r="L6" s="1" t="s">
        <v>20</v>
      </c>
      <c r="M6">
        <f>GETPIVOTDATA("Sum of Count value",$A$3,"Card Value","L","Suit","Trump")/$M$2</f>
        <v>0.45652173913043476</v>
      </c>
      <c r="O6" s="1" t="s">
        <v>1</v>
      </c>
      <c r="P6">
        <f>GETPIVOTDATA("Sum of Count value",$A$3,"Card Value","K","Suit","Off Suit")/$M$2</f>
        <v>1.0869565217391304E-2</v>
      </c>
      <c r="R6" s="1" t="s">
        <v>1</v>
      </c>
      <c r="S6">
        <f>GETPIVOTDATA("Sum of Count value",$A$3,"Card Value","K","Suit","Partner Suit")/$M$2</f>
        <v>2.1739130434782608E-2</v>
      </c>
    </row>
    <row r="7" spans="1:19" x14ac:dyDescent="0.55000000000000004">
      <c r="A7" s="4" t="s">
        <v>2</v>
      </c>
      <c r="B7" s="5">
        <v>23</v>
      </c>
      <c r="C7" s="5">
        <v>23</v>
      </c>
      <c r="L7" s="1" t="s">
        <v>2</v>
      </c>
      <c r="M7">
        <f>GETPIVOTDATA("Sum of Count value",$A$3,"Card Value","A","Suit","Trump")/$M$2</f>
        <v>0.5</v>
      </c>
      <c r="O7" s="1" t="s">
        <v>8</v>
      </c>
      <c r="P7" t="e">
        <f>GETPIVOTDATA("Sum of Count value",$A$3,"Card Value","Q","Suit","Off Suit")/$M$2</f>
        <v>#REF!</v>
      </c>
      <c r="R7" s="1" t="s">
        <v>8</v>
      </c>
      <c r="S7" t="e">
        <f>GETPIVOTDATA("Sum of Count value",$A$3,"Card Value","Q","Suit","Partner Suit")/$M$2</f>
        <v>#REF!</v>
      </c>
    </row>
    <row r="8" spans="1:19" x14ac:dyDescent="0.55000000000000004">
      <c r="A8" s="4" t="s">
        <v>1</v>
      </c>
      <c r="B8" s="5">
        <v>16</v>
      </c>
      <c r="C8" s="5">
        <v>16</v>
      </c>
      <c r="L8" s="1" t="s">
        <v>1</v>
      </c>
      <c r="M8">
        <f>GETPIVOTDATA("Sum of Count value",$A$3,"Card Value","K","Suit","Trump")/$M$2</f>
        <v>0.34782608695652173</v>
      </c>
      <c r="O8" s="1" t="s">
        <v>10</v>
      </c>
      <c r="P8" t="e">
        <f>GETPIVOTDATA("Sum of Count value",$A$3,"Card Value","J","Suit","Off Suit")/$M$2</f>
        <v>#REF!</v>
      </c>
      <c r="R8" s="1">
        <v>10</v>
      </c>
      <c r="S8" t="e">
        <f>GETPIVOTDATA("Sum of Count value",$A$3,"Card Value","10","Suit","Partner Suit")/$M$2</f>
        <v>#REF!</v>
      </c>
    </row>
    <row r="9" spans="1:19" x14ac:dyDescent="0.55000000000000004">
      <c r="A9" s="4" t="s">
        <v>8</v>
      </c>
      <c r="B9" s="5">
        <v>15</v>
      </c>
      <c r="C9" s="5">
        <v>15</v>
      </c>
      <c r="L9" s="1" t="s">
        <v>8</v>
      </c>
      <c r="M9">
        <f>GETPIVOTDATA("Sum of Count value",$A$3,"Card Value","Q","Suit","Trump")/$M$2</f>
        <v>0.32608695652173914</v>
      </c>
      <c r="O9" s="1">
        <v>10</v>
      </c>
      <c r="P9" t="e">
        <f>GETPIVOTDATA("Sum of Count value",$A$3,"Card Value","10","Suit","Off Suit")/$M$2</f>
        <v>#REF!</v>
      </c>
      <c r="R9" s="1">
        <v>9</v>
      </c>
      <c r="S9" t="e">
        <f>GETPIVOTDATA("Sum of Count value",$A$3,"Card Value","9","Suit","Partner Suit")/$M$2</f>
        <v>#REF!</v>
      </c>
    </row>
    <row r="10" spans="1:19" x14ac:dyDescent="0.55000000000000004">
      <c r="A10" s="4">
        <v>10</v>
      </c>
      <c r="B10" s="5">
        <v>6</v>
      </c>
      <c r="C10" s="5">
        <v>6</v>
      </c>
      <c r="L10" s="1">
        <v>10</v>
      </c>
      <c r="M10">
        <f>GETPIVOTDATA("Sum of Count value",$A$3,"Card Value",10,"Suit","Trump")/$M$2</f>
        <v>0.13043478260869565</v>
      </c>
      <c r="O10" s="1">
        <v>9</v>
      </c>
      <c r="P10" t="e">
        <f>GETPIVOTDATA("Sum of Count value",$A$3,"Card Value","9","Suit","Off Suit")/$M$2</f>
        <v>#REF!</v>
      </c>
    </row>
    <row r="11" spans="1:19" x14ac:dyDescent="0.55000000000000004">
      <c r="A11" s="4">
        <v>9</v>
      </c>
      <c r="B11" s="5">
        <v>5</v>
      </c>
      <c r="C11" s="5">
        <v>5</v>
      </c>
      <c r="L11" s="1">
        <v>9</v>
      </c>
      <c r="M11">
        <f>GETPIVOTDATA("Sum of Count value",$A$3,"Card Value",9,"Suit","Trump")/$M$2</f>
        <v>0.10869565217391304</v>
      </c>
      <c r="O11" s="1"/>
    </row>
    <row r="12" spans="1:19" x14ac:dyDescent="0.55000000000000004">
      <c r="A12" s="3" t="s">
        <v>15</v>
      </c>
      <c r="B12" s="5">
        <v>20</v>
      </c>
      <c r="C12" s="5">
        <v>40</v>
      </c>
    </row>
    <row r="13" spans="1:19" x14ac:dyDescent="0.55000000000000004">
      <c r="A13" s="4" t="s">
        <v>2</v>
      </c>
      <c r="B13" s="5">
        <v>19.5</v>
      </c>
      <c r="C13" s="5">
        <v>39</v>
      </c>
    </row>
    <row r="14" spans="1:19" x14ac:dyDescent="0.55000000000000004">
      <c r="A14" s="4" t="s">
        <v>1</v>
      </c>
      <c r="B14" s="5">
        <v>0.5</v>
      </c>
      <c r="C14" s="5">
        <v>1</v>
      </c>
    </row>
    <row r="15" spans="1:19" x14ac:dyDescent="0.55000000000000004">
      <c r="A15" s="3" t="s">
        <v>4</v>
      </c>
      <c r="B15" s="5">
        <v>15</v>
      </c>
      <c r="C15" s="5">
        <v>15</v>
      </c>
    </row>
    <row r="16" spans="1:19" x14ac:dyDescent="0.55000000000000004">
      <c r="A16" s="4" t="s">
        <v>2</v>
      </c>
      <c r="B16" s="5">
        <v>14</v>
      </c>
      <c r="C16" s="5">
        <v>14</v>
      </c>
    </row>
    <row r="17" spans="1:3" x14ac:dyDescent="0.55000000000000004">
      <c r="A17" s="4" t="s">
        <v>1</v>
      </c>
      <c r="B17" s="5">
        <v>1</v>
      </c>
      <c r="C17" s="5">
        <v>1</v>
      </c>
    </row>
    <row r="18" spans="1:3" x14ac:dyDescent="0.55000000000000004">
      <c r="A18" s="3" t="s">
        <v>13</v>
      </c>
      <c r="B18" s="5">
        <v>164</v>
      </c>
      <c r="C18" s="5">
        <v>184</v>
      </c>
    </row>
  </sheetData>
  <mergeCells count="3">
    <mergeCell ref="L4:M4"/>
    <mergeCell ref="O4:P4"/>
    <mergeCell ref="R4:S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opLeftCell="A163" workbookViewId="0">
      <selection activeCell="G25" sqref="G25"/>
    </sheetView>
  </sheetViews>
  <sheetFormatPr defaultRowHeight="14.4" x14ac:dyDescent="0.55000000000000004"/>
  <cols>
    <col min="2" max="2" width="11.3125" customWidth="1"/>
    <col min="3" max="3" width="14.62890625" bestFit="1" customWidth="1"/>
    <col min="4" max="4" width="7.1015625" bestFit="1" customWidth="1"/>
  </cols>
  <sheetData>
    <row r="1" spans="1:5" x14ac:dyDescent="0.55000000000000004">
      <c r="A1" t="s">
        <v>5</v>
      </c>
      <c r="B1" t="s">
        <v>7</v>
      </c>
      <c r="C1" t="s">
        <v>6</v>
      </c>
      <c r="D1" t="s">
        <v>18</v>
      </c>
      <c r="E1" t="s">
        <v>16</v>
      </c>
    </row>
    <row r="2" spans="1:5" x14ac:dyDescent="0.55000000000000004">
      <c r="A2">
        <v>1</v>
      </c>
      <c r="B2" s="1">
        <v>9</v>
      </c>
      <c r="C2" s="1" t="s">
        <v>3</v>
      </c>
      <c r="D2" s="1"/>
      <c r="E2">
        <f>IF(Table1[[#This Row],[Suit]]="Off Suit",0.5,1)</f>
        <v>1</v>
      </c>
    </row>
    <row r="3" spans="1:5" x14ac:dyDescent="0.55000000000000004">
      <c r="A3">
        <v>1</v>
      </c>
      <c r="B3" s="1" t="s">
        <v>2</v>
      </c>
      <c r="C3" s="1" t="s">
        <v>15</v>
      </c>
      <c r="E3">
        <f>IF(Table1[[#This Row],[Suit]]="Off Suit",0.5,1)</f>
        <v>0.5</v>
      </c>
    </row>
    <row r="4" spans="1:5" x14ac:dyDescent="0.55000000000000004">
      <c r="A4">
        <v>1</v>
      </c>
      <c r="B4" s="1" t="s">
        <v>2</v>
      </c>
      <c r="C4" s="1" t="s">
        <v>15</v>
      </c>
      <c r="E4">
        <f>IF(Table1[[#This Row],[Suit]]="Off Suit",0.5,1)</f>
        <v>0.5</v>
      </c>
    </row>
    <row r="5" spans="1:5" x14ac:dyDescent="0.55000000000000004">
      <c r="A5">
        <v>1</v>
      </c>
      <c r="B5" s="1" t="s">
        <v>2</v>
      </c>
      <c r="C5" s="1" t="s">
        <v>4</v>
      </c>
      <c r="E5">
        <f>IF(Table1[[#This Row],[Suit]]="Off Suit",0.5,1)</f>
        <v>1</v>
      </c>
    </row>
    <row r="6" spans="1:5" x14ac:dyDescent="0.55000000000000004">
      <c r="A6">
        <v>1</v>
      </c>
      <c r="B6" s="1" t="s">
        <v>1</v>
      </c>
      <c r="C6" s="1" t="s">
        <v>3</v>
      </c>
      <c r="D6" s="1"/>
      <c r="E6">
        <f>IF(Table1[[#This Row],[Suit]]="Off Suit",0.5,1)</f>
        <v>1</v>
      </c>
    </row>
    <row r="7" spans="1:5" x14ac:dyDescent="0.55000000000000004">
      <c r="A7">
        <v>1</v>
      </c>
      <c r="B7" s="1" t="s">
        <v>1</v>
      </c>
      <c r="C7" s="1" t="s">
        <v>3</v>
      </c>
      <c r="D7" s="1"/>
      <c r="E7">
        <f>IF(Table1[[#This Row],[Suit]]="Off Suit",0.5,1)</f>
        <v>1</v>
      </c>
    </row>
    <row r="8" spans="1:5" x14ac:dyDescent="0.55000000000000004">
      <c r="A8">
        <v>1</v>
      </c>
      <c r="B8" s="1" t="s">
        <v>0</v>
      </c>
      <c r="C8" s="1" t="s">
        <v>3</v>
      </c>
      <c r="D8" s="1"/>
      <c r="E8">
        <f>IF(Table1[[#This Row],[Suit]]="Off Suit",0.5,1)</f>
        <v>1</v>
      </c>
    </row>
    <row r="9" spans="1:5" x14ac:dyDescent="0.55000000000000004">
      <c r="A9">
        <v>1</v>
      </c>
      <c r="B9" s="1" t="s">
        <v>0</v>
      </c>
      <c r="C9" s="1" t="s">
        <v>3</v>
      </c>
      <c r="D9" s="1"/>
      <c r="E9">
        <f>IF(Table1[[#This Row],[Suit]]="Off Suit",0.5,1)</f>
        <v>1</v>
      </c>
    </row>
    <row r="10" spans="1:5" x14ac:dyDescent="0.55000000000000004">
      <c r="A10">
        <v>2</v>
      </c>
      <c r="B10" s="1" t="s">
        <v>2</v>
      </c>
      <c r="C10" s="1" t="s">
        <v>15</v>
      </c>
      <c r="E10">
        <f>IF(Table1[[#This Row],[Suit]]="Off Suit",0.5,1)</f>
        <v>0.5</v>
      </c>
    </row>
    <row r="11" spans="1:5" x14ac:dyDescent="0.55000000000000004">
      <c r="A11">
        <v>2</v>
      </c>
      <c r="B11" s="1" t="s">
        <v>2</v>
      </c>
      <c r="C11" s="1" t="s">
        <v>15</v>
      </c>
      <c r="E11">
        <f>IF(Table1[[#This Row],[Suit]]="Off Suit",0.5,1)</f>
        <v>0.5</v>
      </c>
    </row>
    <row r="12" spans="1:5" x14ac:dyDescent="0.55000000000000004">
      <c r="A12">
        <v>2</v>
      </c>
      <c r="B12" s="1" t="s">
        <v>2</v>
      </c>
      <c r="C12" s="1" t="s">
        <v>15</v>
      </c>
      <c r="E12">
        <f>IF(Table1[[#This Row],[Suit]]="Off Suit",0.5,1)</f>
        <v>0.5</v>
      </c>
    </row>
    <row r="13" spans="1:5" x14ac:dyDescent="0.55000000000000004">
      <c r="A13">
        <v>2</v>
      </c>
      <c r="B13" s="1" t="s">
        <v>2</v>
      </c>
      <c r="C13" s="1" t="s">
        <v>3</v>
      </c>
      <c r="E13">
        <f>IF(Table1[[#This Row],[Suit]]="Off Suit",0.5,1)</f>
        <v>1</v>
      </c>
    </row>
    <row r="14" spans="1:5" x14ac:dyDescent="0.55000000000000004">
      <c r="A14">
        <v>2</v>
      </c>
      <c r="B14" s="1" t="s">
        <v>1</v>
      </c>
      <c r="C14" s="1" t="s">
        <v>3</v>
      </c>
      <c r="E14">
        <f>IF(Table1[[#This Row],[Suit]]="Off Suit",0.5,1)</f>
        <v>1</v>
      </c>
    </row>
    <row r="15" spans="1:5" x14ac:dyDescent="0.55000000000000004">
      <c r="A15">
        <v>2</v>
      </c>
      <c r="B15" s="1" t="s">
        <v>8</v>
      </c>
      <c r="C15" s="1" t="s">
        <v>3</v>
      </c>
      <c r="E15">
        <f>IF(Table1[[#This Row],[Suit]]="Off Suit",0.5,1)</f>
        <v>1</v>
      </c>
    </row>
    <row r="16" spans="1:5" x14ac:dyDescent="0.55000000000000004">
      <c r="A16">
        <v>2</v>
      </c>
      <c r="B16" s="1" t="s">
        <v>0</v>
      </c>
      <c r="C16" s="1" t="s">
        <v>3</v>
      </c>
      <c r="E16">
        <f>IF(Table1[[#This Row],[Suit]]="Off Suit",0.5,1)</f>
        <v>1</v>
      </c>
    </row>
    <row r="17" spans="1:5" x14ac:dyDescent="0.55000000000000004">
      <c r="A17">
        <v>2</v>
      </c>
      <c r="B17" s="1" t="s">
        <v>0</v>
      </c>
      <c r="C17" s="1" t="s">
        <v>3</v>
      </c>
      <c r="E17">
        <f>IF(Table1[[#This Row],[Suit]]="Off Suit",0.5,1)</f>
        <v>1</v>
      </c>
    </row>
    <row r="18" spans="1:5" x14ac:dyDescent="0.55000000000000004">
      <c r="A18">
        <v>3</v>
      </c>
      <c r="B18" s="1">
        <v>10</v>
      </c>
      <c r="C18" s="1" t="s">
        <v>3</v>
      </c>
      <c r="E18">
        <f>IF(Table1[[#This Row],[Suit]]="Off Suit",0.5,1)</f>
        <v>1</v>
      </c>
    </row>
    <row r="19" spans="1:5" x14ac:dyDescent="0.55000000000000004">
      <c r="A19">
        <v>3</v>
      </c>
      <c r="B19" s="1" t="s">
        <v>2</v>
      </c>
      <c r="C19" s="1" t="s">
        <v>15</v>
      </c>
      <c r="E19">
        <f>IF(Table1[[#This Row],[Suit]]="Off Suit",0.5,1)</f>
        <v>0.5</v>
      </c>
    </row>
    <row r="20" spans="1:5" x14ac:dyDescent="0.55000000000000004">
      <c r="A20">
        <v>3</v>
      </c>
      <c r="B20" s="1" t="s">
        <v>2</v>
      </c>
      <c r="C20" s="1" t="s">
        <v>15</v>
      </c>
      <c r="E20">
        <f>IF(Table1[[#This Row],[Suit]]="Off Suit",0.5,1)</f>
        <v>0.5</v>
      </c>
    </row>
    <row r="21" spans="1:5" x14ac:dyDescent="0.55000000000000004">
      <c r="A21">
        <v>3</v>
      </c>
      <c r="B21" s="1" t="s">
        <v>2</v>
      </c>
      <c r="C21" s="1" t="s">
        <v>15</v>
      </c>
      <c r="E21">
        <f>IF(Table1[[#This Row],[Suit]]="Off Suit",0.5,1)</f>
        <v>0.5</v>
      </c>
    </row>
    <row r="22" spans="1:5" x14ac:dyDescent="0.55000000000000004">
      <c r="A22">
        <v>3</v>
      </c>
      <c r="B22" s="1" t="s">
        <v>2</v>
      </c>
      <c r="C22" s="1" t="s">
        <v>15</v>
      </c>
      <c r="E22">
        <f>IF(Table1[[#This Row],[Suit]]="Off Suit",0.5,1)</f>
        <v>0.5</v>
      </c>
    </row>
    <row r="23" spans="1:5" x14ac:dyDescent="0.55000000000000004">
      <c r="A23">
        <v>3</v>
      </c>
      <c r="B23" s="1" t="s">
        <v>9</v>
      </c>
      <c r="C23" s="1" t="s">
        <v>3</v>
      </c>
      <c r="E23">
        <f>IF(Table1[[#This Row],[Suit]]="Off Suit",0.5,1)</f>
        <v>1</v>
      </c>
    </row>
    <row r="24" spans="1:5" x14ac:dyDescent="0.55000000000000004">
      <c r="A24">
        <v>3</v>
      </c>
      <c r="B24" s="1" t="s">
        <v>0</v>
      </c>
      <c r="C24" s="1" t="s">
        <v>3</v>
      </c>
      <c r="E24">
        <f>IF(Table1[[#This Row],[Suit]]="Off Suit",0.5,1)</f>
        <v>1</v>
      </c>
    </row>
    <row r="25" spans="1:5" x14ac:dyDescent="0.55000000000000004">
      <c r="A25">
        <v>3</v>
      </c>
      <c r="B25" s="1" t="s">
        <v>0</v>
      </c>
      <c r="C25" s="1" t="s">
        <v>3</v>
      </c>
      <c r="E25">
        <f>IF(Table1[[#This Row],[Suit]]="Off Suit",0.5,1)</f>
        <v>1</v>
      </c>
    </row>
    <row r="26" spans="1:5" x14ac:dyDescent="0.55000000000000004">
      <c r="A26">
        <v>4</v>
      </c>
      <c r="B26" s="1" t="s">
        <v>2</v>
      </c>
      <c r="C26" s="1" t="s">
        <v>15</v>
      </c>
      <c r="E26">
        <f>IF(Table1[[#This Row],[Suit]]="Off Suit",0.5,1)</f>
        <v>0.5</v>
      </c>
    </row>
    <row r="27" spans="1:5" x14ac:dyDescent="0.55000000000000004">
      <c r="A27">
        <v>4</v>
      </c>
      <c r="B27" s="1" t="s">
        <v>2</v>
      </c>
      <c r="C27" s="1" t="s">
        <v>15</v>
      </c>
      <c r="E27">
        <f>IF(Table1[[#This Row],[Suit]]="Off Suit",0.5,1)</f>
        <v>0.5</v>
      </c>
    </row>
    <row r="28" spans="1:5" x14ac:dyDescent="0.55000000000000004">
      <c r="A28">
        <v>4</v>
      </c>
      <c r="B28" s="1" t="s">
        <v>2</v>
      </c>
      <c r="C28" s="1" t="s">
        <v>15</v>
      </c>
      <c r="E28">
        <f>IF(Table1[[#This Row],[Suit]]="Off Suit",0.5,1)</f>
        <v>0.5</v>
      </c>
    </row>
    <row r="29" spans="1:5" x14ac:dyDescent="0.55000000000000004">
      <c r="A29">
        <v>4</v>
      </c>
      <c r="B29" s="1" t="s">
        <v>2</v>
      </c>
      <c r="C29" s="1" t="s">
        <v>3</v>
      </c>
      <c r="E29">
        <f>IF(Table1[[#This Row],[Suit]]="Off Suit",0.5,1)</f>
        <v>1</v>
      </c>
    </row>
    <row r="30" spans="1:5" x14ac:dyDescent="0.55000000000000004">
      <c r="A30">
        <v>4</v>
      </c>
      <c r="B30" s="1" t="s">
        <v>9</v>
      </c>
      <c r="C30" s="1" t="s">
        <v>3</v>
      </c>
      <c r="E30">
        <f>IF(Table1[[#This Row],[Suit]]="Off Suit",0.5,1)</f>
        <v>1</v>
      </c>
    </row>
    <row r="31" spans="1:5" x14ac:dyDescent="0.55000000000000004">
      <c r="A31">
        <v>4</v>
      </c>
      <c r="B31" s="1" t="s">
        <v>8</v>
      </c>
      <c r="C31" s="1" t="s">
        <v>3</v>
      </c>
      <c r="E31">
        <f>IF(Table1[[#This Row],[Suit]]="Off Suit",0.5,1)</f>
        <v>1</v>
      </c>
    </row>
    <row r="32" spans="1:5" x14ac:dyDescent="0.55000000000000004">
      <c r="A32">
        <v>4</v>
      </c>
      <c r="B32" s="1" t="s">
        <v>0</v>
      </c>
      <c r="C32" s="1" t="s">
        <v>3</v>
      </c>
      <c r="E32">
        <f>IF(Table1[[#This Row],[Suit]]="Off Suit",0.5,1)</f>
        <v>1</v>
      </c>
    </row>
    <row r="33" spans="1:5" x14ac:dyDescent="0.55000000000000004">
      <c r="A33">
        <v>4</v>
      </c>
      <c r="B33" s="1" t="s">
        <v>0</v>
      </c>
      <c r="C33" s="1" t="s">
        <v>3</v>
      </c>
      <c r="E33">
        <f>IF(Table1[[#This Row],[Suit]]="Off Suit",0.5,1)</f>
        <v>1</v>
      </c>
    </row>
    <row r="34" spans="1:5" x14ac:dyDescent="0.55000000000000004">
      <c r="A34">
        <v>5</v>
      </c>
      <c r="B34" s="1">
        <v>9</v>
      </c>
      <c r="C34" s="1" t="s">
        <v>3</v>
      </c>
      <c r="D34" t="s">
        <v>11</v>
      </c>
      <c r="E34">
        <f>IF(Table1[[#This Row],[Suit]]="Off Suit",0.5,1)</f>
        <v>1</v>
      </c>
    </row>
    <row r="35" spans="1:5" x14ac:dyDescent="0.55000000000000004">
      <c r="A35">
        <v>5</v>
      </c>
      <c r="B35" s="1">
        <v>10</v>
      </c>
      <c r="C35" s="1" t="s">
        <v>3</v>
      </c>
      <c r="D35" t="s">
        <v>11</v>
      </c>
      <c r="E35">
        <f>IF(Table1[[#This Row],[Suit]]="Off Suit",0.5,1)</f>
        <v>1</v>
      </c>
    </row>
    <row r="36" spans="1:5" x14ac:dyDescent="0.55000000000000004">
      <c r="A36">
        <v>5</v>
      </c>
      <c r="B36" s="1" t="s">
        <v>2</v>
      </c>
      <c r="C36" s="1" t="s">
        <v>15</v>
      </c>
      <c r="D36" t="s">
        <v>11</v>
      </c>
      <c r="E36">
        <f>IF(Table1[[#This Row],[Suit]]="Off Suit",0.5,1)</f>
        <v>0.5</v>
      </c>
    </row>
    <row r="37" spans="1:5" x14ac:dyDescent="0.55000000000000004">
      <c r="A37">
        <v>5</v>
      </c>
      <c r="B37" s="1" t="s">
        <v>9</v>
      </c>
      <c r="C37" s="1" t="s">
        <v>3</v>
      </c>
      <c r="D37" t="s">
        <v>11</v>
      </c>
      <c r="E37">
        <f>IF(Table1[[#This Row],[Suit]]="Off Suit",0.5,1)</f>
        <v>1</v>
      </c>
    </row>
    <row r="38" spans="1:5" x14ac:dyDescent="0.55000000000000004">
      <c r="A38">
        <v>5</v>
      </c>
      <c r="B38" s="1" t="s">
        <v>8</v>
      </c>
      <c r="C38" s="1" t="s">
        <v>3</v>
      </c>
      <c r="D38" t="s">
        <v>11</v>
      </c>
      <c r="E38">
        <f>IF(Table1[[#This Row],[Suit]]="Off Suit",0.5,1)</f>
        <v>1</v>
      </c>
    </row>
    <row r="39" spans="1:5" x14ac:dyDescent="0.55000000000000004">
      <c r="A39">
        <v>5</v>
      </c>
      <c r="B39" s="1" t="s">
        <v>8</v>
      </c>
      <c r="C39" s="1" t="s">
        <v>3</v>
      </c>
      <c r="D39" t="s">
        <v>11</v>
      </c>
      <c r="E39">
        <f>IF(Table1[[#This Row],[Suit]]="Off Suit",0.5,1)</f>
        <v>1</v>
      </c>
    </row>
    <row r="40" spans="1:5" x14ac:dyDescent="0.55000000000000004">
      <c r="A40">
        <v>5</v>
      </c>
      <c r="B40" s="1" t="s">
        <v>0</v>
      </c>
      <c r="C40" s="1" t="s">
        <v>3</v>
      </c>
      <c r="D40" t="s">
        <v>11</v>
      </c>
      <c r="E40">
        <f>IF(Table1[[#This Row],[Suit]]="Off Suit",0.5,1)</f>
        <v>1</v>
      </c>
    </row>
    <row r="41" spans="1:5" x14ac:dyDescent="0.55000000000000004">
      <c r="A41">
        <v>5</v>
      </c>
      <c r="B41" s="1" t="s">
        <v>0</v>
      </c>
      <c r="C41" s="1" t="s">
        <v>3</v>
      </c>
      <c r="D41" t="s">
        <v>11</v>
      </c>
      <c r="E41">
        <f>IF(Table1[[#This Row],[Suit]]="Off Suit",0.5,1)</f>
        <v>1</v>
      </c>
    </row>
    <row r="42" spans="1:5" x14ac:dyDescent="0.55000000000000004">
      <c r="A42">
        <v>6</v>
      </c>
      <c r="B42" s="1">
        <v>10</v>
      </c>
      <c r="C42" s="1" t="s">
        <v>3</v>
      </c>
      <c r="D42">
        <v>5</v>
      </c>
      <c r="E42" s="5">
        <f>IF(Table1[[#This Row],[Suit]]="Off Suit",0.5,1)</f>
        <v>1</v>
      </c>
    </row>
    <row r="43" spans="1:5" x14ac:dyDescent="0.55000000000000004">
      <c r="A43">
        <v>6</v>
      </c>
      <c r="B43" s="1" t="s">
        <v>2</v>
      </c>
      <c r="C43" s="1" t="s">
        <v>4</v>
      </c>
      <c r="D43">
        <v>5</v>
      </c>
      <c r="E43" s="5">
        <f>IF(Table1[[#This Row],[Suit]]="Off Suit",0.5,1)</f>
        <v>1</v>
      </c>
    </row>
    <row r="44" spans="1:5" x14ac:dyDescent="0.55000000000000004">
      <c r="A44">
        <v>6</v>
      </c>
      <c r="B44" s="1" t="s">
        <v>2</v>
      </c>
      <c r="C44" s="1" t="s">
        <v>15</v>
      </c>
      <c r="D44">
        <v>5</v>
      </c>
      <c r="E44" s="5">
        <f>IF(Table1[[#This Row],[Suit]]="Off Suit",0.5,1)</f>
        <v>0.5</v>
      </c>
    </row>
    <row r="45" spans="1:5" x14ac:dyDescent="0.55000000000000004">
      <c r="A45">
        <v>6</v>
      </c>
      <c r="B45" s="1" t="s">
        <v>9</v>
      </c>
      <c r="C45" s="1" t="s">
        <v>3</v>
      </c>
      <c r="D45">
        <v>5</v>
      </c>
      <c r="E45" s="5">
        <f>IF(Table1[[#This Row],[Suit]]="Off Suit",0.5,1)</f>
        <v>1</v>
      </c>
    </row>
    <row r="46" spans="1:5" x14ac:dyDescent="0.55000000000000004">
      <c r="A46">
        <v>6</v>
      </c>
      <c r="B46" s="1" t="s">
        <v>9</v>
      </c>
      <c r="C46" s="1" t="s">
        <v>3</v>
      </c>
      <c r="D46">
        <v>5</v>
      </c>
      <c r="E46" s="5">
        <f>IF(Table1[[#This Row],[Suit]]="Off Suit",0.5,1)</f>
        <v>1</v>
      </c>
    </row>
    <row r="47" spans="1:5" x14ac:dyDescent="0.55000000000000004">
      <c r="A47">
        <v>6</v>
      </c>
      <c r="B47" s="1" t="s">
        <v>8</v>
      </c>
      <c r="C47" s="1" t="s">
        <v>3</v>
      </c>
      <c r="D47">
        <v>5</v>
      </c>
      <c r="E47" s="5">
        <f>IF(Table1[[#This Row],[Suit]]="Off Suit",0.5,1)</f>
        <v>1</v>
      </c>
    </row>
    <row r="48" spans="1:5" x14ac:dyDescent="0.55000000000000004">
      <c r="A48">
        <v>6</v>
      </c>
      <c r="B48" s="1" t="s">
        <v>8</v>
      </c>
      <c r="C48" s="1" t="s">
        <v>3</v>
      </c>
      <c r="D48">
        <v>5</v>
      </c>
      <c r="E48" s="5">
        <f>IF(Table1[[#This Row],[Suit]]="Off Suit",0.5,1)</f>
        <v>1</v>
      </c>
    </row>
    <row r="49" spans="1:5" x14ac:dyDescent="0.55000000000000004">
      <c r="A49">
        <v>6</v>
      </c>
      <c r="B49" s="1" t="s">
        <v>0</v>
      </c>
      <c r="C49" s="1" t="s">
        <v>3</v>
      </c>
      <c r="D49">
        <v>5</v>
      </c>
      <c r="E49" s="5">
        <f>IF(Table1[[#This Row],[Suit]]="Off Suit",0.5,1)</f>
        <v>1</v>
      </c>
    </row>
    <row r="50" spans="1:5" x14ac:dyDescent="0.55000000000000004">
      <c r="A50">
        <v>7</v>
      </c>
      <c r="B50" s="1" t="s">
        <v>2</v>
      </c>
      <c r="C50" s="1" t="s">
        <v>3</v>
      </c>
      <c r="D50">
        <v>6</v>
      </c>
      <c r="E50" s="5">
        <f>IF(Table1[[#This Row],[Suit]]="Off Suit",0.5,1)</f>
        <v>1</v>
      </c>
    </row>
    <row r="51" spans="1:5" x14ac:dyDescent="0.55000000000000004">
      <c r="A51">
        <v>7</v>
      </c>
      <c r="B51" s="1" t="s">
        <v>2</v>
      </c>
      <c r="C51" s="1" t="s">
        <v>15</v>
      </c>
      <c r="D51">
        <v>6</v>
      </c>
      <c r="E51" s="5">
        <f>IF(Table1[[#This Row],[Suit]]="Off Suit",0.5,1)</f>
        <v>0.5</v>
      </c>
    </row>
    <row r="52" spans="1:5" x14ac:dyDescent="0.55000000000000004">
      <c r="A52">
        <v>7</v>
      </c>
      <c r="B52" s="1" t="s">
        <v>2</v>
      </c>
      <c r="C52" s="1" t="s">
        <v>15</v>
      </c>
      <c r="D52">
        <v>6</v>
      </c>
      <c r="E52" s="5">
        <f>IF(Table1[[#This Row],[Suit]]="Off Suit",0.5,1)</f>
        <v>0.5</v>
      </c>
    </row>
    <row r="53" spans="1:5" x14ac:dyDescent="0.55000000000000004">
      <c r="A53">
        <v>7</v>
      </c>
      <c r="B53" s="1" t="s">
        <v>2</v>
      </c>
      <c r="C53" s="1" t="s">
        <v>4</v>
      </c>
      <c r="D53">
        <v>6</v>
      </c>
      <c r="E53" s="5">
        <f>IF(Table1[[#This Row],[Suit]]="Off Suit",0.5,1)</f>
        <v>1</v>
      </c>
    </row>
    <row r="54" spans="1:5" x14ac:dyDescent="0.55000000000000004">
      <c r="A54">
        <v>7</v>
      </c>
      <c r="B54" s="1" t="s">
        <v>1</v>
      </c>
      <c r="C54" s="1" t="s">
        <v>3</v>
      </c>
      <c r="D54">
        <v>6</v>
      </c>
      <c r="E54" s="5">
        <f>IF(Table1[[#This Row],[Suit]]="Off Suit",0.5,1)</f>
        <v>1</v>
      </c>
    </row>
    <row r="55" spans="1:5" x14ac:dyDescent="0.55000000000000004">
      <c r="A55">
        <v>7</v>
      </c>
      <c r="B55" s="1" t="s">
        <v>8</v>
      </c>
      <c r="C55" s="1" t="s">
        <v>3</v>
      </c>
      <c r="D55">
        <v>6</v>
      </c>
      <c r="E55" s="5">
        <f>IF(Table1[[#This Row],[Suit]]="Off Suit",0.5,1)</f>
        <v>1</v>
      </c>
    </row>
    <row r="56" spans="1:5" x14ac:dyDescent="0.55000000000000004">
      <c r="A56">
        <v>7</v>
      </c>
      <c r="B56" s="1" t="s">
        <v>0</v>
      </c>
      <c r="C56" s="1" t="s">
        <v>3</v>
      </c>
      <c r="D56">
        <v>6</v>
      </c>
      <c r="E56" s="5">
        <f>IF(Table1[[#This Row],[Suit]]="Off Suit",0.5,1)</f>
        <v>1</v>
      </c>
    </row>
    <row r="57" spans="1:5" x14ac:dyDescent="0.55000000000000004">
      <c r="A57">
        <v>7</v>
      </c>
      <c r="B57" s="1" t="s">
        <v>0</v>
      </c>
      <c r="C57" s="1" t="s">
        <v>3</v>
      </c>
      <c r="D57">
        <v>6</v>
      </c>
      <c r="E57" s="5">
        <f>IF(Table1[[#This Row],[Suit]]="Off Suit",0.5,1)</f>
        <v>1</v>
      </c>
    </row>
    <row r="58" spans="1:5" x14ac:dyDescent="0.55000000000000004">
      <c r="A58">
        <v>8</v>
      </c>
      <c r="B58" s="1" t="s">
        <v>2</v>
      </c>
      <c r="C58" s="1" t="s">
        <v>3</v>
      </c>
      <c r="D58">
        <v>6</v>
      </c>
      <c r="E58" s="5">
        <f>IF(Table1[[#This Row],[Suit]]="Off Suit",0.5,1)</f>
        <v>1</v>
      </c>
    </row>
    <row r="59" spans="1:5" x14ac:dyDescent="0.55000000000000004">
      <c r="A59">
        <v>8</v>
      </c>
      <c r="B59" s="1" t="s">
        <v>2</v>
      </c>
      <c r="C59" s="1" t="s">
        <v>3</v>
      </c>
      <c r="D59">
        <v>6</v>
      </c>
      <c r="E59" s="5">
        <f>IF(Table1[[#This Row],[Suit]]="Off Suit",0.5,1)</f>
        <v>1</v>
      </c>
    </row>
    <row r="60" spans="1:5" x14ac:dyDescent="0.55000000000000004">
      <c r="A60">
        <v>8</v>
      </c>
      <c r="B60" s="1" t="s">
        <v>2</v>
      </c>
      <c r="C60" s="1" t="s">
        <v>4</v>
      </c>
      <c r="D60">
        <v>6</v>
      </c>
      <c r="E60" s="5">
        <f>IF(Table1[[#This Row],[Suit]]="Off Suit",0.5,1)</f>
        <v>1</v>
      </c>
    </row>
    <row r="61" spans="1:5" x14ac:dyDescent="0.55000000000000004">
      <c r="A61">
        <v>8</v>
      </c>
      <c r="B61" s="1" t="s">
        <v>1</v>
      </c>
      <c r="C61" s="1" t="s">
        <v>4</v>
      </c>
      <c r="D61">
        <v>6</v>
      </c>
      <c r="E61" s="5">
        <f>IF(Table1[[#This Row],[Suit]]="Off Suit",0.5,1)</f>
        <v>1</v>
      </c>
    </row>
    <row r="62" spans="1:5" x14ac:dyDescent="0.55000000000000004">
      <c r="A62">
        <v>8</v>
      </c>
      <c r="B62" s="1" t="s">
        <v>9</v>
      </c>
      <c r="C62" s="1" t="s">
        <v>3</v>
      </c>
      <c r="D62">
        <v>6</v>
      </c>
      <c r="E62" s="5">
        <f>IF(Table1[[#This Row],[Suit]]="Off Suit",0.5,1)</f>
        <v>1</v>
      </c>
    </row>
    <row r="63" spans="1:5" x14ac:dyDescent="0.55000000000000004">
      <c r="A63">
        <v>8</v>
      </c>
      <c r="B63" s="1" t="s">
        <v>8</v>
      </c>
      <c r="C63" s="1" t="s">
        <v>3</v>
      </c>
      <c r="D63">
        <v>6</v>
      </c>
      <c r="E63" s="5">
        <f>IF(Table1[[#This Row],[Suit]]="Off Suit",0.5,1)</f>
        <v>1</v>
      </c>
    </row>
    <row r="64" spans="1:5" x14ac:dyDescent="0.55000000000000004">
      <c r="A64">
        <v>8</v>
      </c>
      <c r="B64" s="1" t="s">
        <v>0</v>
      </c>
      <c r="C64" s="1" t="s">
        <v>3</v>
      </c>
      <c r="D64">
        <v>6</v>
      </c>
      <c r="E64" s="5">
        <f>IF(Table1[[#This Row],[Suit]]="Off Suit",0.5,1)</f>
        <v>1</v>
      </c>
    </row>
    <row r="65" spans="1:5" x14ac:dyDescent="0.55000000000000004">
      <c r="A65">
        <v>8</v>
      </c>
      <c r="B65" s="1" t="s">
        <v>0</v>
      </c>
      <c r="C65" s="1" t="s">
        <v>3</v>
      </c>
      <c r="D65">
        <v>6</v>
      </c>
      <c r="E65" s="5">
        <f>IF(Table1[[#This Row],[Suit]]="Off Suit",0.5,1)</f>
        <v>1</v>
      </c>
    </row>
    <row r="66" spans="1:5" x14ac:dyDescent="0.55000000000000004">
      <c r="A66">
        <v>9</v>
      </c>
      <c r="B66" s="1">
        <v>10</v>
      </c>
      <c r="C66" s="1" t="s">
        <v>3</v>
      </c>
      <c r="D66" t="s">
        <v>11</v>
      </c>
      <c r="E66" s="5">
        <f>IF(Table1[[#This Row],[Suit]]="Off Suit",0.5,1)</f>
        <v>1</v>
      </c>
    </row>
    <row r="67" spans="1:5" x14ac:dyDescent="0.55000000000000004">
      <c r="A67">
        <v>9</v>
      </c>
      <c r="B67" s="1" t="s">
        <v>2</v>
      </c>
      <c r="C67" s="1" t="s">
        <v>15</v>
      </c>
      <c r="D67" t="s">
        <v>11</v>
      </c>
      <c r="E67" s="5">
        <f>IF(Table1[[#This Row],[Suit]]="Off Suit",0.5,1)</f>
        <v>0.5</v>
      </c>
    </row>
    <row r="68" spans="1:5" x14ac:dyDescent="0.55000000000000004">
      <c r="A68">
        <v>9</v>
      </c>
      <c r="B68" s="1" t="s">
        <v>1</v>
      </c>
      <c r="C68" s="1" t="s">
        <v>3</v>
      </c>
      <c r="D68" t="s">
        <v>11</v>
      </c>
      <c r="E68" s="5">
        <f>IF(Table1[[#This Row],[Suit]]="Off Suit",0.5,1)</f>
        <v>1</v>
      </c>
    </row>
    <row r="69" spans="1:5" x14ac:dyDescent="0.55000000000000004">
      <c r="A69">
        <v>9</v>
      </c>
      <c r="B69" s="1" t="s">
        <v>1</v>
      </c>
      <c r="C69" s="1" t="s">
        <v>3</v>
      </c>
      <c r="D69" t="s">
        <v>11</v>
      </c>
      <c r="E69" s="5">
        <f>IF(Table1[[#This Row],[Suit]]="Off Suit",0.5,1)</f>
        <v>1</v>
      </c>
    </row>
    <row r="70" spans="1:5" x14ac:dyDescent="0.55000000000000004">
      <c r="A70">
        <v>9</v>
      </c>
      <c r="B70" s="1" t="s">
        <v>9</v>
      </c>
      <c r="C70" s="1" t="s">
        <v>3</v>
      </c>
      <c r="D70" t="s">
        <v>11</v>
      </c>
      <c r="E70" s="5">
        <f>IF(Table1[[#This Row],[Suit]]="Off Suit",0.5,1)</f>
        <v>1</v>
      </c>
    </row>
    <row r="71" spans="1:5" x14ac:dyDescent="0.55000000000000004">
      <c r="A71">
        <v>9</v>
      </c>
      <c r="B71" s="1" t="s">
        <v>8</v>
      </c>
      <c r="C71" s="1" t="s">
        <v>3</v>
      </c>
      <c r="D71" t="s">
        <v>11</v>
      </c>
      <c r="E71" s="5">
        <f>IF(Table1[[#This Row],[Suit]]="Off Suit",0.5,1)</f>
        <v>1</v>
      </c>
    </row>
    <row r="72" spans="1:5" x14ac:dyDescent="0.55000000000000004">
      <c r="A72">
        <v>9</v>
      </c>
      <c r="B72" s="1" t="s">
        <v>0</v>
      </c>
      <c r="C72" s="1" t="s">
        <v>3</v>
      </c>
      <c r="D72" t="s">
        <v>11</v>
      </c>
      <c r="E72" s="5">
        <f>IF(Table1[[#This Row],[Suit]]="Off Suit",0.5,1)</f>
        <v>1</v>
      </c>
    </row>
    <row r="73" spans="1:5" x14ac:dyDescent="0.55000000000000004">
      <c r="A73">
        <v>9</v>
      </c>
      <c r="B73" s="1" t="s">
        <v>0</v>
      </c>
      <c r="C73" s="1" t="s">
        <v>3</v>
      </c>
      <c r="D73" t="s">
        <v>11</v>
      </c>
      <c r="E73" s="5">
        <f>IF(Table1[[#This Row],[Suit]]="Off Suit",0.5,1)</f>
        <v>1</v>
      </c>
    </row>
    <row r="74" spans="1:5" x14ac:dyDescent="0.55000000000000004">
      <c r="A74">
        <v>10</v>
      </c>
      <c r="B74" s="1" t="s">
        <v>2</v>
      </c>
      <c r="C74" s="1" t="s">
        <v>3</v>
      </c>
      <c r="D74">
        <v>4</v>
      </c>
      <c r="E74" s="5">
        <f>IF(Table1[[#This Row],[Suit]]="Off Suit",0.5,1)</f>
        <v>1</v>
      </c>
    </row>
    <row r="75" spans="1:5" x14ac:dyDescent="0.55000000000000004">
      <c r="A75">
        <v>10</v>
      </c>
      <c r="B75" s="1" t="s">
        <v>2</v>
      </c>
      <c r="C75" s="1" t="s">
        <v>15</v>
      </c>
      <c r="D75">
        <v>4</v>
      </c>
      <c r="E75" s="5">
        <f>IF(Table1[[#This Row],[Suit]]="Off Suit",0.5,1)</f>
        <v>0.5</v>
      </c>
    </row>
    <row r="76" spans="1:5" x14ac:dyDescent="0.55000000000000004">
      <c r="A76">
        <v>10</v>
      </c>
      <c r="B76" s="1" t="s">
        <v>2</v>
      </c>
      <c r="C76" s="1" t="s">
        <v>15</v>
      </c>
      <c r="D76">
        <v>4</v>
      </c>
      <c r="E76" s="5">
        <f>IF(Table1[[#This Row],[Suit]]="Off Suit",0.5,1)</f>
        <v>0.5</v>
      </c>
    </row>
    <row r="77" spans="1:5" x14ac:dyDescent="0.55000000000000004">
      <c r="A77">
        <v>10</v>
      </c>
      <c r="B77" s="1" t="s">
        <v>2</v>
      </c>
      <c r="C77" s="1" t="s">
        <v>4</v>
      </c>
      <c r="D77">
        <v>4</v>
      </c>
      <c r="E77" s="5">
        <f>IF(Table1[[#This Row],[Suit]]="Off Suit",0.5,1)</f>
        <v>1</v>
      </c>
    </row>
    <row r="78" spans="1:5" x14ac:dyDescent="0.55000000000000004">
      <c r="A78">
        <v>10</v>
      </c>
      <c r="B78" s="1" t="s">
        <v>1</v>
      </c>
      <c r="C78" s="1" t="s">
        <v>3</v>
      </c>
      <c r="D78">
        <v>4</v>
      </c>
      <c r="E78" s="5">
        <f>IF(Table1[[#This Row],[Suit]]="Off Suit",0.5,1)</f>
        <v>1</v>
      </c>
    </row>
    <row r="79" spans="1:5" x14ac:dyDescent="0.55000000000000004">
      <c r="A79">
        <v>10</v>
      </c>
      <c r="B79" s="1" t="s">
        <v>9</v>
      </c>
      <c r="C79" s="1" t="s">
        <v>3</v>
      </c>
      <c r="D79">
        <v>4</v>
      </c>
      <c r="E79" s="5">
        <f>IF(Table1[[#This Row],[Suit]]="Off Suit",0.5,1)</f>
        <v>1</v>
      </c>
    </row>
    <row r="80" spans="1:5" x14ac:dyDescent="0.55000000000000004">
      <c r="A80">
        <v>10</v>
      </c>
      <c r="B80" s="1" t="s">
        <v>0</v>
      </c>
      <c r="C80" s="1" t="s">
        <v>3</v>
      </c>
      <c r="D80">
        <v>4</v>
      </c>
      <c r="E80" s="5">
        <f>IF(Table1[[#This Row],[Suit]]="Off Suit",0.5,1)</f>
        <v>1</v>
      </c>
    </row>
    <row r="81" spans="1:5" x14ac:dyDescent="0.55000000000000004">
      <c r="A81">
        <v>10</v>
      </c>
      <c r="B81" s="1" t="s">
        <v>0</v>
      </c>
      <c r="C81" s="1" t="s">
        <v>3</v>
      </c>
      <c r="D81">
        <v>4</v>
      </c>
      <c r="E81" s="5">
        <f>IF(Table1[[#This Row],[Suit]]="Off Suit",0.5,1)</f>
        <v>1</v>
      </c>
    </row>
    <row r="82" spans="1:5" x14ac:dyDescent="0.55000000000000004">
      <c r="A82">
        <v>11</v>
      </c>
      <c r="B82" s="1" t="s">
        <v>2</v>
      </c>
      <c r="C82" s="1" t="s">
        <v>3</v>
      </c>
      <c r="E82" s="5">
        <f>IF(Table1[[#This Row],[Suit]]="Off Suit",0.5,1)</f>
        <v>1</v>
      </c>
    </row>
    <row r="83" spans="1:5" x14ac:dyDescent="0.55000000000000004">
      <c r="A83">
        <v>11</v>
      </c>
      <c r="B83" s="1" t="s">
        <v>2</v>
      </c>
      <c r="C83" s="1" t="s">
        <v>15</v>
      </c>
      <c r="E83" s="5">
        <f>IF(Table1[[#This Row],[Suit]]="Off Suit",0.5,1)</f>
        <v>0.5</v>
      </c>
    </row>
    <row r="84" spans="1:5" x14ac:dyDescent="0.55000000000000004">
      <c r="A84">
        <v>11</v>
      </c>
      <c r="B84" s="1" t="s">
        <v>2</v>
      </c>
      <c r="C84" s="1" t="s">
        <v>15</v>
      </c>
      <c r="E84" s="5">
        <f>IF(Table1[[#This Row],[Suit]]="Off Suit",0.5,1)</f>
        <v>0.5</v>
      </c>
    </row>
    <row r="85" spans="1:5" x14ac:dyDescent="0.55000000000000004">
      <c r="A85">
        <v>11</v>
      </c>
      <c r="B85" s="1" t="s">
        <v>1</v>
      </c>
      <c r="C85" s="1" t="s">
        <v>3</v>
      </c>
      <c r="E85" s="5">
        <f>IF(Table1[[#This Row],[Suit]]="Off Suit",0.5,1)</f>
        <v>1</v>
      </c>
    </row>
    <row r="86" spans="1:5" x14ac:dyDescent="0.55000000000000004">
      <c r="A86">
        <v>11</v>
      </c>
      <c r="B86" s="1" t="s">
        <v>9</v>
      </c>
      <c r="C86" s="1" t="s">
        <v>3</v>
      </c>
      <c r="E86" s="5">
        <f>IF(Table1[[#This Row],[Suit]]="Off Suit",0.5,1)</f>
        <v>1</v>
      </c>
    </row>
    <row r="87" spans="1:5" x14ac:dyDescent="0.55000000000000004">
      <c r="A87">
        <v>11</v>
      </c>
      <c r="B87" s="1" t="s">
        <v>9</v>
      </c>
      <c r="C87" s="1" t="s">
        <v>3</v>
      </c>
      <c r="E87" s="5">
        <f>IF(Table1[[#This Row],[Suit]]="Off Suit",0.5,1)</f>
        <v>1</v>
      </c>
    </row>
    <row r="88" spans="1:5" x14ac:dyDescent="0.55000000000000004">
      <c r="A88">
        <v>11</v>
      </c>
      <c r="B88" s="1" t="s">
        <v>8</v>
      </c>
      <c r="C88" s="1" t="s">
        <v>3</v>
      </c>
      <c r="E88" s="5">
        <f>IF(Table1[[#This Row],[Suit]]="Off Suit",0.5,1)</f>
        <v>1</v>
      </c>
    </row>
    <row r="89" spans="1:5" x14ac:dyDescent="0.55000000000000004">
      <c r="A89">
        <v>11</v>
      </c>
      <c r="B89" s="1" t="s">
        <v>0</v>
      </c>
      <c r="C89" s="1" t="s">
        <v>3</v>
      </c>
      <c r="E89" s="5">
        <f>IF(Table1[[#This Row],[Suit]]="Off Suit",0.5,1)</f>
        <v>1</v>
      </c>
    </row>
    <row r="90" spans="1:5" x14ac:dyDescent="0.55000000000000004">
      <c r="A90">
        <v>12</v>
      </c>
      <c r="B90" s="1" t="s">
        <v>2</v>
      </c>
      <c r="C90" s="1" t="s">
        <v>3</v>
      </c>
      <c r="E90" s="5">
        <f>IF(Table1[[#This Row],[Suit]]="Off Suit",0.5,1)</f>
        <v>1</v>
      </c>
    </row>
    <row r="91" spans="1:5" x14ac:dyDescent="0.55000000000000004">
      <c r="A91">
        <v>12</v>
      </c>
      <c r="B91" s="1" t="s">
        <v>2</v>
      </c>
      <c r="C91" s="1" t="s">
        <v>4</v>
      </c>
      <c r="E91" s="5">
        <f>IF(Table1[[#This Row],[Suit]]="Off Suit",0.5,1)</f>
        <v>1</v>
      </c>
    </row>
    <row r="92" spans="1:5" x14ac:dyDescent="0.55000000000000004">
      <c r="A92">
        <v>12</v>
      </c>
      <c r="B92" s="1" t="s">
        <v>2</v>
      </c>
      <c r="C92" s="1" t="s">
        <v>15</v>
      </c>
      <c r="E92" s="5">
        <f>IF(Table1[[#This Row],[Suit]]="Off Suit",0.5,1)</f>
        <v>0.5</v>
      </c>
    </row>
    <row r="93" spans="1:5" x14ac:dyDescent="0.55000000000000004">
      <c r="A93">
        <v>12</v>
      </c>
      <c r="B93" s="1" t="s">
        <v>2</v>
      </c>
      <c r="C93" s="1" t="s">
        <v>15</v>
      </c>
      <c r="E93" s="5">
        <f>IF(Table1[[#This Row],[Suit]]="Off Suit",0.5,1)</f>
        <v>0.5</v>
      </c>
    </row>
    <row r="94" spans="1:5" x14ac:dyDescent="0.55000000000000004">
      <c r="A94">
        <v>12</v>
      </c>
      <c r="B94" s="1" t="s">
        <v>1</v>
      </c>
      <c r="C94" s="1" t="s">
        <v>15</v>
      </c>
      <c r="E94" s="5">
        <f>IF(Table1[[#This Row],[Suit]]="Off Suit",0.5,1)</f>
        <v>0.5</v>
      </c>
    </row>
    <row r="95" spans="1:5" x14ac:dyDescent="0.55000000000000004">
      <c r="A95">
        <v>12</v>
      </c>
      <c r="B95" s="1" t="s">
        <v>9</v>
      </c>
      <c r="C95" s="1" t="s">
        <v>3</v>
      </c>
      <c r="E95" s="5">
        <f>IF(Table1[[#This Row],[Suit]]="Off Suit",0.5,1)</f>
        <v>1</v>
      </c>
    </row>
    <row r="96" spans="1:5" x14ac:dyDescent="0.55000000000000004">
      <c r="A96">
        <v>12</v>
      </c>
      <c r="B96" s="1" t="s">
        <v>0</v>
      </c>
      <c r="C96" s="1" t="s">
        <v>3</v>
      </c>
      <c r="E96" s="5">
        <f>IF(Table1[[#This Row],[Suit]]="Off Suit",0.5,1)</f>
        <v>1</v>
      </c>
    </row>
    <row r="97" spans="1:5" x14ac:dyDescent="0.55000000000000004">
      <c r="A97">
        <v>12</v>
      </c>
      <c r="B97" s="1" t="s">
        <v>0</v>
      </c>
      <c r="C97" s="1" t="s">
        <v>3</v>
      </c>
      <c r="E97" s="5">
        <f>IF(Table1[[#This Row],[Suit]]="Off Suit",0.5,1)</f>
        <v>1</v>
      </c>
    </row>
    <row r="98" spans="1:5" x14ac:dyDescent="0.55000000000000004">
      <c r="A98">
        <v>13</v>
      </c>
      <c r="B98" s="1">
        <v>9</v>
      </c>
      <c r="C98" s="1" t="s">
        <v>3</v>
      </c>
      <c r="E98" s="5">
        <f>IF(Table1[[#This Row],[Suit]]="Off Suit",0.5,1)</f>
        <v>1</v>
      </c>
    </row>
    <row r="99" spans="1:5" x14ac:dyDescent="0.55000000000000004">
      <c r="A99">
        <v>13</v>
      </c>
      <c r="B99" s="1" t="s">
        <v>2</v>
      </c>
      <c r="C99" s="1" t="s">
        <v>3</v>
      </c>
      <c r="E99" s="5">
        <f>IF(Table1[[#This Row],[Suit]]="Off Suit",0.5,1)</f>
        <v>1</v>
      </c>
    </row>
    <row r="100" spans="1:5" x14ac:dyDescent="0.55000000000000004">
      <c r="A100">
        <v>13</v>
      </c>
      <c r="B100" s="1" t="s">
        <v>2</v>
      </c>
      <c r="C100" s="1" t="s">
        <v>3</v>
      </c>
      <c r="E100" s="5">
        <f>IF(Table1[[#This Row],[Suit]]="Off Suit",0.5,1)</f>
        <v>1</v>
      </c>
    </row>
    <row r="101" spans="1:5" x14ac:dyDescent="0.55000000000000004">
      <c r="A101">
        <v>13</v>
      </c>
      <c r="B101" s="1" t="s">
        <v>2</v>
      </c>
      <c r="C101" s="1" t="s">
        <v>15</v>
      </c>
      <c r="E101" s="5">
        <f>IF(Table1[[#This Row],[Suit]]="Off Suit",0.5,1)</f>
        <v>0.5</v>
      </c>
    </row>
    <row r="102" spans="1:5" x14ac:dyDescent="0.55000000000000004">
      <c r="A102">
        <v>13</v>
      </c>
      <c r="B102" s="1" t="s">
        <v>2</v>
      </c>
      <c r="C102" s="1" t="s">
        <v>4</v>
      </c>
      <c r="E102" s="5">
        <f>IF(Table1[[#This Row],[Suit]]="Off Suit",0.5,1)</f>
        <v>1</v>
      </c>
    </row>
    <row r="103" spans="1:5" x14ac:dyDescent="0.55000000000000004">
      <c r="A103">
        <v>13</v>
      </c>
      <c r="B103" s="1" t="s">
        <v>9</v>
      </c>
      <c r="C103" s="1" t="s">
        <v>3</v>
      </c>
      <c r="E103" s="5">
        <f>IF(Table1[[#This Row],[Suit]]="Off Suit",0.5,1)</f>
        <v>1</v>
      </c>
    </row>
    <row r="104" spans="1:5" x14ac:dyDescent="0.55000000000000004">
      <c r="A104">
        <v>13</v>
      </c>
      <c r="B104" s="1" t="s">
        <v>0</v>
      </c>
      <c r="C104" s="1" t="s">
        <v>3</v>
      </c>
      <c r="E104" s="5">
        <f>IF(Table1[[#This Row],[Suit]]="Off Suit",0.5,1)</f>
        <v>1</v>
      </c>
    </row>
    <row r="105" spans="1:5" x14ac:dyDescent="0.55000000000000004">
      <c r="A105">
        <v>13</v>
      </c>
      <c r="B105" s="1" t="s">
        <v>0</v>
      </c>
      <c r="C105" s="1" t="s">
        <v>3</v>
      </c>
      <c r="E105" s="5">
        <f>IF(Table1[[#This Row],[Suit]]="Off Suit",0.5,1)</f>
        <v>1</v>
      </c>
    </row>
    <row r="106" spans="1:5" x14ac:dyDescent="0.55000000000000004">
      <c r="A106">
        <v>14</v>
      </c>
      <c r="B106" s="1" t="s">
        <v>2</v>
      </c>
      <c r="C106" s="1" t="s">
        <v>3</v>
      </c>
      <c r="E106" s="5">
        <f>IF(Table1[[#This Row],[Suit]]="Off Suit",0.5,1)</f>
        <v>1</v>
      </c>
    </row>
    <row r="107" spans="1:5" x14ac:dyDescent="0.55000000000000004">
      <c r="A107">
        <v>14</v>
      </c>
      <c r="B107" s="1" t="s">
        <v>2</v>
      </c>
      <c r="C107" s="1" t="s">
        <v>15</v>
      </c>
      <c r="E107" s="5">
        <f>IF(Table1[[#This Row],[Suit]]="Off Suit",0.5,1)</f>
        <v>0.5</v>
      </c>
    </row>
    <row r="108" spans="1:5" x14ac:dyDescent="0.55000000000000004">
      <c r="A108">
        <v>14</v>
      </c>
      <c r="B108" s="1" t="s">
        <v>2</v>
      </c>
      <c r="C108" s="1" t="s">
        <v>15</v>
      </c>
      <c r="E108" s="5">
        <f>IF(Table1[[#This Row],[Suit]]="Off Suit",0.5,1)</f>
        <v>0.5</v>
      </c>
    </row>
    <row r="109" spans="1:5" x14ac:dyDescent="0.55000000000000004">
      <c r="A109">
        <v>14</v>
      </c>
      <c r="B109" s="1" t="s">
        <v>2</v>
      </c>
      <c r="C109" s="1" t="s">
        <v>4</v>
      </c>
      <c r="E109" s="5">
        <f>IF(Table1[[#This Row],[Suit]]="Off Suit",0.5,1)</f>
        <v>1</v>
      </c>
    </row>
    <row r="110" spans="1:5" x14ac:dyDescent="0.55000000000000004">
      <c r="A110">
        <v>14</v>
      </c>
      <c r="B110" s="1" t="s">
        <v>2</v>
      </c>
      <c r="C110" s="1" t="s">
        <v>4</v>
      </c>
      <c r="E110" s="5">
        <f>IF(Table1[[#This Row],[Suit]]="Off Suit",0.5,1)</f>
        <v>1</v>
      </c>
    </row>
    <row r="111" spans="1:5" x14ac:dyDescent="0.55000000000000004">
      <c r="A111">
        <v>14</v>
      </c>
      <c r="B111" s="1" t="s">
        <v>9</v>
      </c>
      <c r="C111" s="1" t="s">
        <v>3</v>
      </c>
      <c r="E111" s="5">
        <f>IF(Table1[[#This Row],[Suit]]="Off Suit",0.5,1)</f>
        <v>1</v>
      </c>
    </row>
    <row r="112" spans="1:5" x14ac:dyDescent="0.55000000000000004">
      <c r="A112">
        <v>14</v>
      </c>
      <c r="B112" s="1" t="s">
        <v>0</v>
      </c>
      <c r="C112" s="1" t="s">
        <v>3</v>
      </c>
      <c r="E112" s="5">
        <f>IF(Table1[[#This Row],[Suit]]="Off Suit",0.5,1)</f>
        <v>1</v>
      </c>
    </row>
    <row r="113" spans="1:5" x14ac:dyDescent="0.55000000000000004">
      <c r="A113">
        <v>14</v>
      </c>
      <c r="B113" s="1" t="s">
        <v>0</v>
      </c>
      <c r="C113" s="1" t="s">
        <v>3</v>
      </c>
      <c r="E113" s="5">
        <f>IF(Table1[[#This Row],[Suit]]="Off Suit",0.5,1)</f>
        <v>1</v>
      </c>
    </row>
    <row r="114" spans="1:5" x14ac:dyDescent="0.55000000000000004">
      <c r="A114">
        <v>15</v>
      </c>
      <c r="B114" s="1" t="s">
        <v>2</v>
      </c>
      <c r="C114" s="1" t="s">
        <v>3</v>
      </c>
      <c r="E114" s="5">
        <f>IF(Table1[[#This Row],[Suit]]="Off Suit",0.5,1)</f>
        <v>1</v>
      </c>
    </row>
    <row r="115" spans="1:5" x14ac:dyDescent="0.55000000000000004">
      <c r="A115">
        <v>15</v>
      </c>
      <c r="B115" s="1" t="s">
        <v>2</v>
      </c>
      <c r="C115" s="1" t="s">
        <v>4</v>
      </c>
      <c r="E115" s="5">
        <f>IF(Table1[[#This Row],[Suit]]="Off Suit",0.5,1)</f>
        <v>1</v>
      </c>
    </row>
    <row r="116" spans="1:5" x14ac:dyDescent="0.55000000000000004">
      <c r="A116">
        <v>15</v>
      </c>
      <c r="B116" s="1" t="s">
        <v>2</v>
      </c>
      <c r="C116" s="1" t="s">
        <v>15</v>
      </c>
      <c r="E116" s="5">
        <f>IF(Table1[[#This Row],[Suit]]="Off Suit",0.5,1)</f>
        <v>0.5</v>
      </c>
    </row>
    <row r="117" spans="1:5" x14ac:dyDescent="0.55000000000000004">
      <c r="A117">
        <v>15</v>
      </c>
      <c r="B117" s="1" t="s">
        <v>2</v>
      </c>
      <c r="C117" s="1" t="s">
        <v>15</v>
      </c>
      <c r="E117" s="5">
        <f>IF(Table1[[#This Row],[Suit]]="Off Suit",0.5,1)</f>
        <v>0.5</v>
      </c>
    </row>
    <row r="118" spans="1:5" x14ac:dyDescent="0.55000000000000004">
      <c r="A118">
        <v>15</v>
      </c>
      <c r="B118" s="1" t="s">
        <v>1</v>
      </c>
      <c r="C118" s="1" t="s">
        <v>3</v>
      </c>
      <c r="E118" s="5">
        <f>IF(Table1[[#This Row],[Suit]]="Off Suit",0.5,1)</f>
        <v>1</v>
      </c>
    </row>
    <row r="119" spans="1:5" x14ac:dyDescent="0.55000000000000004">
      <c r="A119">
        <v>15</v>
      </c>
      <c r="B119" s="1" t="s">
        <v>9</v>
      </c>
      <c r="C119" s="1" t="s">
        <v>3</v>
      </c>
      <c r="E119" s="5">
        <f>IF(Table1[[#This Row],[Suit]]="Off Suit",0.5,1)</f>
        <v>1</v>
      </c>
    </row>
    <row r="120" spans="1:5" x14ac:dyDescent="0.55000000000000004">
      <c r="A120">
        <v>15</v>
      </c>
      <c r="B120" s="1" t="s">
        <v>0</v>
      </c>
      <c r="C120" s="1" t="s">
        <v>3</v>
      </c>
      <c r="E120" s="5">
        <f>IF(Table1[[#This Row],[Suit]]="Off Suit",0.5,1)</f>
        <v>1</v>
      </c>
    </row>
    <row r="121" spans="1:5" x14ac:dyDescent="0.55000000000000004">
      <c r="A121">
        <v>15</v>
      </c>
      <c r="B121" s="1" t="s">
        <v>0</v>
      </c>
      <c r="C121" s="1" t="s">
        <v>3</v>
      </c>
      <c r="E121" s="5">
        <f>IF(Table1[[#This Row],[Suit]]="Off Suit",0.5,1)</f>
        <v>1</v>
      </c>
    </row>
    <row r="122" spans="1:5" x14ac:dyDescent="0.55000000000000004">
      <c r="A122">
        <v>16</v>
      </c>
      <c r="B122" s="1" t="s">
        <v>2</v>
      </c>
      <c r="C122" s="1" t="s">
        <v>4</v>
      </c>
      <c r="E122" s="5">
        <f>IF(Table1[[#This Row],[Suit]]="Off Suit",0.5,1)</f>
        <v>1</v>
      </c>
    </row>
    <row r="123" spans="1:5" x14ac:dyDescent="0.55000000000000004">
      <c r="A123">
        <v>16</v>
      </c>
      <c r="B123" s="1" t="s">
        <v>2</v>
      </c>
      <c r="C123" s="1" t="s">
        <v>15</v>
      </c>
      <c r="E123" s="5">
        <f>IF(Table1[[#This Row],[Suit]]="Off Suit",0.5,1)</f>
        <v>0.5</v>
      </c>
    </row>
    <row r="124" spans="1:5" x14ac:dyDescent="0.55000000000000004">
      <c r="A124">
        <v>16</v>
      </c>
      <c r="B124" s="1" t="s">
        <v>2</v>
      </c>
      <c r="C124" s="1" t="s">
        <v>15</v>
      </c>
      <c r="E124" s="5">
        <f>IF(Table1[[#This Row],[Suit]]="Off Suit",0.5,1)</f>
        <v>0.5</v>
      </c>
    </row>
    <row r="125" spans="1:5" x14ac:dyDescent="0.55000000000000004">
      <c r="A125">
        <v>16</v>
      </c>
      <c r="B125" s="1" t="s">
        <v>1</v>
      </c>
      <c r="C125" s="1" t="s">
        <v>3</v>
      </c>
      <c r="E125" s="5">
        <f>IF(Table1[[#This Row],[Suit]]="Off Suit",0.5,1)</f>
        <v>1</v>
      </c>
    </row>
    <row r="126" spans="1:5" x14ac:dyDescent="0.55000000000000004">
      <c r="A126">
        <v>16</v>
      </c>
      <c r="B126" s="1" t="s">
        <v>1</v>
      </c>
      <c r="C126" s="1" t="s">
        <v>3</v>
      </c>
      <c r="E126" s="5">
        <f>IF(Table1[[#This Row],[Suit]]="Off Suit",0.5,1)</f>
        <v>1</v>
      </c>
    </row>
    <row r="127" spans="1:5" x14ac:dyDescent="0.55000000000000004">
      <c r="A127">
        <v>16</v>
      </c>
      <c r="B127" s="1" t="s">
        <v>9</v>
      </c>
      <c r="C127" s="1" t="s">
        <v>3</v>
      </c>
      <c r="E127" s="5">
        <f>IF(Table1[[#This Row],[Suit]]="Off Suit",0.5,1)</f>
        <v>1</v>
      </c>
    </row>
    <row r="128" spans="1:5" x14ac:dyDescent="0.55000000000000004">
      <c r="A128">
        <v>16</v>
      </c>
      <c r="B128" s="1" t="s">
        <v>8</v>
      </c>
      <c r="C128" s="1" t="s">
        <v>3</v>
      </c>
      <c r="E128" s="5">
        <f>IF(Table1[[#This Row],[Suit]]="Off Suit",0.5,1)</f>
        <v>1</v>
      </c>
    </row>
    <row r="129" spans="1:5" x14ac:dyDescent="0.55000000000000004">
      <c r="A129">
        <v>16</v>
      </c>
      <c r="B129" s="1" t="s">
        <v>0</v>
      </c>
      <c r="C129" s="1" t="s">
        <v>3</v>
      </c>
      <c r="E129" s="5">
        <f>IF(Table1[[#This Row],[Suit]]="Off Suit",0.5,1)</f>
        <v>1</v>
      </c>
    </row>
    <row r="130" spans="1:5" x14ac:dyDescent="0.55000000000000004">
      <c r="A130">
        <v>17</v>
      </c>
      <c r="B130" s="1">
        <v>10</v>
      </c>
      <c r="C130" s="1" t="s">
        <v>3</v>
      </c>
      <c r="E130" s="5">
        <f>IF(Table1[[#This Row],[Suit]]="Off Suit",0.5,1)</f>
        <v>1</v>
      </c>
    </row>
    <row r="131" spans="1:5" x14ac:dyDescent="0.55000000000000004">
      <c r="A131">
        <v>17</v>
      </c>
      <c r="B131" s="1">
        <v>10</v>
      </c>
      <c r="C131" s="1" t="s">
        <v>3</v>
      </c>
      <c r="E131" s="5">
        <f>IF(Table1[[#This Row],[Suit]]="Off Suit",0.5,1)</f>
        <v>1</v>
      </c>
    </row>
    <row r="132" spans="1:5" x14ac:dyDescent="0.55000000000000004">
      <c r="A132">
        <v>17</v>
      </c>
      <c r="B132" s="1" t="s">
        <v>2</v>
      </c>
      <c r="C132" s="1" t="s">
        <v>3</v>
      </c>
      <c r="E132" s="5">
        <f>IF(Table1[[#This Row],[Suit]]="Off Suit",0.5,1)</f>
        <v>1</v>
      </c>
    </row>
    <row r="133" spans="1:5" x14ac:dyDescent="0.55000000000000004">
      <c r="A133">
        <v>17</v>
      </c>
      <c r="B133" s="1" t="s">
        <v>2</v>
      </c>
      <c r="C133" s="1" t="s">
        <v>15</v>
      </c>
      <c r="E133" s="5">
        <f>IF(Table1[[#This Row],[Suit]]="Off Suit",0.5,1)</f>
        <v>0.5</v>
      </c>
    </row>
    <row r="134" spans="1:5" x14ac:dyDescent="0.55000000000000004">
      <c r="A134">
        <v>17</v>
      </c>
      <c r="B134" s="1" t="s">
        <v>1</v>
      </c>
      <c r="C134" s="1" t="s">
        <v>3</v>
      </c>
      <c r="E134" s="5">
        <f>IF(Table1[[#This Row],[Suit]]="Off Suit",0.5,1)</f>
        <v>1</v>
      </c>
    </row>
    <row r="135" spans="1:5" x14ac:dyDescent="0.55000000000000004">
      <c r="A135">
        <v>17</v>
      </c>
      <c r="B135" s="1" t="s">
        <v>8</v>
      </c>
      <c r="C135" s="1" t="s">
        <v>3</v>
      </c>
      <c r="E135" s="5">
        <f>IF(Table1[[#This Row],[Suit]]="Off Suit",0.5,1)</f>
        <v>1</v>
      </c>
    </row>
    <row r="136" spans="1:5" x14ac:dyDescent="0.55000000000000004">
      <c r="A136">
        <v>17</v>
      </c>
      <c r="B136" s="1" t="s">
        <v>0</v>
      </c>
      <c r="C136" s="1" t="s">
        <v>3</v>
      </c>
      <c r="E136" s="5">
        <f>IF(Table1[[#This Row],[Suit]]="Off Suit",0.5,1)</f>
        <v>1</v>
      </c>
    </row>
    <row r="137" spans="1:5" x14ac:dyDescent="0.55000000000000004">
      <c r="A137">
        <v>17</v>
      </c>
      <c r="B137" s="1" t="s">
        <v>0</v>
      </c>
      <c r="C137" s="1" t="s">
        <v>3</v>
      </c>
      <c r="E137" s="5">
        <f>IF(Table1[[#This Row],[Suit]]="Off Suit",0.5,1)</f>
        <v>1</v>
      </c>
    </row>
    <row r="138" spans="1:5" x14ac:dyDescent="0.55000000000000004">
      <c r="A138">
        <v>18</v>
      </c>
      <c r="B138" s="1" t="s">
        <v>2</v>
      </c>
      <c r="C138" s="1" t="s">
        <v>3</v>
      </c>
      <c r="E138" s="5">
        <f>IF(Table1[[#This Row],[Suit]]="Off Suit",0.5,1)</f>
        <v>1</v>
      </c>
    </row>
    <row r="139" spans="1:5" x14ac:dyDescent="0.55000000000000004">
      <c r="A139">
        <v>18</v>
      </c>
      <c r="B139" s="1" t="s">
        <v>2</v>
      </c>
      <c r="C139" s="1" t="s">
        <v>3</v>
      </c>
      <c r="E139" s="5">
        <f>IF(Table1[[#This Row],[Suit]]="Off Suit",0.5,1)</f>
        <v>1</v>
      </c>
    </row>
    <row r="140" spans="1:5" x14ac:dyDescent="0.55000000000000004">
      <c r="A140">
        <v>18</v>
      </c>
      <c r="B140" s="1" t="s">
        <v>2</v>
      </c>
      <c r="C140" s="1" t="s">
        <v>15</v>
      </c>
      <c r="E140" s="5">
        <f>IF(Table1[[#This Row],[Suit]]="Off Suit",0.5,1)</f>
        <v>0.5</v>
      </c>
    </row>
    <row r="141" spans="1:5" x14ac:dyDescent="0.55000000000000004">
      <c r="A141">
        <v>18</v>
      </c>
      <c r="B141" s="1" t="s">
        <v>2</v>
      </c>
      <c r="C141" s="1" t="s">
        <v>4</v>
      </c>
      <c r="E141" s="5">
        <f>IF(Table1[[#This Row],[Suit]]="Off Suit",0.5,1)</f>
        <v>1</v>
      </c>
    </row>
    <row r="142" spans="1:5" x14ac:dyDescent="0.55000000000000004">
      <c r="A142">
        <v>18</v>
      </c>
      <c r="B142" s="1" t="s">
        <v>1</v>
      </c>
      <c r="C142" s="1" t="s">
        <v>3</v>
      </c>
      <c r="E142" s="5">
        <f>IF(Table1[[#This Row],[Suit]]="Off Suit",0.5,1)</f>
        <v>1</v>
      </c>
    </row>
    <row r="143" spans="1:5" x14ac:dyDescent="0.55000000000000004">
      <c r="A143">
        <v>18</v>
      </c>
      <c r="B143" s="1" t="s">
        <v>9</v>
      </c>
      <c r="C143" s="1" t="s">
        <v>3</v>
      </c>
      <c r="E143" s="5">
        <f>IF(Table1[[#This Row],[Suit]]="Off Suit",0.5,1)</f>
        <v>1</v>
      </c>
    </row>
    <row r="144" spans="1:5" x14ac:dyDescent="0.55000000000000004">
      <c r="A144">
        <v>18</v>
      </c>
      <c r="B144" s="1" t="s">
        <v>0</v>
      </c>
      <c r="C144" s="1" t="s">
        <v>3</v>
      </c>
      <c r="E144" s="5">
        <f>IF(Table1[[#This Row],[Suit]]="Off Suit",0.5,1)</f>
        <v>1</v>
      </c>
    </row>
    <row r="145" spans="1:5" x14ac:dyDescent="0.55000000000000004">
      <c r="A145">
        <v>18</v>
      </c>
      <c r="B145" s="1" t="s">
        <v>0</v>
      </c>
      <c r="C145" s="1" t="s">
        <v>3</v>
      </c>
      <c r="E145" s="5">
        <f>IF(Table1[[#This Row],[Suit]]="Off Suit",0.5,1)</f>
        <v>1</v>
      </c>
    </row>
    <row r="146" spans="1:5" x14ac:dyDescent="0.55000000000000004">
      <c r="A146">
        <v>19</v>
      </c>
      <c r="B146" s="1" t="s">
        <v>2</v>
      </c>
      <c r="C146" s="1" t="s">
        <v>3</v>
      </c>
      <c r="E146" s="5">
        <f>IF(Table1[[#This Row],[Suit]]="Off Suit",0.5,1)</f>
        <v>1</v>
      </c>
    </row>
    <row r="147" spans="1:5" x14ac:dyDescent="0.55000000000000004">
      <c r="A147">
        <v>19</v>
      </c>
      <c r="B147" s="1" t="s">
        <v>2</v>
      </c>
      <c r="C147" s="1" t="s">
        <v>3</v>
      </c>
      <c r="E147" s="5">
        <f>IF(Table1[[#This Row],[Suit]]="Off Suit",0.5,1)</f>
        <v>1</v>
      </c>
    </row>
    <row r="148" spans="1:5" x14ac:dyDescent="0.55000000000000004">
      <c r="A148">
        <v>19</v>
      </c>
      <c r="B148" s="1" t="s">
        <v>2</v>
      </c>
      <c r="C148" s="1" t="s">
        <v>15</v>
      </c>
      <c r="E148" s="5">
        <f>IF(Table1[[#This Row],[Suit]]="Off Suit",0.5,1)</f>
        <v>0.5</v>
      </c>
    </row>
    <row r="149" spans="1:5" x14ac:dyDescent="0.55000000000000004">
      <c r="A149">
        <v>19</v>
      </c>
      <c r="B149" s="1" t="s">
        <v>9</v>
      </c>
      <c r="C149" s="1" t="s">
        <v>3</v>
      </c>
      <c r="E149" s="5">
        <f>IF(Table1[[#This Row],[Suit]]="Off Suit",0.5,1)</f>
        <v>1</v>
      </c>
    </row>
    <row r="150" spans="1:5" x14ac:dyDescent="0.55000000000000004">
      <c r="A150">
        <v>19</v>
      </c>
      <c r="B150" s="1" t="s">
        <v>8</v>
      </c>
      <c r="C150" s="1" t="s">
        <v>3</v>
      </c>
      <c r="E150" s="5">
        <f>IF(Table1[[#This Row],[Suit]]="Off Suit",0.5,1)</f>
        <v>1</v>
      </c>
    </row>
    <row r="151" spans="1:5" x14ac:dyDescent="0.55000000000000004">
      <c r="A151">
        <v>19</v>
      </c>
      <c r="B151" s="1" t="s">
        <v>8</v>
      </c>
      <c r="C151" s="1" t="s">
        <v>3</v>
      </c>
      <c r="E151" s="5">
        <f>IF(Table1[[#This Row],[Suit]]="Off Suit",0.5,1)</f>
        <v>1</v>
      </c>
    </row>
    <row r="152" spans="1:5" x14ac:dyDescent="0.55000000000000004">
      <c r="A152">
        <v>19</v>
      </c>
      <c r="B152" s="1" t="s">
        <v>0</v>
      </c>
      <c r="C152" s="1" t="s">
        <v>3</v>
      </c>
      <c r="E152" s="5">
        <f>IF(Table1[[#This Row],[Suit]]="Off Suit",0.5,1)</f>
        <v>1</v>
      </c>
    </row>
    <row r="153" spans="1:5" x14ac:dyDescent="0.55000000000000004">
      <c r="A153">
        <v>19</v>
      </c>
      <c r="B153" s="1" t="s">
        <v>0</v>
      </c>
      <c r="C153" s="1" t="s">
        <v>3</v>
      </c>
      <c r="E153" s="5">
        <f>IF(Table1[[#This Row],[Suit]]="Off Suit",0.5,1)</f>
        <v>1</v>
      </c>
    </row>
    <row r="154" spans="1:5" x14ac:dyDescent="0.55000000000000004">
      <c r="A154">
        <v>20</v>
      </c>
      <c r="B154" s="1" t="s">
        <v>2</v>
      </c>
      <c r="C154" s="1" t="s">
        <v>3</v>
      </c>
      <c r="E154" s="5">
        <f>IF(Table1[[#This Row],[Suit]]="Off Suit",0.5,1)</f>
        <v>1</v>
      </c>
    </row>
    <row r="155" spans="1:5" x14ac:dyDescent="0.55000000000000004">
      <c r="A155">
        <v>20</v>
      </c>
      <c r="B155" s="1" t="s">
        <v>2</v>
      </c>
      <c r="C155" s="1" t="s">
        <v>3</v>
      </c>
      <c r="E155" s="5">
        <f>IF(Table1[[#This Row],[Suit]]="Off Suit",0.5,1)</f>
        <v>1</v>
      </c>
    </row>
    <row r="156" spans="1:5" x14ac:dyDescent="0.55000000000000004">
      <c r="A156">
        <v>20</v>
      </c>
      <c r="B156" s="1" t="s">
        <v>2</v>
      </c>
      <c r="C156" s="1" t="s">
        <v>4</v>
      </c>
      <c r="E156" s="5">
        <f>IF(Table1[[#This Row],[Suit]]="Off Suit",0.5,1)</f>
        <v>1</v>
      </c>
    </row>
    <row r="157" spans="1:5" x14ac:dyDescent="0.55000000000000004">
      <c r="A157">
        <v>20</v>
      </c>
      <c r="B157" s="1" t="s">
        <v>2</v>
      </c>
      <c r="C157" s="1" t="s">
        <v>15</v>
      </c>
      <c r="E157" s="5">
        <f>IF(Table1[[#This Row],[Suit]]="Off Suit",0.5,1)</f>
        <v>0.5</v>
      </c>
    </row>
    <row r="158" spans="1:5" x14ac:dyDescent="0.55000000000000004">
      <c r="A158">
        <v>20</v>
      </c>
      <c r="B158" s="1" t="s">
        <v>2</v>
      </c>
      <c r="C158" s="1" t="s">
        <v>15</v>
      </c>
      <c r="E158" s="5">
        <f>IF(Table1[[#This Row],[Suit]]="Off Suit",0.5,1)</f>
        <v>0.5</v>
      </c>
    </row>
    <row r="159" spans="1:5" x14ac:dyDescent="0.55000000000000004">
      <c r="A159">
        <v>20</v>
      </c>
      <c r="B159" s="1" t="s">
        <v>1</v>
      </c>
      <c r="C159" s="1" t="s">
        <v>3</v>
      </c>
      <c r="E159" s="5">
        <f>IF(Table1[[#This Row],[Suit]]="Off Suit",0.5,1)</f>
        <v>1</v>
      </c>
    </row>
    <row r="160" spans="1:5" x14ac:dyDescent="0.55000000000000004">
      <c r="A160">
        <v>20</v>
      </c>
      <c r="B160" s="1" t="s">
        <v>0</v>
      </c>
      <c r="C160" s="1" t="s">
        <v>3</v>
      </c>
      <c r="E160" s="5">
        <f>IF(Table1[[#This Row],[Suit]]="Off Suit",0.5,1)</f>
        <v>1</v>
      </c>
    </row>
    <row r="161" spans="1:5" x14ac:dyDescent="0.55000000000000004">
      <c r="A161">
        <v>20</v>
      </c>
      <c r="B161" s="1" t="s">
        <v>0</v>
      </c>
      <c r="C161" s="1" t="s">
        <v>3</v>
      </c>
      <c r="E161" s="5">
        <f>IF(Table1[[#This Row],[Suit]]="Off Suit",0.5,1)</f>
        <v>1</v>
      </c>
    </row>
    <row r="162" spans="1:5" x14ac:dyDescent="0.55000000000000004">
      <c r="A162">
        <v>21</v>
      </c>
      <c r="B162" s="1">
        <v>9</v>
      </c>
      <c r="C162" s="1" t="s">
        <v>3</v>
      </c>
      <c r="E162" s="5">
        <f>IF(Table1[[#This Row],[Suit]]="Off Suit",0.5,1)</f>
        <v>1</v>
      </c>
    </row>
    <row r="163" spans="1:5" x14ac:dyDescent="0.55000000000000004">
      <c r="A163">
        <v>21</v>
      </c>
      <c r="B163" s="1" t="s">
        <v>2</v>
      </c>
      <c r="C163" s="1" t="s">
        <v>3</v>
      </c>
      <c r="E163" s="5">
        <f>IF(Table1[[#This Row],[Suit]]="Off Suit",0.5,1)</f>
        <v>1</v>
      </c>
    </row>
    <row r="164" spans="1:5" x14ac:dyDescent="0.55000000000000004">
      <c r="A164">
        <v>21</v>
      </c>
      <c r="B164" s="1" t="s">
        <v>2</v>
      </c>
      <c r="C164" s="1" t="s">
        <v>3</v>
      </c>
      <c r="E164" s="5">
        <f>IF(Table1[[#This Row],[Suit]]="Off Suit",0.5,1)</f>
        <v>1</v>
      </c>
    </row>
    <row r="165" spans="1:5" x14ac:dyDescent="0.55000000000000004">
      <c r="A165">
        <v>21</v>
      </c>
      <c r="B165" s="1" t="s">
        <v>2</v>
      </c>
      <c r="C165" s="1" t="s">
        <v>15</v>
      </c>
      <c r="E165" s="5">
        <f>IF(Table1[[#This Row],[Suit]]="Off Suit",0.5,1)</f>
        <v>0.5</v>
      </c>
    </row>
    <row r="166" spans="1:5" x14ac:dyDescent="0.55000000000000004">
      <c r="A166">
        <v>21</v>
      </c>
      <c r="B166" s="1" t="s">
        <v>9</v>
      </c>
      <c r="C166" s="1" t="s">
        <v>3</v>
      </c>
      <c r="E166" s="5">
        <f>IF(Table1[[#This Row],[Suit]]="Off Suit",0.5,1)</f>
        <v>1</v>
      </c>
    </row>
    <row r="167" spans="1:5" x14ac:dyDescent="0.55000000000000004">
      <c r="A167">
        <v>21</v>
      </c>
      <c r="B167" s="1" t="s">
        <v>9</v>
      </c>
      <c r="C167" s="1" t="s">
        <v>3</v>
      </c>
      <c r="E167" s="5">
        <f>IF(Table1[[#This Row],[Suit]]="Off Suit",0.5,1)</f>
        <v>1</v>
      </c>
    </row>
    <row r="168" spans="1:5" x14ac:dyDescent="0.55000000000000004">
      <c r="A168">
        <v>21</v>
      </c>
      <c r="B168" s="1" t="s">
        <v>0</v>
      </c>
      <c r="C168" s="1" t="s">
        <v>3</v>
      </c>
      <c r="E168" s="5">
        <f>IF(Table1[[#This Row],[Suit]]="Off Suit",0.5,1)</f>
        <v>1</v>
      </c>
    </row>
    <row r="169" spans="1:5" x14ac:dyDescent="0.55000000000000004">
      <c r="A169">
        <v>21</v>
      </c>
      <c r="B169" s="1" t="s">
        <v>0</v>
      </c>
      <c r="C169" s="1" t="s">
        <v>3</v>
      </c>
      <c r="E169" s="5">
        <f>IF(Table1[[#This Row],[Suit]]="Off Suit",0.5,1)</f>
        <v>1</v>
      </c>
    </row>
    <row r="170" spans="1:5" x14ac:dyDescent="0.55000000000000004">
      <c r="A170">
        <v>22</v>
      </c>
      <c r="B170" s="1" t="s">
        <v>2</v>
      </c>
      <c r="C170" s="1" t="s">
        <v>3</v>
      </c>
      <c r="E170" s="5">
        <f>IF(Table1[[#This Row],[Suit]]="Off Suit",0.5,1)</f>
        <v>1</v>
      </c>
    </row>
    <row r="171" spans="1:5" x14ac:dyDescent="0.55000000000000004">
      <c r="A171">
        <v>22</v>
      </c>
      <c r="B171" s="1" t="s">
        <v>2</v>
      </c>
      <c r="C171" s="1" t="s">
        <v>15</v>
      </c>
      <c r="E171" s="5">
        <f>IF(Table1[[#This Row],[Suit]]="Off Suit",0.5,1)</f>
        <v>0.5</v>
      </c>
    </row>
    <row r="172" spans="1:5" x14ac:dyDescent="0.55000000000000004">
      <c r="A172">
        <v>22</v>
      </c>
      <c r="B172" s="1" t="s">
        <v>2</v>
      </c>
      <c r="C172" s="1" t="s">
        <v>15</v>
      </c>
      <c r="E172" s="5">
        <f>IF(Table1[[#This Row],[Suit]]="Off Suit",0.5,1)</f>
        <v>0.5</v>
      </c>
    </row>
    <row r="173" spans="1:5" x14ac:dyDescent="0.55000000000000004">
      <c r="A173">
        <v>22</v>
      </c>
      <c r="B173" s="1" t="s">
        <v>1</v>
      </c>
      <c r="C173" s="1" t="s">
        <v>3</v>
      </c>
      <c r="E173" s="5">
        <f>IF(Table1[[#This Row],[Suit]]="Off Suit",0.5,1)</f>
        <v>1</v>
      </c>
    </row>
    <row r="174" spans="1:5" x14ac:dyDescent="0.55000000000000004">
      <c r="A174">
        <v>22</v>
      </c>
      <c r="B174" s="1" t="s">
        <v>9</v>
      </c>
      <c r="C174" s="1" t="s">
        <v>3</v>
      </c>
      <c r="E174" s="5">
        <f>IF(Table1[[#This Row],[Suit]]="Off Suit",0.5,1)</f>
        <v>1</v>
      </c>
    </row>
    <row r="175" spans="1:5" x14ac:dyDescent="0.55000000000000004">
      <c r="A175">
        <v>22</v>
      </c>
      <c r="B175" s="1" t="s">
        <v>8</v>
      </c>
      <c r="C175" s="1" t="s">
        <v>3</v>
      </c>
      <c r="E175" s="5">
        <f>IF(Table1[[#This Row],[Suit]]="Off Suit",0.5,1)</f>
        <v>1</v>
      </c>
    </row>
    <row r="176" spans="1:5" x14ac:dyDescent="0.55000000000000004">
      <c r="A176">
        <v>22</v>
      </c>
      <c r="B176" s="1" t="s">
        <v>0</v>
      </c>
      <c r="C176" s="1" t="s">
        <v>3</v>
      </c>
      <c r="E176" s="5">
        <f>IF(Table1[[#This Row],[Suit]]="Off Suit",0.5,1)</f>
        <v>1</v>
      </c>
    </row>
    <row r="177" spans="1:5" x14ac:dyDescent="0.55000000000000004">
      <c r="A177">
        <v>22</v>
      </c>
      <c r="B177" s="1" t="s">
        <v>0</v>
      </c>
      <c r="C177" s="1" t="s">
        <v>3</v>
      </c>
      <c r="E177" s="5">
        <f>IF(Table1[[#This Row],[Suit]]="Off Suit",0.5,1)</f>
        <v>1</v>
      </c>
    </row>
    <row r="178" spans="1:5" x14ac:dyDescent="0.55000000000000004">
      <c r="A178">
        <v>23</v>
      </c>
      <c r="B178" s="1">
        <v>9</v>
      </c>
      <c r="C178" s="1" t="s">
        <v>3</v>
      </c>
      <c r="E178" s="5">
        <f>IF(Table1[[#This Row],[Suit]]="Off Suit",0.5,1)</f>
        <v>1</v>
      </c>
    </row>
    <row r="179" spans="1:5" x14ac:dyDescent="0.55000000000000004">
      <c r="A179">
        <v>23</v>
      </c>
      <c r="B179" s="1" t="s">
        <v>2</v>
      </c>
      <c r="C179" s="1" t="s">
        <v>3</v>
      </c>
      <c r="E179" s="5">
        <f>IF(Table1[[#This Row],[Suit]]="Off Suit",0.5,1)</f>
        <v>1</v>
      </c>
    </row>
    <row r="180" spans="1:5" x14ac:dyDescent="0.55000000000000004">
      <c r="A180">
        <v>23</v>
      </c>
      <c r="B180" s="1" t="s">
        <v>2</v>
      </c>
      <c r="C180" s="1" t="s">
        <v>4</v>
      </c>
      <c r="E180" s="5">
        <f>IF(Table1[[#This Row],[Suit]]="Off Suit",0.5,1)</f>
        <v>1</v>
      </c>
    </row>
    <row r="181" spans="1:5" x14ac:dyDescent="0.55000000000000004">
      <c r="A181">
        <v>23</v>
      </c>
      <c r="B181" s="1" t="s">
        <v>2</v>
      </c>
      <c r="C181" s="1" t="s">
        <v>15</v>
      </c>
      <c r="E181" s="5">
        <f>IF(Table1[[#This Row],[Suit]]="Off Suit",0.5,1)</f>
        <v>0.5</v>
      </c>
    </row>
    <row r="182" spans="1:5" x14ac:dyDescent="0.55000000000000004">
      <c r="A182">
        <v>23</v>
      </c>
      <c r="B182" s="1" t="s">
        <v>1</v>
      </c>
      <c r="C182" s="1" t="s">
        <v>3</v>
      </c>
      <c r="E182" s="5">
        <f>IF(Table1[[#This Row],[Suit]]="Off Suit",0.5,1)</f>
        <v>1</v>
      </c>
    </row>
    <row r="183" spans="1:5" x14ac:dyDescent="0.55000000000000004">
      <c r="A183">
        <v>23</v>
      </c>
      <c r="B183" s="1" t="s">
        <v>9</v>
      </c>
      <c r="C183" s="1" t="s">
        <v>3</v>
      </c>
      <c r="E183" s="5">
        <f>IF(Table1[[#This Row],[Suit]]="Off Suit",0.5,1)</f>
        <v>1</v>
      </c>
    </row>
    <row r="184" spans="1:5" x14ac:dyDescent="0.55000000000000004">
      <c r="A184">
        <v>23</v>
      </c>
      <c r="B184" s="1" t="s">
        <v>0</v>
      </c>
      <c r="C184" s="1" t="s">
        <v>3</v>
      </c>
      <c r="E184" s="5">
        <f>IF(Table1[[#This Row],[Suit]]="Off Suit",0.5,1)</f>
        <v>1</v>
      </c>
    </row>
    <row r="185" spans="1:5" x14ac:dyDescent="0.55000000000000004">
      <c r="A185">
        <v>23</v>
      </c>
      <c r="B185" s="1" t="s">
        <v>0</v>
      </c>
      <c r="C185" s="1" t="s">
        <v>3</v>
      </c>
      <c r="E185" s="5">
        <f>IF(Table1[[#This Row],[Suit]]="Off Suit",0.5,1)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4BC7-D6D7-4382-93F1-912C6712B006}">
  <dimension ref="A1:C41"/>
  <sheetViews>
    <sheetView topLeftCell="A25" workbookViewId="0">
      <selection activeCell="C34" sqref="C34"/>
    </sheetView>
  </sheetViews>
  <sheetFormatPr defaultRowHeight="14.4" x14ac:dyDescent="0.55000000000000004"/>
  <cols>
    <col min="2" max="2" width="11.3125" customWidth="1"/>
  </cols>
  <sheetData>
    <row r="1" spans="1:3" x14ac:dyDescent="0.55000000000000004">
      <c r="A1" t="s">
        <v>5</v>
      </c>
      <c r="B1" t="s">
        <v>7</v>
      </c>
      <c r="C1" t="s">
        <v>18</v>
      </c>
    </row>
    <row r="2" spans="1:3" x14ac:dyDescent="0.55000000000000004">
      <c r="A2">
        <v>1</v>
      </c>
      <c r="B2" s="1" t="s">
        <v>2</v>
      </c>
    </row>
    <row r="3" spans="1:3" x14ac:dyDescent="0.55000000000000004">
      <c r="A3">
        <v>1</v>
      </c>
      <c r="B3" s="1" t="s">
        <v>2</v>
      </c>
    </row>
    <row r="4" spans="1:3" x14ac:dyDescent="0.55000000000000004">
      <c r="A4">
        <v>1</v>
      </c>
      <c r="B4" s="1" t="s">
        <v>2</v>
      </c>
    </row>
    <row r="5" spans="1:3" x14ac:dyDescent="0.55000000000000004">
      <c r="A5">
        <v>1</v>
      </c>
      <c r="B5" s="1" t="s">
        <v>2</v>
      </c>
    </row>
    <row r="6" spans="1:3" x14ac:dyDescent="0.55000000000000004">
      <c r="A6">
        <v>1</v>
      </c>
      <c r="B6" s="1" t="s">
        <v>1</v>
      </c>
    </row>
    <row r="7" spans="1:3" x14ac:dyDescent="0.55000000000000004">
      <c r="A7">
        <v>1</v>
      </c>
      <c r="B7" s="1" t="s">
        <v>1</v>
      </c>
    </row>
    <row r="8" spans="1:3" x14ac:dyDescent="0.55000000000000004">
      <c r="A8">
        <v>1</v>
      </c>
      <c r="B8" s="1" t="s">
        <v>8</v>
      </c>
    </row>
    <row r="9" spans="1:3" x14ac:dyDescent="0.55000000000000004">
      <c r="A9">
        <v>1</v>
      </c>
      <c r="B9" s="1" t="s">
        <v>10</v>
      </c>
    </row>
    <row r="10" spans="1:3" x14ac:dyDescent="0.55000000000000004">
      <c r="A10">
        <v>2</v>
      </c>
      <c r="B10" s="1" t="s">
        <v>2</v>
      </c>
      <c r="C10" t="s">
        <v>11</v>
      </c>
    </row>
    <row r="11" spans="1:3" x14ac:dyDescent="0.55000000000000004">
      <c r="A11">
        <v>2</v>
      </c>
      <c r="B11" s="1" t="s">
        <v>2</v>
      </c>
      <c r="C11" t="s">
        <v>11</v>
      </c>
    </row>
    <row r="12" spans="1:3" x14ac:dyDescent="0.55000000000000004">
      <c r="A12">
        <v>2</v>
      </c>
      <c r="B12" s="1" t="s">
        <v>2</v>
      </c>
      <c r="C12" t="s">
        <v>11</v>
      </c>
    </row>
    <row r="13" spans="1:3" x14ac:dyDescent="0.55000000000000004">
      <c r="A13">
        <v>2</v>
      </c>
      <c r="B13" s="1" t="s">
        <v>2</v>
      </c>
      <c r="C13" t="s">
        <v>11</v>
      </c>
    </row>
    <row r="14" spans="1:3" x14ac:dyDescent="0.55000000000000004">
      <c r="A14">
        <v>2</v>
      </c>
      <c r="B14" s="1" t="s">
        <v>2</v>
      </c>
      <c r="C14" t="s">
        <v>11</v>
      </c>
    </row>
    <row r="15" spans="1:3" x14ac:dyDescent="0.55000000000000004">
      <c r="A15">
        <v>2</v>
      </c>
      <c r="B15" s="1" t="s">
        <v>2</v>
      </c>
      <c r="C15" t="s">
        <v>11</v>
      </c>
    </row>
    <row r="16" spans="1:3" x14ac:dyDescent="0.55000000000000004">
      <c r="A16">
        <v>2</v>
      </c>
      <c r="B16" s="1" t="s">
        <v>1</v>
      </c>
      <c r="C16" t="s">
        <v>11</v>
      </c>
    </row>
    <row r="17" spans="1:3" x14ac:dyDescent="0.55000000000000004">
      <c r="A17">
        <v>2</v>
      </c>
      <c r="B17" s="1" t="s">
        <v>1</v>
      </c>
      <c r="C17" t="s">
        <v>11</v>
      </c>
    </row>
    <row r="18" spans="1:3" x14ac:dyDescent="0.55000000000000004">
      <c r="A18">
        <v>3</v>
      </c>
      <c r="B18" s="1" t="s">
        <v>2</v>
      </c>
      <c r="C18">
        <v>4</v>
      </c>
    </row>
    <row r="19" spans="1:3" x14ac:dyDescent="0.55000000000000004">
      <c r="A19">
        <v>3</v>
      </c>
      <c r="B19" s="1" t="s">
        <v>2</v>
      </c>
      <c r="C19">
        <v>4</v>
      </c>
    </row>
    <row r="20" spans="1:3" x14ac:dyDescent="0.55000000000000004">
      <c r="A20">
        <v>3</v>
      </c>
      <c r="B20" s="1" t="s">
        <v>2</v>
      </c>
      <c r="C20">
        <v>4</v>
      </c>
    </row>
    <row r="21" spans="1:3" x14ac:dyDescent="0.55000000000000004">
      <c r="A21">
        <v>3</v>
      </c>
      <c r="B21" s="1" t="s">
        <v>2</v>
      </c>
      <c r="C21">
        <v>4</v>
      </c>
    </row>
    <row r="22" spans="1:3" x14ac:dyDescent="0.55000000000000004">
      <c r="A22">
        <v>3</v>
      </c>
      <c r="B22" s="1" t="s">
        <v>2</v>
      </c>
      <c r="C22">
        <v>4</v>
      </c>
    </row>
    <row r="23" spans="1:3" x14ac:dyDescent="0.55000000000000004">
      <c r="A23">
        <v>3</v>
      </c>
      <c r="B23" s="1" t="s">
        <v>2</v>
      </c>
      <c r="C23">
        <v>4</v>
      </c>
    </row>
    <row r="24" spans="1:3" x14ac:dyDescent="0.55000000000000004">
      <c r="A24">
        <v>3</v>
      </c>
      <c r="B24" s="1" t="s">
        <v>2</v>
      </c>
      <c r="C24">
        <v>4</v>
      </c>
    </row>
    <row r="25" spans="1:3" x14ac:dyDescent="0.55000000000000004">
      <c r="A25">
        <v>3</v>
      </c>
      <c r="B25" s="1" t="s">
        <v>1</v>
      </c>
      <c r="C25">
        <v>4</v>
      </c>
    </row>
    <row r="26" spans="1:3" x14ac:dyDescent="0.55000000000000004">
      <c r="A26">
        <v>4</v>
      </c>
      <c r="B26" s="1">
        <v>9</v>
      </c>
      <c r="C26">
        <v>6</v>
      </c>
    </row>
    <row r="27" spans="1:3" x14ac:dyDescent="0.55000000000000004">
      <c r="A27">
        <v>4</v>
      </c>
      <c r="B27" s="1">
        <v>9</v>
      </c>
      <c r="C27">
        <v>6</v>
      </c>
    </row>
    <row r="28" spans="1:3" x14ac:dyDescent="0.55000000000000004">
      <c r="A28">
        <v>4</v>
      </c>
      <c r="B28" s="1">
        <v>9</v>
      </c>
      <c r="C28">
        <v>6</v>
      </c>
    </row>
    <row r="29" spans="1:3" x14ac:dyDescent="0.55000000000000004">
      <c r="A29">
        <v>4</v>
      </c>
      <c r="B29" s="1">
        <v>9</v>
      </c>
      <c r="C29">
        <v>6</v>
      </c>
    </row>
    <row r="30" spans="1:3" x14ac:dyDescent="0.55000000000000004">
      <c r="A30">
        <v>4</v>
      </c>
      <c r="B30" s="1">
        <v>9</v>
      </c>
      <c r="C30">
        <v>6</v>
      </c>
    </row>
    <row r="31" spans="1:3" x14ac:dyDescent="0.55000000000000004">
      <c r="A31">
        <v>4</v>
      </c>
      <c r="B31" s="1">
        <v>9</v>
      </c>
      <c r="C31">
        <v>6</v>
      </c>
    </row>
    <row r="32" spans="1:3" x14ac:dyDescent="0.55000000000000004">
      <c r="A32">
        <v>4</v>
      </c>
      <c r="B32" s="1">
        <v>10</v>
      </c>
      <c r="C32">
        <v>6</v>
      </c>
    </row>
    <row r="33" spans="1:3" x14ac:dyDescent="0.55000000000000004">
      <c r="A33">
        <v>4</v>
      </c>
      <c r="B33" s="1" t="s">
        <v>8</v>
      </c>
      <c r="C33">
        <v>6</v>
      </c>
    </row>
    <row r="34" spans="1:3" x14ac:dyDescent="0.55000000000000004">
      <c r="A34">
        <v>5</v>
      </c>
      <c r="B34" s="1" t="s">
        <v>2</v>
      </c>
    </row>
    <row r="35" spans="1:3" x14ac:dyDescent="0.55000000000000004">
      <c r="A35">
        <v>5</v>
      </c>
      <c r="B35" s="1" t="s">
        <v>2</v>
      </c>
    </row>
    <row r="36" spans="1:3" x14ac:dyDescent="0.55000000000000004">
      <c r="A36">
        <v>5</v>
      </c>
      <c r="B36" s="1" t="s">
        <v>2</v>
      </c>
    </row>
    <row r="37" spans="1:3" x14ac:dyDescent="0.55000000000000004">
      <c r="A37">
        <v>5</v>
      </c>
      <c r="B37" s="1" t="s">
        <v>2</v>
      </c>
    </row>
    <row r="38" spans="1:3" x14ac:dyDescent="0.55000000000000004">
      <c r="A38">
        <v>5</v>
      </c>
      <c r="B38" s="1" t="s">
        <v>2</v>
      </c>
    </row>
    <row r="39" spans="1:3" x14ac:dyDescent="0.55000000000000004">
      <c r="A39">
        <v>5</v>
      </c>
      <c r="B39" s="1" t="s">
        <v>2</v>
      </c>
    </row>
    <row r="40" spans="1:3" x14ac:dyDescent="0.55000000000000004">
      <c r="A40">
        <v>5</v>
      </c>
      <c r="B40" s="1" t="s">
        <v>2</v>
      </c>
    </row>
    <row r="41" spans="1:3" x14ac:dyDescent="0.55000000000000004">
      <c r="A41">
        <v>5</v>
      </c>
      <c r="B41" s="1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Trump</vt:lpstr>
      <vt:lpstr>No 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Risinger</dc:creator>
  <cp:lastModifiedBy>Kristin Risinger</cp:lastModifiedBy>
  <dcterms:created xsi:type="dcterms:W3CDTF">2015-06-05T18:17:20Z</dcterms:created>
  <dcterms:modified xsi:type="dcterms:W3CDTF">2025-05-12T03:56:28Z</dcterms:modified>
</cp:coreProperties>
</file>