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ristinasandoval/Desktop/"/>
    </mc:Choice>
  </mc:AlternateContent>
  <xr:revisionPtr revIDLastSave="0" documentId="8_{5AF52063-BBC6-3249-B27B-794220466F9E}" xr6:coauthVersionLast="45" xr6:coauthVersionMax="45" xr10:uidLastSave="{00000000-0000-0000-0000-000000000000}"/>
  <bookViews>
    <workbookView xWindow="0" yWindow="460" windowWidth="32080" windowHeight="19540" firstSheet="14" activeTab="31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0" r:id="rId33"/>
    <pivotCache cacheId="1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" i="86" l="1"/>
  <c r="H14" i="86"/>
  <c r="H15" i="86"/>
  <c r="H12" i="86"/>
  <c r="H11" i="84"/>
  <c r="H12" i="82"/>
  <c r="F9" i="70"/>
  <c r="F10" i="70"/>
  <c r="F11" i="70"/>
  <c r="F12" i="70"/>
  <c r="F13" i="70"/>
  <c r="F14" i="70"/>
  <c r="F15" i="70"/>
  <c r="F16" i="70"/>
  <c r="F17" i="70"/>
  <c r="F18" i="70"/>
  <c r="F19" i="70"/>
  <c r="F8" i="70"/>
  <c r="E9" i="70"/>
  <c r="E10" i="70"/>
  <c r="E11" i="70"/>
  <c r="E12" i="70"/>
  <c r="E13" i="70"/>
  <c r="E14" i="70"/>
  <c r="E15" i="70"/>
  <c r="E16" i="70"/>
  <c r="E17" i="70"/>
  <c r="E18" i="70"/>
  <c r="E19" i="70"/>
  <c r="E8" i="70"/>
  <c r="E8" i="81"/>
  <c r="E9" i="69"/>
  <c r="E10" i="69"/>
  <c r="E11" i="69"/>
  <c r="E12" i="69"/>
  <c r="E13" i="69"/>
  <c r="E14" i="69"/>
  <c r="E15" i="69"/>
  <c r="E16" i="69"/>
  <c r="E17" i="69"/>
  <c r="E18" i="69"/>
  <c r="E19" i="69"/>
  <c r="E8" i="69"/>
  <c r="G4" i="67"/>
  <c r="G5" i="67"/>
  <c r="G6" i="67"/>
  <c r="G7" i="67"/>
  <c r="H18" i="66"/>
  <c r="H19" i="66"/>
  <c r="H20" i="66"/>
  <c r="H21" i="66"/>
  <c r="H15" i="65"/>
  <c r="H16" i="65"/>
  <c r="H17" i="65"/>
  <c r="H14" i="65"/>
  <c r="H12" i="64"/>
  <c r="I12" i="62"/>
  <c r="I12" i="59"/>
  <c r="I12" i="58"/>
  <c r="F3" i="52"/>
  <c r="G3" i="66" l="1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10" i="79"/>
  <c r="A9" i="79"/>
  <c r="A13" i="79" s="1"/>
  <c r="A8" i="79"/>
  <c r="A12" i="79" s="1"/>
  <c r="G7" i="79"/>
  <c r="A7" i="79"/>
  <c r="A11" i="79" s="1"/>
  <c r="G6" i="79"/>
  <c r="A6" i="79"/>
  <c r="G5" i="79"/>
  <c r="G4" i="79"/>
  <c r="F3" i="79"/>
  <c r="H21" i="78"/>
  <c r="H20" i="78"/>
  <c r="H19" i="78"/>
  <c r="H18" i="78"/>
  <c r="G17" i="78"/>
  <c r="G14" i="78"/>
  <c r="G11" i="78"/>
  <c r="G9" i="78"/>
  <c r="G7" i="78"/>
  <c r="G6" i="78"/>
  <c r="H17" i="77"/>
  <c r="H16" i="77"/>
  <c r="H15" i="77"/>
  <c r="H14" i="77"/>
  <c r="G13" i="77"/>
  <c r="G1" i="77" s="1"/>
  <c r="G10" i="77"/>
  <c r="G5" i="77" s="1"/>
  <c r="G4" i="77"/>
  <c r="H12" i="76"/>
  <c r="G12" i="76"/>
  <c r="H10" i="76"/>
  <c r="G7" i="76" s="1"/>
  <c r="G10" i="76"/>
  <c r="G5" i="76"/>
  <c r="G4" i="76"/>
  <c r="G1" i="76"/>
  <c r="I12" i="75"/>
  <c r="I10" i="75"/>
  <c r="H10" i="75"/>
  <c r="H7" i="75"/>
  <c r="H5" i="75"/>
  <c r="H4" i="75"/>
  <c r="H1" i="75"/>
  <c r="I12" i="74"/>
  <c r="H12" i="74"/>
  <c r="I10" i="74"/>
  <c r="H10" i="74"/>
  <c r="H7" i="74"/>
  <c r="H5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H11" i="70"/>
  <c r="H8" i="70"/>
  <c r="G8" i="69"/>
  <c r="I4" i="67"/>
  <c r="G8" i="80"/>
  <c r="J12" i="74"/>
  <c r="J14" i="77"/>
  <c r="J12" i="73"/>
  <c r="J12" i="75"/>
  <c r="I4" i="79"/>
  <c r="I12" i="76"/>
  <c r="J18" i="78"/>
  <c r="H11" i="81"/>
  <c r="H8" i="81"/>
  <c r="G7" i="77" l="1"/>
  <c r="G17" i="66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8" i="66"/>
  <c r="J14" i="65"/>
  <c r="I12" i="64"/>
  <c r="J12" i="62"/>
  <c r="J12" i="59"/>
  <c r="J12" i="58"/>
  <c r="G1" i="65" l="1"/>
  <c r="L9" i="1" s="1"/>
  <c r="G7" i="65"/>
  <c r="G5" i="57"/>
  <c r="G4" i="57"/>
  <c r="G3" i="57"/>
  <c r="F3" i="54"/>
  <c r="I3" i="57"/>
  <c r="E3" i="54" l="1"/>
  <c r="H4" i="53"/>
  <c r="G8" i="52"/>
  <c r="G3" i="52"/>
</calcChain>
</file>

<file path=xl/sharedStrings.xml><?xml version="1.0" encoding="utf-8"?>
<sst xmlns="http://schemas.openxmlformats.org/spreadsheetml/2006/main" count="9101" uniqueCount="152">
  <si>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</si>
  <si>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</si>
  <si>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</si>
  <si>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</si>
  <si>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</si>
  <si>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</si>
  <si>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</si>
  <si>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</si>
  <si>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</si>
  <si>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</si>
  <si>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</si>
  <si>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</si>
  <si>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</si>
  <si>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</si>
  <si>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</si>
  <si>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</si>
  <si>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</si>
  <si>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</si>
  <si>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</si>
  <si>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</si>
  <si>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</si>
  <si>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</si>
  <si>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</si>
  <si>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</si>
  <si>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</si>
  <si>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</si>
  <si>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</si>
  <si>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</si>
  <si>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</si>
  <si>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</si>
  <si>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</si>
  <si>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</si>
  <si>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</si>
  <si>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</si>
  <si>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</si>
  <si>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</si>
  <si>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</si>
  <si>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</si>
  <si>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</si>
  <si>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</si>
  <si>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</si>
  <si>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</si>
  <si>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</si>
  <si>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</si>
  <si>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</si>
  <si>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</si>
  <si>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</si>
  <si>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</si>
  <si>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</si>
  <si>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</si>
  <si>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</si>
  <si>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</si>
  <si>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</si>
  <si>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</si>
  <si>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</si>
  <si>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</si>
  <si>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</si>
  <si>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</si>
  <si>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</si>
  <si>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</si>
  <si>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</si>
  <si>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</si>
  <si>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</si>
  <si>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</si>
  <si>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</si>
  <si>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</si>
  <si>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</si>
  <si>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</si>
  <si>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</si>
  <si>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</si>
  <si>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</si>
  <si>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</si>
  <si>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</si>
  <si>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</si>
  <si>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</si>
  <si>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</si>
  <si>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</si>
  <si>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</si>
  <si>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</si>
  <si>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</si>
  <si>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</si>
  <si>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</si>
  <si>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</si>
  <si>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</si>
  <si>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</si>
  <si>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</si>
  <si>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</si>
  <si>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</si>
  <si>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</si>
  <si>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</si>
  <si>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</si>
  <si>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</si>
  <si>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</si>
  <si>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</si>
  <si>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</si>
  <si>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</si>
  <si>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</si>
  <si>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</si>
  <si>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</si>
  <si>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</si>
  <si>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</si>
  <si>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</si>
  <si>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</si>
  <si>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</si>
  <si>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</si>
  <si>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</si>
  <si>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</si>
  <si>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</si>
  <si>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</si>
  <si>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</si>
  <si>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</si>
  <si>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</si>
  <si>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</si>
  <si>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</si>
  <si>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</si>
  <si>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</si>
  <si>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</si>
  <si>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</si>
  <si>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</si>
  <si>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</si>
  <si>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</si>
  <si>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</si>
  <si>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</si>
  <si>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</si>
  <si>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</si>
  <si>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</si>
  <si>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</si>
  <si>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</si>
  <si>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</si>
  <si>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</si>
  <si>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</si>
  <si>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</si>
  <si>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</si>
  <si>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</si>
  <si>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</si>
  <si>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</si>
  <si>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</si>
  <si>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</si>
  <si>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</si>
  <si>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</si>
  <si>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</si>
  <si>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</si>
  <si>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</si>
  <si>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</si>
  <si>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</si>
  <si>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</si>
  <si>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>Product:</t>
  </si>
  <si>
    <t>Total sales:</t>
  </si>
  <si>
    <t>Criterias</t>
  </si>
  <si>
    <t>&gt;2200</t>
  </si>
  <si>
    <t>&gt;800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</si>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</sst>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  <numFmt numFmtId="169" formatCode="m/d/yyyy"/>
  </numFmts>
  <fonts count="20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12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  <xf numFmtId="0" fontId="18" fillId="0" borderId="24" applyNumberFormat="0" applyFill="0" applyAlignment="0" applyProtection="0"/>
  </cellStyleXfs>
  <cellXfs count="106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  <xf numFmtId="169" fontId="0" fillId="0" borderId="20" xfId="0" applyNumberFormat="1" applyBorder="1"/>
    <xf numFmtId="169" fontId="0" fillId="0" borderId="15" xfId="0" applyNumberFormat="1" applyBorder="1"/>
    <xf numFmtId="0" fontId="19" fillId="10" borderId="9" xfId="0" applyFont="1" applyFill="1" applyBorder="1"/>
    <xf numFmtId="0" fontId="8" fillId="8" borderId="21" xfId="0" applyFont="1" applyFill="1" applyBorder="1" applyAlignment="1">
      <alignment horizontal="center"/>
    </xf>
    <xf numFmtId="0" fontId="8" fillId="8" borderId="20" xfId="0" applyFont="1" applyFill="1" applyBorder="1" applyAlignment="1">
      <alignment horizontal="center"/>
    </xf>
    <xf numFmtId="0" fontId="18" fillId="9" borderId="24" xfId="11" applyFill="1"/>
  </cellXfs>
  <cellStyles count="12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eading 2" xfId="11" builtinId="17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7" totalsRowShown="0" headerRowDxfId="35" headerRowBorderDxfId="33" tableBorderDxfId="34" totalsRowBorderDxfId="32">
  <autoFilter ref="A1:D17" xr:uid="{92CDCB75-563F-4233-89BB-25BA276EF4E3}"/>
  <tableColumns count="4">
    <tableColumn id="1" xr3:uid="{E30D16F2-96BB-4774-B4F8-06C791312E69}" name="Date" dataDxfId="31"/>
    <tableColumn id="2" xr3:uid="{F413D8EA-02C4-45EE-8965-A28AC4D329FC}" name="Product" dataDxfId="30"/>
    <tableColumn id="3" xr3:uid="{78F7AC72-50D0-4D84-BBC2-0F1257113770}" name="Sales" dataDxfId="29"/>
    <tableColumn id="4" xr3:uid="{5D299350-21EB-4016-B632-370A5267695F}" name="COGS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53" headerRowBorderDxfId="52" tableBorderDxfId="51" totalsRowBorderDxfId="50">
  <autoFilter ref="A1:D17" xr:uid="{92CDCB75-563F-4233-89BB-25BA276EF4E3}"/>
  <tableColumns count="4">
    <tableColumn id="1" xr3:uid="{C4440C7B-8E40-4FDB-9344-A9A81FD0C966}" name="Date" dataDxfId="49"/>
    <tableColumn id="2" xr3:uid="{F06A7558-4569-477B-8563-1E701FB91434}" name="Product" dataDxfId="48"/>
    <tableColumn id="3" xr3:uid="{056A49FC-83BF-457D-9B01-C762A3EFE58A}" name="Sales" dataDxfId="47"/>
    <tableColumn id="4" xr3:uid="{3656D4F5-1478-4D2C-A824-B189D15D7399}" name="COGS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45" tableBorderDxfId="44" totalsRowBorderDxfId="43">
  <autoFilter ref="A3:B591" xr:uid="{F9FBB523-FC0F-4259-9575-051ADE35D548}"/>
  <tableColumns count="2">
    <tableColumn id="1" xr3:uid="{4FF9953C-A07D-415B-A8FE-F711266E20AB}" name="Post" dataDxfId="42"/>
    <tableColumn id="2" xr3:uid="{28849368-7F7D-418F-BA81-D7CAC739C263}" name="Seconds" dataDxfId="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40" tableBorderDxfId="39" totalsRowBorderDxfId="38">
  <autoFilter ref="A3:B591" xr:uid="{F9FBB523-FC0F-4259-9575-051ADE35D548}"/>
  <tableColumns count="2">
    <tableColumn id="1" xr3:uid="{7A08A741-9103-48B8-B3FE-FC74220F9B4B}" name="Post" dataDxfId="37"/>
    <tableColumn id="2" xr3:uid="{CC105BA9-1B7F-4B13-972B-B99C08FC3649}" name="Seconds" dataDxfId="3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opLeftCell="A11" zoomScale="150" zoomScaleNormal="150" workbookViewId="0">
      <selection activeCell="U36" sqref="U36"/>
    </sheetView>
  </sheetViews>
  <sheetFormatPr baseColWidth="10" defaultColWidth="8.83203125" defaultRowHeight="15" x14ac:dyDescent="0.2"/>
  <cols>
    <col min="11" max="11" width="30.5" customWidth="1"/>
    <col min="17" max="17" width="2.83203125" customWidth="1"/>
  </cols>
  <sheetData>
    <row r="1" spans="1:20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2" thickTop="1" x14ac:dyDescent="0.2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4" x14ac:dyDescent="0.3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4" x14ac:dyDescent="0.3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3" x14ac:dyDescent="0.3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3" x14ac:dyDescent="0.3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6" x14ac:dyDescent="0.2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6" x14ac:dyDescent="0.2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6" x14ac:dyDescent="0.2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3" x14ac:dyDescent="0.3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3" x14ac:dyDescent="0.3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3" x14ac:dyDescent="0.3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3" x14ac:dyDescent="0.3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3" x14ac:dyDescent="0.3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3" x14ac:dyDescent="0.3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3" x14ac:dyDescent="0.3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3" x14ac:dyDescent="0.3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3" x14ac:dyDescent="0.3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3" x14ac:dyDescent="0.3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3" x14ac:dyDescent="0.3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3" x14ac:dyDescent="0.3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3" x14ac:dyDescent="0.3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3" x14ac:dyDescent="0.3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3" x14ac:dyDescent="0.3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6" thickBot="1" x14ac:dyDescent="0.2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6" thickTop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205" zoomScaleNormal="205" workbookViewId="0">
      <selection activeCell="F3" sqref="F3"/>
    </sheetView>
  </sheetViews>
  <sheetFormatPr baseColWidth="10" defaultColWidth="8.83203125" defaultRowHeight="15" x14ac:dyDescent="0.2"/>
  <cols>
    <col min="1" max="1" width="15.6640625" customWidth="1"/>
    <col min="2" max="2" width="12.33203125" customWidth="1"/>
    <col min="3" max="3" width="10.5" customWidth="1"/>
    <col min="4" max="4" width="3.1640625" customWidth="1"/>
    <col min="5" max="5" width="11.6640625" customWidth="1"/>
    <col min="6" max="6" width="15.83203125" customWidth="1"/>
    <col min="7" max="7" width="32.5" customWidth="1"/>
  </cols>
  <sheetData>
    <row r="1" spans="1:7" x14ac:dyDescent="0.2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">
      <c r="A5" s="24">
        <v>43032</v>
      </c>
      <c r="B5" s="23" t="s">
        <v>5</v>
      </c>
      <c r="C5" s="25">
        <v>300</v>
      </c>
    </row>
    <row r="6" spans="1:7" x14ac:dyDescent="0.2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">
      <c r="A10" s="24">
        <v>43031</v>
      </c>
      <c r="B10" s="23" t="s">
        <v>4</v>
      </c>
      <c r="C10" s="25">
        <v>200</v>
      </c>
    </row>
    <row r="14" spans="1:7" x14ac:dyDescent="0.2">
      <c r="A14" s="55" t="s">
        <v>18</v>
      </c>
      <c r="B14" s="23" t="s">
        <v>4</v>
      </c>
    </row>
  </sheetData>
  <conditionalFormatting sqref="A2:C10">
    <cfRule type="expression" dxfId="27" priority="8">
      <formula>$B2=$B$14</formula>
    </cfRule>
    <cfRule type="expression" dxfId="26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90" zoomScaleNormal="190" workbookViewId="0">
      <selection activeCell="G4" sqref="G4"/>
    </sheetView>
  </sheetViews>
  <sheetFormatPr baseColWidth="10" defaultColWidth="8.83203125" defaultRowHeight="15" x14ac:dyDescent="0.2"/>
  <cols>
    <col min="2" max="2" width="13.5" customWidth="1"/>
    <col min="5" max="5" width="2.5" customWidth="1"/>
    <col min="6" max="6" width="15.6640625" customWidth="1"/>
    <col min="7" max="7" width="15.83203125" customWidth="1"/>
    <col min="8" max="8" width="17" customWidth="1"/>
    <col min="9" max="9" width="18.6640625" customWidth="1"/>
    <col min="10" max="10" width="17" customWidth="1"/>
    <col min="11" max="11" width="10.1640625" customWidth="1"/>
  </cols>
  <sheetData>
    <row r="1" spans="1:9" x14ac:dyDescent="0.2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">
      <c r="F24" s="71" t="s">
        <v>86</v>
      </c>
    </row>
    <row r="26" spans="1:7" x14ac:dyDescent="0.2">
      <c r="F26" s="66" t="s">
        <v>22</v>
      </c>
      <c r="G26" t="s">
        <v>82</v>
      </c>
    </row>
    <row r="27" spans="1:7" x14ac:dyDescent="0.2">
      <c r="F27" t="s">
        <v>25</v>
      </c>
      <c r="G27" s="69">
        <v>4791</v>
      </c>
    </row>
    <row r="28" spans="1:7" x14ac:dyDescent="0.2">
      <c r="F28" t="s">
        <v>26</v>
      </c>
      <c r="G28" s="69">
        <v>3117</v>
      </c>
    </row>
    <row r="29" spans="1:7" x14ac:dyDescent="0.2">
      <c r="F29" t="s">
        <v>24</v>
      </c>
      <c r="G29" s="69">
        <v>6215</v>
      </c>
    </row>
    <row r="30" spans="1:7" x14ac:dyDescent="0.2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50" zoomScaleNormal="250" workbookViewId="0">
      <selection activeCell="E3" sqref="E3"/>
    </sheetView>
  </sheetViews>
  <sheetFormatPr baseColWidth="10" defaultColWidth="8.83203125" defaultRowHeight="15" x14ac:dyDescent="0.2"/>
  <cols>
    <col min="1" max="1" width="11.1640625" customWidth="1"/>
    <col min="2" max="2" width="9.5" customWidth="1"/>
    <col min="3" max="3" width="2.83203125" customWidth="1"/>
    <col min="4" max="4" width="17.5" customWidth="1"/>
    <col min="5" max="5" width="11.1640625" customWidth="1"/>
    <col min="6" max="7" width="16.6640625" customWidth="1"/>
  </cols>
  <sheetData>
    <row r="1" spans="1:7" x14ac:dyDescent="0.2">
      <c r="A1" s="40" t="s">
        <v>29</v>
      </c>
      <c r="B1" s="40" t="s">
        <v>2</v>
      </c>
      <c r="D1" s="27" t="s">
        <v>69</v>
      </c>
    </row>
    <row r="2" spans="1:7" x14ac:dyDescent="0.2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">
      <c r="A6" s="41" t="s">
        <v>32</v>
      </c>
      <c r="B6" s="42">
        <v>19.95</v>
      </c>
    </row>
    <row r="7" spans="1:7" x14ac:dyDescent="0.2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220" zoomScaleNormal="220" workbookViewId="0">
      <selection activeCell="G3" sqref="G3"/>
    </sheetView>
  </sheetViews>
  <sheetFormatPr baseColWidth="10" defaultColWidth="8.83203125" defaultRowHeight="15" x14ac:dyDescent="0.2"/>
  <cols>
    <col min="1" max="1" width="13.5" customWidth="1"/>
    <col min="2" max="2" width="10.83203125" customWidth="1"/>
    <col min="3" max="3" width="9.5" customWidth="1"/>
    <col min="4" max="4" width="9" customWidth="1"/>
    <col min="5" max="5" width="2.5" customWidth="1"/>
    <col min="7" max="7" width="13.6640625" customWidth="1"/>
    <col min="8" max="8" width="2.5" customWidth="1"/>
    <col min="9" max="10" width="15.1640625" customWidth="1"/>
    <col min="11" max="11" width="10.83203125" customWidth="1"/>
  </cols>
  <sheetData>
    <row r="1" spans="1:10" ht="16" x14ac:dyDescent="0.2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ht="16" x14ac:dyDescent="0.2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220" zoomScaleNormal="220" workbookViewId="0">
      <selection activeCell="A6" sqref="A6"/>
    </sheetView>
  </sheetViews>
  <sheetFormatPr baseColWidth="10" defaultColWidth="8.83203125" defaultRowHeight="15" x14ac:dyDescent="0.2"/>
  <sheetData>
    <row r="1" spans="1:1" x14ac:dyDescent="0.2">
      <c r="A1" s="27" t="s">
        <v>11</v>
      </c>
    </row>
    <row r="2" spans="1:1" x14ac:dyDescent="0.2">
      <c r="A2" s="28" t="s">
        <v>8</v>
      </c>
    </row>
    <row r="3" spans="1:1" x14ac:dyDescent="0.2">
      <c r="A3" s="28" t="s">
        <v>9</v>
      </c>
    </row>
    <row r="4" spans="1:1" x14ac:dyDescent="0.2">
      <c r="A4" s="28" t="s">
        <v>10</v>
      </c>
    </row>
    <row r="5" spans="1:1" x14ac:dyDescent="0.2">
      <c r="A5" s="28" t="s">
        <v>7</v>
      </c>
    </row>
    <row r="7" spans="1:1" x14ac:dyDescent="0.2">
      <c r="A7" s="27" t="s">
        <v>12</v>
      </c>
    </row>
    <row r="8" spans="1:1" x14ac:dyDescent="0.2">
      <c r="A8" t="s">
        <v>13</v>
      </c>
    </row>
    <row r="9" spans="1:1" x14ac:dyDescent="0.2">
      <c r="A9" t="s">
        <v>14</v>
      </c>
    </row>
    <row r="10" spans="1:1" x14ac:dyDescent="0.2">
      <c r="A10" t="s">
        <v>15</v>
      </c>
    </row>
    <row r="11" spans="1:1" x14ac:dyDescent="0.2">
      <c r="A11" t="s">
        <v>16</v>
      </c>
    </row>
    <row r="12" spans="1:1" x14ac:dyDescent="0.2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baseColWidth="10" defaultColWidth="8.83203125" defaultRowHeight="15" x14ac:dyDescent="0.2"/>
  <cols>
    <col min="1" max="1" width="3.5" customWidth="1"/>
    <col min="2" max="2" width="13.1640625" customWidth="1"/>
    <col min="3" max="3" width="12.83203125" customWidth="1"/>
    <col min="4" max="4" width="13.1640625" customWidth="1"/>
    <col min="5" max="7" width="11.1640625" customWidth="1"/>
    <col min="8" max="8" width="16.5" customWidth="1"/>
    <col min="9" max="11" width="11.1640625" customWidth="1"/>
    <col min="12" max="17" width="12.1640625" customWidth="1"/>
  </cols>
  <sheetData>
    <row r="2" spans="2:17" x14ac:dyDescent="0.2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">
      <c r="B10" s="59" t="s">
        <v>73</v>
      </c>
      <c r="C10" s="60"/>
      <c r="D10" s="60"/>
      <c r="E10" s="60"/>
      <c r="F10" s="60"/>
      <c r="G10" s="60"/>
      <c r="H10" s="61"/>
    </row>
    <row r="11" spans="2:17" x14ac:dyDescent="0.2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"/>
    <row r="13" spans="2:17" x14ac:dyDescent="0.2">
      <c r="B13" s="90" t="s">
        <v>49</v>
      </c>
      <c r="C13" s="90"/>
    </row>
    <row r="14" spans="2:17" x14ac:dyDescent="0.2">
      <c r="B14" s="55" t="s">
        <v>47</v>
      </c>
      <c r="C14" s="55" t="s">
        <v>95</v>
      </c>
    </row>
    <row r="15" spans="2:17" x14ac:dyDescent="0.2">
      <c r="B15" s="23" t="s">
        <v>59</v>
      </c>
      <c r="C15" s="23" t="s">
        <v>64</v>
      </c>
    </row>
    <row r="16" spans="2:17" ht="5.25" customHeight="1" x14ac:dyDescent="0.2"/>
    <row r="17" spans="2:7" x14ac:dyDescent="0.2">
      <c r="B17" s="27" t="s">
        <v>111</v>
      </c>
    </row>
    <row r="18" spans="2:7" ht="5.25" customHeight="1" x14ac:dyDescent="0.2"/>
    <row r="19" spans="2:7" x14ac:dyDescent="0.2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"/>
    <row r="25" spans="2:7" x14ac:dyDescent="0.2">
      <c r="B25" s="91" t="s">
        <v>110</v>
      </c>
    </row>
    <row r="26" spans="2:7" ht="5.25" customHeight="1" x14ac:dyDescent="0.2"/>
    <row r="27" spans="2:7" x14ac:dyDescent="0.2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25" priority="40">
      <formula>AND($D20=$B$15,$G20&gt;=RIGHT($C$15,LEN($C$15)-2)+0)</formula>
    </cfRule>
  </conditionalFormatting>
  <conditionalFormatting sqref="B28:G31">
    <cfRule type="expression" dxfId="24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zoomScale="160" zoomScaleNormal="160" workbookViewId="0">
      <selection activeCell="I13" sqref="I13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23" priority="23">
      <formula>AND($C2=$H$11,$F2&gt;=RIGHT($I$11,LEN($I$11)-2)+0)</formula>
    </cfRule>
  </conditionalFormatting>
  <conditionalFormatting sqref="A43:G65">
    <cfRule type="expression" dxfId="22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21" priority="1">
      <formula>AND($C2=$H$11,$F2&gt;=RIGHT($I$11,LEN($I$11)-2)+0)</formula>
    </cfRule>
  </conditionalFormatting>
  <conditionalFormatting sqref="A43:G65">
    <cfRule type="expression" dxfId="20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60" zoomScaleNormal="160" workbookViewId="0">
      <selection activeCell="K24" sqref="K24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 C2:C24,H11,B2:B24, I11)</f>
        <v>25</v>
      </c>
      <c r="J12" t="str">
        <f ca="1">IF(_xlfn.ISFORMULA(I12),_xlfn.FORMULATEXT(I12),"")</f>
        <v>=SUMIFS(E2:E24, C2:C24,H11,B2:B24, 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9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8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3" sqref="I13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 C2:C24, H11,B2:B24, I11)</f>
        <v>2.8600000000000003</v>
      </c>
      <c r="J12" t="str">
        <f ca="1">IF(_xlfn.ISFORMULA(I12),_xlfn.FORMULATEXT(I12),"")</f>
        <v>=AVERAGEIFS(F2:F24, C2:C24, H11,B2:B24, 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7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6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113" zoomScaleNormal="113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SUMIFS(D2:D665,C2:C665, G11, B2:B665, H11)</f>
        <v>65927.280000000013</v>
      </c>
      <c r="I12" t="str">
        <f ca="1">IF(_xlfn.ISFORMULA(H12),_xlfn.FORMULATEXT(H12),"")</f>
        <v>=SUMIFS(D2:D665,C2:C665, G11, B2:B665, 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5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/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4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topLeftCell="A2" zoomScale="160" zoomScaleNormal="160" workbookViewId="0">
      <selection activeCell="J18" sqref="J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SUMIFS(D2:D665, C2:C665,$G14, B2:B665, $H$10)</f>
        <v>65927.280000000013</v>
      </c>
      <c r="J14" t="str">
        <f ca="1">IF(_xlfn.ISFORMULA(H14),_xlfn.FORMULATEXT(H14),"")</f>
        <v>=SUMIFS(D2:D665, C2:C665,$G14, B2:B665, $H$10)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 t="shared" ref="H15:H17" si="0">SUMIFS(D3:D666, C3:C666,$G15, B3:B666, $H$10)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 t="shared" si="0"/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 t="shared" si="0"/>
        <v>87523.26999999999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3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2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topLeftCell="B4" zoomScale="160" zoomScaleNormal="160" workbookViewId="0">
      <selection activeCell="J19" sqref="J19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COUNTIFS($B$4:$B$667, $H$14, $D$4:$D$667, $H$15,$C$4:$C$667, $G18)</f>
        <v>11</v>
      </c>
      <c r="J18" t="str">
        <f ca="1">IF(_xlfn.ISFORMULA(H18),_xlfn.FORMULATEXT(H18),"")</f>
        <v>=COUNTIFS($B$4:$B$667, $H$14, $D$4:$D$667, $H$15,$C$4:$C$667, $G18)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 t="shared" ref="H19:H21" si="0">COUNTIFS($B$4:$B$667, $H$14, $D$4:$D$667, $H$15,$C$4:$C$667, $G19)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 t="shared" si="0"/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 t="shared" si="0"/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1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0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60" zoomScaleNormal="160" workbookViewId="0">
      <selection activeCell="C19" sqref="C19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SUMIF(MySales[Product], $F4,MySales[Sales])</f>
        <v>6987.07</v>
      </c>
      <c r="I4" t="str">
        <f ca="1">IF(_xlfn.ISFORMULA(G4),_xlfn.FORMULATEXT(G4),"")</f>
        <v>=SUMIF(MySales[Product], $F4,MySales[Sales])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SUMIF(MySales[Product], $F5, MySales[Sales])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SUMIF(MySales[Product], $F6, MySales[Sales])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SUMIF(MySales[Product], $F7, MySales[Sales])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100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">
      <c r="A15" s="100">
        <v>43055</v>
      </c>
      <c r="B15" s="23" t="s">
        <v>31</v>
      </c>
      <c r="C15" s="23">
        <v>687.24</v>
      </c>
      <c r="D15" s="74">
        <v>349.87</v>
      </c>
    </row>
    <row r="16" spans="1:21" x14ac:dyDescent="0.2">
      <c r="A16" s="100">
        <v>43055</v>
      </c>
      <c r="B16" s="23" t="s">
        <v>77</v>
      </c>
      <c r="C16" s="23">
        <v>500.12</v>
      </c>
      <c r="D16" s="74">
        <v>241.45</v>
      </c>
    </row>
    <row r="17" spans="1:12" x14ac:dyDescent="0.2">
      <c r="A17" s="101">
        <v>43055</v>
      </c>
      <c r="B17" s="79" t="s">
        <v>76</v>
      </c>
      <c r="C17" s="79">
        <v>658.98</v>
      </c>
      <c r="D17" s="80">
        <v>325.14999999999998</v>
      </c>
      <c r="I17" t="s">
        <v>145</v>
      </c>
    </row>
    <row r="19" spans="1:12" x14ac:dyDescent="0.2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1:12" x14ac:dyDescent="0.2">
      <c r="I20" s="73">
        <v>43055</v>
      </c>
      <c r="J20" s="23" t="s">
        <v>31</v>
      </c>
      <c r="K20" s="23">
        <v>687.24</v>
      </c>
      <c r="L20" s="74">
        <v>349.87</v>
      </c>
    </row>
    <row r="21" spans="1:12" x14ac:dyDescent="0.2">
      <c r="I21" s="73">
        <v>43055</v>
      </c>
      <c r="J21" s="23" t="s">
        <v>77</v>
      </c>
      <c r="K21" s="23">
        <v>500.12</v>
      </c>
      <c r="L21" s="74">
        <v>241.45</v>
      </c>
    </row>
    <row r="22" spans="1:12" x14ac:dyDescent="0.2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7">
    <cfRule type="expression" dxfId="9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8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topLeftCell="B1" zoomScale="160" zoomScaleNormal="160" workbookViewId="0">
      <selection activeCell="B20" sqref="B20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>COUNTIFS($A$2:$A$589, 'Ex(8)'!D8, 'Ex(8)'!$B$2:$B$589, 'Ex(8)'!$E$5)</f>
        <v>38</v>
      </c>
      <c r="G8" t="str">
        <f ca="1">IF(_xlfn.ISFORMULA(E8),_xlfn.FORMULATEXT(E8),"")</f>
        <v>=COUNTIFS($A$2:$A$589, 'Ex(8)'!D8, 'Ex(8)'!$B$2:$B$589, 'Ex(8)'!$E$5)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>COUNTIFS($A$2:$A$589, 'Ex(8)'!D9, 'Ex(8)'!$B$2:$B$589, 'Ex(8)'!$E$5)</f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>COUNTIFS($A$2:$A$589, 'Ex(8)'!D10, 'Ex(8)'!$B$2:$B$589, 'Ex(8)'!$E$5)</f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>COUNTIFS($A$2:$A$589, 'Ex(8)'!D11, 'Ex(8)'!$B$2:$B$589, 'Ex(8)'!$E$5)</f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>COUNTIFS($A$2:$A$589, 'Ex(8)'!D12, 'Ex(8)'!$B$2:$B$589, 'Ex(8)'!$E$5)</f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>COUNTIFS($A$2:$A$589, 'Ex(8)'!D13, 'Ex(8)'!$B$2:$B$589, 'Ex(8)'!$E$5)</f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>COUNTIFS($A$2:$A$589, 'Ex(8)'!D14, 'Ex(8)'!$B$2:$B$589, 'Ex(8)'!$E$5)</f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>COUNTIFS($A$2:$A$589, 'Ex(8)'!D15, 'Ex(8)'!$B$2:$B$589, 'Ex(8)'!$E$5)</f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>COUNTIFS($A$2:$A$589, 'Ex(8)'!D16, 'Ex(8)'!$B$2:$B$589, 'Ex(8)'!$E$5)</f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>COUNTIFS($A$2:$A$589, 'Ex(8)'!D17, 'Ex(8)'!$B$2:$B$589, 'Ex(8)'!$E$5)</f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>COUNTIFS($A$2:$A$589, 'Ex(8)'!D18, 'Ex(8)'!$B$2:$B$589, 'Ex(8)'!$E$5)</f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>COUNTIFS($A$2:$A$589, 'Ex(8)'!D19, 'Ex(8)'!$B$2:$B$589, 'Ex(8)'!$E$5)</f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9.8000000000000007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60" zoomScaleNormal="160" workbookViewId="0">
      <selection activeCell="F27" sqref="F27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10.3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>
        <f>_xlfn.MINIFS(AssemblyTimes[Seconds], AssemblyTimes[Post], D8)</f>
        <v>7.8</v>
      </c>
      <c r="F8" s="26">
        <f>_xlfn.MAXIFS(AssemblyTimes[Seconds], AssemblyTimes[Post], D8)</f>
        <v>10.5</v>
      </c>
      <c r="H8" t="str">
        <f ca="1">"In Cell "&amp;ADDRESS(ROW(E8),COLUMN(E8),4)&amp;" is: "&amp;IF(_xlfn.ISFORMULA(E8),_xlfn.FORMULATEXT(E8),"")</f>
        <v>In Cell E8 is: =MINIFS(AssemblyTimes[Seconds], AssemblyTimes[Post], 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>
        <f>_xlfn.MINIFS(AssemblyTimes[Seconds], AssemblyTimes[Post], D9)</f>
        <v>7.8</v>
      </c>
      <c r="F9" s="26">
        <f>_xlfn.MAXIFS(AssemblyTimes[Seconds], AssemblyTimes[Post], 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>
        <f>_xlfn.MINIFS(AssemblyTimes[Seconds], AssemblyTimes[Post], D10)</f>
        <v>7.5</v>
      </c>
      <c r="F10" s="26">
        <f>_xlfn.MAXIFS(AssemblyTimes[Seconds], AssemblyTimes[Post], D10)</f>
        <v>11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>
        <f>_xlfn.MINIFS(AssemblyTimes[Seconds], AssemblyTimes[Post], D11)</f>
        <v>7.8</v>
      </c>
      <c r="F11" s="26">
        <f>_xlfn.MAXIFS(AssemblyTimes[Seconds], AssemblyTimes[Post], D11)</f>
        <v>11</v>
      </c>
      <c r="H11" t="str">
        <f ca="1">"In Cell "&amp;ADDRESS(ROW(F8),COLUMN(F8),4)&amp;" is: "&amp;IF(_xlfn.ISFORMULA(F8),_xlfn.FORMULATEXT(F8),"")</f>
        <v>In Cell F8 is: =MAXIFS(AssemblyTimes[Seconds], AssemblyTimes[Post], 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>
        <f>_xlfn.MINIFS(AssemblyTimes[Seconds], AssemblyTimes[Post], D12)</f>
        <v>7.3</v>
      </c>
      <c r="F12" s="26">
        <f>_xlfn.MAXIFS(AssemblyTimes[Seconds], AssemblyTimes[Post], 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>
        <f>_xlfn.MINIFS(AssemblyTimes[Seconds], AssemblyTimes[Post], D13)</f>
        <v>7.6</v>
      </c>
      <c r="F13" s="26">
        <f>_xlfn.MAXIFS(AssemblyTimes[Seconds], AssemblyTimes[Post], D13)</f>
        <v>10.7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>
        <f>_xlfn.MINIFS(AssemblyTimes[Seconds], AssemblyTimes[Post], D14)</f>
        <v>9</v>
      </c>
      <c r="F14" s="26">
        <f>_xlfn.MAXIFS(AssemblyTimes[Seconds], AssemblyTimes[Post], D14)</f>
        <v>12.1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>
        <f>_xlfn.MINIFS(AssemblyTimes[Seconds], AssemblyTimes[Post], D15)</f>
        <v>7.5</v>
      </c>
      <c r="F15" s="26">
        <f>_xlfn.MAXIFS(AssemblyTimes[Seconds], AssemblyTimes[Post], D15)</f>
        <v>10.4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>
        <f>_xlfn.MINIFS(AssemblyTimes[Seconds], AssemblyTimes[Post], D16)</f>
        <v>7.5</v>
      </c>
      <c r="F16" s="26">
        <f>_xlfn.MAXIFS(AssemblyTimes[Seconds], AssemblyTimes[Post], D16)</f>
        <v>11.2</v>
      </c>
    </row>
    <row r="17" spans="1:6" x14ac:dyDescent="0.2">
      <c r="A17" s="84">
        <v>2</v>
      </c>
      <c r="B17" s="74">
        <v>8.6</v>
      </c>
      <c r="D17" s="23">
        <v>10</v>
      </c>
      <c r="E17" s="26">
        <f>_xlfn.MINIFS(AssemblyTimes[Seconds], AssemblyTimes[Post], D17)</f>
        <v>7.2</v>
      </c>
      <c r="F17" s="26">
        <f>_xlfn.MAXIFS(AssemblyTimes[Seconds], AssemblyTimes[Post], D17)</f>
        <v>10.3</v>
      </c>
    </row>
    <row r="18" spans="1:6" x14ac:dyDescent="0.2">
      <c r="A18" s="84">
        <v>3</v>
      </c>
      <c r="B18" s="74">
        <v>9.1</v>
      </c>
      <c r="D18" s="23">
        <v>11</v>
      </c>
      <c r="E18" s="26">
        <f>_xlfn.MINIFS(AssemblyTimes[Seconds], AssemblyTimes[Post], D18)</f>
        <v>9.1999999999999993</v>
      </c>
      <c r="F18" s="26">
        <f>_xlfn.MAXIFS(AssemblyTimes[Seconds], AssemblyTimes[Post], D18)</f>
        <v>11.75</v>
      </c>
    </row>
    <row r="19" spans="1:6" x14ac:dyDescent="0.2">
      <c r="A19" s="84">
        <v>4</v>
      </c>
      <c r="B19" s="74">
        <v>8.3000000000000007</v>
      </c>
      <c r="D19" s="23">
        <v>12</v>
      </c>
      <c r="E19" s="26">
        <f>_xlfn.MINIFS(AssemblyTimes[Seconds], AssemblyTimes[Post], D19)</f>
        <v>7.5</v>
      </c>
      <c r="F19" s="26">
        <f>_xlfn.MAXIFS(AssemblyTimes[Seconds], AssemblyTimes[Post], D19)</f>
        <v>11.1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9.6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2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2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2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11" customWidth="1"/>
    <col min="8" max="8" width="15.5" customWidth="1"/>
    <col min="15" max="15" width="15.1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103" t="s">
        <v>148</v>
      </c>
      <c r="H7" s="104"/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23" t="s">
        <v>30</v>
      </c>
      <c r="H8" s="23" t="s">
        <v>149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102" t="s">
        <v>146</v>
      </c>
      <c r="H11" s="102" t="s">
        <v>30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102" t="s">
        <v>147</v>
      </c>
      <c r="H12" s="102">
        <f>COUNTIFS( C2:C665, H11,D2:D665, H8)</f>
        <v>16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mergeCells count="1">
    <mergeCell ref="G7:H7"/>
  </mergeCells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1" sqref="H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9.332031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60" zoomScaleNormal="160" workbookViewId="0">
      <selection activeCell="G14" sqref="G14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15.83203125" customWidth="1"/>
    <col min="8" max="8" width="9.6640625" bestFit="1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ht="18" thickBot="1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105" t="s">
        <v>20</v>
      </c>
      <c r="H8" s="105"/>
      <c r="I8" s="105"/>
    </row>
    <row r="9" spans="1:15" ht="16" thickTop="1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23" t="s">
        <v>30</v>
      </c>
      <c r="H9" s="23" t="s">
        <v>150</v>
      </c>
      <c r="I9" s="23"/>
    </row>
    <row r="10" spans="1:15" ht="18" thickBot="1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105" t="s">
        <v>23</v>
      </c>
      <c r="H10" s="105"/>
      <c r="I10" s="105"/>
    </row>
    <row r="11" spans="1:15" ht="16" thickTop="1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151</v>
      </c>
      <c r="H11" s="23">
        <f>SUMIFS(D2:D665, C2:C665, G9, E2:E665, H9)</f>
        <v>126099.08000000002</v>
      </c>
      <c r="I11" s="23"/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H11" sqref="H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20.16406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140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150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126099.08000000002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zoomScale="160" zoomScaleNormal="160" workbookViewId="0">
      <selection activeCell="H13" sqref="H12:H15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141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142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143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144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>AVERAGEIFS(D2:D665, C2:C665, $G12, B2:B665, 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ref="H13:H15" si="0">AVERAGEIFS(D3:D666, C3:C666, $G13, B3:B666, $H$9)</f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tabSelected="1" zoomScale="160" zoomScaleNormal="160" workbookViewId="0">
      <selection activeCell="H10" sqref="H10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141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142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143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2017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144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1177.2728571428574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1136.8581132075469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1269.2246376811595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1305.9707142857146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Cristina Sandoval</cp:lastModifiedBy>
  <dcterms:created xsi:type="dcterms:W3CDTF">2017-11-06T17:31:13Z</dcterms:created>
  <dcterms:modified xsi:type="dcterms:W3CDTF">2019-10-03T18:34:28Z</dcterms:modified>
</cp:coreProperties>
</file>