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nasandoval/Desktop/Stats_Assessment/"/>
    </mc:Choice>
  </mc:AlternateContent>
  <xr:revisionPtr revIDLastSave="0" documentId="13_ncr:1_{2A1FA048-319C-F941-ACEB-09E329E229A8}" xr6:coauthVersionLast="45" xr6:coauthVersionMax="45" xr10:uidLastSave="{00000000-0000-0000-0000-000000000000}"/>
  <bookViews>
    <workbookView xWindow="2920" yWindow="460" windowWidth="28780" windowHeight="17580" activeTab="4" xr2:uid="{00000000-000D-0000-FFFF-FFFF00000000}"/>
  </bookViews>
  <sheets>
    <sheet name="Notes" sheetId="4" r:id="rId1"/>
    <sheet name="problem1" sheetId="1" r:id="rId2"/>
    <sheet name="problem2" sheetId="2" r:id="rId3"/>
    <sheet name="problem3" sheetId="3" r:id="rId4"/>
    <sheet name="problem4" sheetId="5" r:id="rId5"/>
    <sheet name="problem5" sheetId="6" r:id="rId6"/>
    <sheet name="problem6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M2" i="1"/>
  <c r="L2" i="1"/>
  <c r="K2" i="1"/>
  <c r="J29" i="3" l="1"/>
  <c r="D31" i="3"/>
  <c r="E31" i="3" s="1"/>
  <c r="D52" i="3"/>
  <c r="D51" i="3"/>
  <c r="D49" i="3"/>
  <c r="G14" i="3"/>
  <c r="B52" i="3"/>
  <c r="B50" i="3"/>
  <c r="B49" i="3"/>
  <c r="D30" i="3"/>
  <c r="E30" i="3" s="1"/>
  <c r="D33" i="3"/>
  <c r="E33" i="3" s="1"/>
  <c r="D34" i="3"/>
  <c r="E34" i="3" s="1"/>
  <c r="D37" i="3"/>
  <c r="E37" i="3" s="1"/>
  <c r="D38" i="3"/>
  <c r="E38" i="3" s="1"/>
  <c r="D41" i="3"/>
  <c r="E41" i="3" s="1"/>
  <c r="D42" i="3"/>
  <c r="E42" i="3" s="1"/>
  <c r="J30" i="3"/>
  <c r="C45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29" i="3"/>
  <c r="B45" i="3"/>
  <c r="G6" i="1"/>
  <c r="H6" i="1" s="1"/>
  <c r="E6" i="1"/>
  <c r="D6" i="1"/>
  <c r="D13" i="6"/>
  <c r="B13" i="6"/>
  <c r="C13" i="6"/>
  <c r="D10" i="6"/>
  <c r="C10" i="6"/>
  <c r="E7" i="6"/>
  <c r="E5" i="6"/>
  <c r="E4" i="6"/>
  <c r="A26" i="3"/>
  <c r="D19" i="2"/>
  <c r="D18" i="2"/>
  <c r="F6" i="2"/>
  <c r="F7" i="2"/>
  <c r="F8" i="2"/>
  <c r="F9" i="2"/>
  <c r="F5" i="2"/>
  <c r="E6" i="2"/>
  <c r="E7" i="2"/>
  <c r="E8" i="2"/>
  <c r="E9" i="2"/>
  <c r="E5" i="2"/>
  <c r="D17" i="2"/>
  <c r="D11" i="2"/>
  <c r="D6" i="2"/>
  <c r="D7" i="2"/>
  <c r="D8" i="2"/>
  <c r="D9" i="2"/>
  <c r="D5" i="2"/>
  <c r="D16" i="2"/>
  <c r="D29" i="3" l="1"/>
  <c r="E29" i="3" s="1"/>
  <c r="D40" i="3"/>
  <c r="E40" i="3" s="1"/>
  <c r="D36" i="3"/>
  <c r="E36" i="3" s="1"/>
  <c r="D32" i="3"/>
  <c r="E32" i="3" s="1"/>
  <c r="D43" i="3"/>
  <c r="E43" i="3" s="1"/>
  <c r="D39" i="3"/>
  <c r="E39" i="3" s="1"/>
  <c r="D35" i="3"/>
  <c r="E35" i="3" s="1"/>
  <c r="J31" i="3" l="1"/>
  <c r="J32" i="3" s="1"/>
</calcChain>
</file>

<file path=xl/sharedStrings.xml><?xml version="1.0" encoding="utf-8"?>
<sst xmlns="http://schemas.openxmlformats.org/spreadsheetml/2006/main" count="96" uniqueCount="83">
  <si>
    <t xml:space="preserve">Your assessment score will be based on whether you know how to use EXCEL to calculate mean, median,variance, standard deviation, IQR,etc. w/o using Excel's internal functions for these measures. </t>
  </si>
  <si>
    <t>However, you ARE allowed to use these  EXCEL functions  if/when they are needed:</t>
  </si>
  <si>
    <t>SUMPRODUCT</t>
  </si>
  <si>
    <t>COMBIN</t>
  </si>
  <si>
    <t>PERMUT</t>
  </si>
  <si>
    <t>PLEASE LOOK THROUGH ALL PROBLEMS AND DO ONES EASIEST FOR YOU FIRST!!</t>
  </si>
  <si>
    <t>you are dealt four cards from a standard 52 card deck.</t>
  </si>
  <si>
    <t>1-1</t>
  </si>
  <si>
    <t>what is probability of getting exactly one pair?</t>
  </si>
  <si>
    <t>1-2</t>
  </si>
  <si>
    <t>what is probability of getting exactly two pairs?</t>
  </si>
  <si>
    <t>Suppose table below records the result of a survey of all Galvanize employees on</t>
  </si>
  <si>
    <t>“how many Amazon Echos they have in their household”</t>
  </si>
  <si>
    <t>Number of Echos</t>
  </si>
  <si>
    <t>Number of Employees</t>
  </si>
  <si>
    <t>2-1</t>
  </si>
  <si>
    <t>Find the Average number of Echos</t>
  </si>
  <si>
    <t>2-2</t>
  </si>
  <si>
    <t>Find The Variance</t>
  </si>
  <si>
    <t>2-3</t>
  </si>
  <si>
    <t>Find The Standard Deviation</t>
  </si>
  <si>
    <t>Below is the number of transactions per month for all the users of mywebsite.com</t>
  </si>
  <si>
    <t>3-1</t>
  </si>
  <si>
    <t>Calculate The Mean number of transactions</t>
  </si>
  <si>
    <t>3-2</t>
  </si>
  <si>
    <t>Calculate The Median</t>
  </si>
  <si>
    <t>3-3</t>
  </si>
  <si>
    <t>Calculate The Variance</t>
  </si>
  <si>
    <t>3-4</t>
  </si>
  <si>
    <t>Calculate The Standard Deviation</t>
  </si>
  <si>
    <t>3-5</t>
  </si>
  <si>
    <t>Calculate The Interquartile Range (using any method you prefer)</t>
  </si>
  <si>
    <t>Transactions</t>
  </si>
  <si>
    <t>A 3x3 Grid contains 2 hidden stars. The rest of the grid is empty</t>
  </si>
  <si>
    <t>Define a random variable X = Number of stars I pick at random in two trials</t>
  </si>
  <si>
    <t>*</t>
  </si>
  <si>
    <t>(note: I am allowed to randomly pick the same square on the grid twice)</t>
  </si>
  <si>
    <t>4-1</t>
  </si>
  <si>
    <t>What are the allowed values of X?</t>
  </si>
  <si>
    <t>4-2</t>
  </si>
  <si>
    <t>What is the probability distribution of X? Show that the probabilities sum to 1</t>
  </si>
  <si>
    <t>4-3</t>
  </si>
  <si>
    <t>What is the mean of X?</t>
  </si>
  <si>
    <t>4-4</t>
  </si>
  <si>
    <t>What is the variance of X?</t>
  </si>
  <si>
    <t>Here is a table of books bought from mywebsite.com</t>
  </si>
  <si>
    <t>Excel Book</t>
  </si>
  <si>
    <t>Python Book</t>
  </si>
  <si>
    <t>New</t>
  </si>
  <si>
    <t>Used</t>
  </si>
  <si>
    <t>5-1</t>
  </si>
  <si>
    <t>What is the probability that a randomly selected book is new, given it is a python book?</t>
  </si>
  <si>
    <t>5-2</t>
  </si>
  <si>
    <t>What is the probability that a randomly selected book is about Excel, given it is a new book?</t>
  </si>
  <si>
    <t>Suppose there are two full bowls of cookies. </t>
  </si>
  <si>
    <t>Bowl #1 has 10 chocolate chip and 30 plain cookies, while bowl #2 has 20 of each.</t>
  </si>
  <si>
    <t xml:space="preserve">Our friend Fred picks a bowl at *random*, and then picks a cookie at *random*. </t>
  </si>
  <si>
    <t>The cookie turns out to be a plain one. </t>
  </si>
  <si>
    <t>How probable is it that Fred picked it out of Bowl #1?</t>
  </si>
  <si>
    <t>Count Employees</t>
  </si>
  <si>
    <t>Probability</t>
  </si>
  <si>
    <t>#ofechos - mean</t>
  </si>
  <si>
    <t>e*e</t>
  </si>
  <si>
    <t>Months</t>
  </si>
  <si>
    <t>P(new and python)</t>
  </si>
  <si>
    <t>P(python)</t>
  </si>
  <si>
    <t>P(new and excel)</t>
  </si>
  <si>
    <t>P(new)</t>
  </si>
  <si>
    <t>4,2</t>
  </si>
  <si>
    <t>12,3</t>
  </si>
  <si>
    <t>4,1 ^3</t>
  </si>
  <si>
    <t>transactions-mean</t>
  </si>
  <si>
    <t>Sorted</t>
  </si>
  <si>
    <t xml:space="preserve">IQR </t>
  </si>
  <si>
    <t>Q1</t>
  </si>
  <si>
    <t>Q2</t>
  </si>
  <si>
    <t>Q3</t>
  </si>
  <si>
    <t>Pos</t>
  </si>
  <si>
    <t>IQR= Q3-Q1</t>
  </si>
  <si>
    <t xml:space="preserve">Value </t>
  </si>
  <si>
    <t>P(9,2)</t>
  </si>
  <si>
    <t>x ={0.1.2}</t>
  </si>
  <si>
    <t>x = {0.1.2}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</si>
</sst>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rgb="FF000000"/>
      <name val="Times"/>
      <family val="1"/>
    </font>
    <font>
      <sz val="11"/>
      <color rgb="FF000000"/>
      <name val="Calibri"/>
      <family val="2"/>
      <scheme val="minor"/>
    </font>
    <font>
      <sz val="1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/>
    <xf numFmtId="2" fontId="0" fillId="0" borderId="0" xfId="0" applyNumberFormat="1"/>
    <xf numFmtId="9" fontId="0" fillId="0" borderId="0" xfId="0" applyNumberFormat="1"/>
    <xf numFmtId="0" fontId="3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quotePrefix="1" applyFill="1" applyAlignment="1">
      <alignment horizontal="right"/>
    </xf>
    <xf numFmtId="2" fontId="0" fillId="2" borderId="0" xfId="0" applyNumberForma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8151-F5E6-481F-8A95-182AD5D5A7E0}">
  <dimension ref="A1:A7"/>
  <sheetViews>
    <sheetView workbookViewId="0"/>
  </sheetViews>
  <sheetFormatPr baseColWidth="10" defaultColWidth="8.83203125" defaultRowHeight="1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7" spans="1:1" x14ac:dyDescent="0.2">
      <c r="A7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workbookViewId="0">
      <selection activeCell="G6" sqref="G6"/>
    </sheetView>
  </sheetViews>
  <sheetFormatPr baseColWidth="10" defaultColWidth="8.83203125" defaultRowHeight="15" x14ac:dyDescent="0.2"/>
  <cols>
    <col min="2" max="2" width="37" customWidth="1"/>
    <col min="7" max="7" width="18.33203125" customWidth="1"/>
    <col min="8" max="8" width="18" customWidth="1"/>
  </cols>
  <sheetData>
    <row r="1" spans="1:13" x14ac:dyDescent="0.2">
      <c r="A1" s="1" t="s">
        <v>6</v>
      </c>
    </row>
    <row r="2" spans="1:13" ht="19" x14ac:dyDescent="0.25">
      <c r="A2" s="6" t="s">
        <v>7</v>
      </c>
      <c r="B2" t="s">
        <v>8</v>
      </c>
      <c r="G2" s="9">
        <v>0.42256899999999997</v>
      </c>
      <c r="K2" s="7">
        <f>4/52</f>
        <v>7.6923076923076927E-2</v>
      </c>
      <c r="L2">
        <f>3/51</f>
        <v>5.8823529411764705E-2</v>
      </c>
      <c r="M2">
        <f>K2*L2</f>
        <v>4.5248868778280547E-3</v>
      </c>
    </row>
    <row r="3" spans="1:13" ht="19" x14ac:dyDescent="0.25">
      <c r="A3" s="6" t="s">
        <v>9</v>
      </c>
      <c r="B3" t="s">
        <v>10</v>
      </c>
      <c r="G3" s="9">
        <v>4.7538999999999998E-2</v>
      </c>
    </row>
    <row r="5" spans="1:13" x14ac:dyDescent="0.2">
      <c r="D5" t="s">
        <v>68</v>
      </c>
      <c r="E5" t="s">
        <v>69</v>
      </c>
      <c r="F5" t="s">
        <v>70</v>
      </c>
    </row>
    <row r="6" spans="1:13" x14ac:dyDescent="0.2">
      <c r="A6" s="6" t="s">
        <v>7</v>
      </c>
      <c r="B6" t="s">
        <v>8</v>
      </c>
      <c r="C6">
        <v>1</v>
      </c>
      <c r="D6">
        <f>PERMUT(4,2)</f>
        <v>12</v>
      </c>
      <c r="E6">
        <f>PERMUT(12,3)</f>
        <v>1320</v>
      </c>
      <c r="F6">
        <v>64</v>
      </c>
      <c r="G6">
        <f>PRODUCT(D6,E6,F7)</f>
        <v>15840</v>
      </c>
      <c r="H6">
        <f>G6/C7</f>
        <v>1218.4615384615386</v>
      </c>
      <c r="I6">
        <f>H6/H7</f>
        <v>4.6882658388799312E-4</v>
      </c>
    </row>
    <row r="7" spans="1:13" ht="22" x14ac:dyDescent="0.25">
      <c r="C7">
        <v>13</v>
      </c>
      <c r="H7" s="18">
        <v>2598960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88B7-A947-44D0-A527-0E0F3C3BE44A}">
  <dimension ref="A1:F19"/>
  <sheetViews>
    <sheetView workbookViewId="0">
      <selection activeCell="D18" sqref="D18"/>
    </sheetView>
  </sheetViews>
  <sheetFormatPr baseColWidth="10" defaultColWidth="8.83203125" defaultRowHeight="15" x14ac:dyDescent="0.2"/>
  <cols>
    <col min="2" max="2" width="15.83203125" customWidth="1"/>
    <col min="3" max="3" width="21.1640625" customWidth="1"/>
    <col min="4" max="4" width="18" customWidth="1"/>
    <col min="5" max="5" width="12" customWidth="1"/>
    <col min="6" max="6" width="11.5" customWidth="1"/>
  </cols>
  <sheetData>
    <row r="1" spans="1:6" x14ac:dyDescent="0.2">
      <c r="A1" t="s">
        <v>11</v>
      </c>
    </row>
    <row r="2" spans="1:6" x14ac:dyDescent="0.2">
      <c r="A2" t="s">
        <v>12</v>
      </c>
    </row>
    <row r="4" spans="1:6" x14ac:dyDescent="0.2">
      <c r="B4" s="1" t="s">
        <v>13</v>
      </c>
      <c r="C4" s="1" t="s">
        <v>14</v>
      </c>
      <c r="D4" t="s">
        <v>60</v>
      </c>
      <c r="E4" t="s">
        <v>61</v>
      </c>
      <c r="F4" t="s">
        <v>62</v>
      </c>
    </row>
    <row r="5" spans="1:6" x14ac:dyDescent="0.2">
      <c r="B5">
        <v>0</v>
      </c>
      <c r="C5">
        <v>25</v>
      </c>
      <c r="D5" s="7">
        <f>C5/$D$16</f>
        <v>0.176056338028169</v>
      </c>
      <c r="E5">
        <f>B5-$D$17</f>
        <v>-1.5070422535211268</v>
      </c>
      <c r="F5">
        <f>E5*E5</f>
        <v>2.2711763538980363</v>
      </c>
    </row>
    <row r="6" spans="1:6" x14ac:dyDescent="0.2">
      <c r="B6">
        <v>1</v>
      </c>
      <c r="C6">
        <v>56</v>
      </c>
      <c r="D6" s="7">
        <f>C6/$D$16</f>
        <v>0.39436619718309857</v>
      </c>
      <c r="E6">
        <f t="shared" ref="E6:E9" si="0">B6-$D$17</f>
        <v>-0.50704225352112675</v>
      </c>
      <c r="F6">
        <f t="shared" ref="F6:F9" si="1">E6*E6</f>
        <v>0.25709184685578257</v>
      </c>
    </row>
    <row r="7" spans="1:6" x14ac:dyDescent="0.2">
      <c r="B7">
        <v>2</v>
      </c>
      <c r="C7">
        <v>33</v>
      </c>
      <c r="D7" s="7">
        <f>C7/$D$16</f>
        <v>0.23239436619718309</v>
      </c>
      <c r="E7">
        <f t="shared" si="0"/>
        <v>0.49295774647887325</v>
      </c>
      <c r="F7">
        <f t="shared" si="1"/>
        <v>0.24300733981352907</v>
      </c>
    </row>
    <row r="8" spans="1:6" x14ac:dyDescent="0.2">
      <c r="B8">
        <v>3</v>
      </c>
      <c r="C8">
        <v>20</v>
      </c>
      <c r="D8" s="7">
        <f>C8/$D$16</f>
        <v>0.14084507042253522</v>
      </c>
      <c r="E8">
        <f t="shared" si="0"/>
        <v>1.4929577464788732</v>
      </c>
      <c r="F8">
        <f t="shared" si="1"/>
        <v>2.2289228327712758</v>
      </c>
    </row>
    <row r="9" spans="1:6" x14ac:dyDescent="0.2">
      <c r="B9">
        <v>4</v>
      </c>
      <c r="C9">
        <v>8</v>
      </c>
      <c r="D9" s="7">
        <f>C9/$D$16</f>
        <v>5.6338028169014086E-2</v>
      </c>
      <c r="E9">
        <f t="shared" si="0"/>
        <v>2.492957746478873</v>
      </c>
      <c r="F9">
        <f t="shared" si="1"/>
        <v>6.214838325729021</v>
      </c>
    </row>
    <row r="11" spans="1:6" x14ac:dyDescent="0.2">
      <c r="D11">
        <f>SUM(D5:D9)</f>
        <v>1</v>
      </c>
    </row>
    <row r="16" spans="1:6" x14ac:dyDescent="0.2">
      <c r="C16" t="s">
        <v>59</v>
      </c>
      <c r="D16">
        <f>SUM(C5:C9)</f>
        <v>142</v>
      </c>
    </row>
    <row r="17" spans="2:4" x14ac:dyDescent="0.2">
      <c r="B17" s="4" t="s">
        <v>15</v>
      </c>
      <c r="C17" t="s">
        <v>16</v>
      </c>
      <c r="D17">
        <f>SUMPRODUCT(B5:B9,D5:D9)</f>
        <v>1.5070422535211268</v>
      </c>
    </row>
    <row r="18" spans="2:4" x14ac:dyDescent="0.2">
      <c r="B18" s="5" t="s">
        <v>17</v>
      </c>
      <c r="C18" t="s">
        <v>18</v>
      </c>
      <c r="D18">
        <f>SUMPRODUCT(D5:D9,F5:F9)</f>
        <v>1.2217813925808372</v>
      </c>
    </row>
    <row r="19" spans="2:4" x14ac:dyDescent="0.2">
      <c r="B19" s="5" t="s">
        <v>19</v>
      </c>
      <c r="C19" t="s">
        <v>20</v>
      </c>
      <c r="D19">
        <f>SQRT(D18)</f>
        <v>1.1053422060976579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4A40-2C7C-4CED-8BEA-C2E0F2454AB1}">
  <dimension ref="A1:J52"/>
  <sheetViews>
    <sheetView topLeftCell="A17" workbookViewId="0">
      <selection activeCell="I42" sqref="I42"/>
    </sheetView>
  </sheetViews>
  <sheetFormatPr baseColWidth="10" defaultColWidth="8.83203125" defaultRowHeight="15" x14ac:dyDescent="0.2"/>
  <cols>
    <col min="1" max="2" width="18.6640625" customWidth="1"/>
    <col min="3" max="3" width="17.5" customWidth="1"/>
    <col min="4" max="4" width="13" customWidth="1"/>
    <col min="5" max="5" width="27.5" bestFit="1" customWidth="1"/>
    <col min="7" max="7" width="7.1640625" customWidth="1"/>
    <col min="9" max="9" width="31" customWidth="1"/>
    <col min="10" max="10" width="14.5" customWidth="1"/>
  </cols>
  <sheetData>
    <row r="1" spans="1:7" x14ac:dyDescent="0.2">
      <c r="A1" t="s">
        <v>21</v>
      </c>
    </row>
    <row r="2" spans="1:7" x14ac:dyDescent="0.2">
      <c r="D2" s="5" t="s">
        <v>22</v>
      </c>
      <c r="E2" t="s">
        <v>23</v>
      </c>
    </row>
    <row r="3" spans="1:7" x14ac:dyDescent="0.2">
      <c r="D3" s="5" t="s">
        <v>24</v>
      </c>
      <c r="E3" t="s">
        <v>25</v>
      </c>
    </row>
    <row r="4" spans="1:7" x14ac:dyDescent="0.2">
      <c r="D4" s="5" t="s">
        <v>26</v>
      </c>
      <c r="E4" t="s">
        <v>27</v>
      </c>
    </row>
    <row r="5" spans="1:7" x14ac:dyDescent="0.2">
      <c r="D5" s="5" t="s">
        <v>28</v>
      </c>
      <c r="E5" t="s">
        <v>29</v>
      </c>
    </row>
    <row r="6" spans="1:7" x14ac:dyDescent="0.2">
      <c r="D6" s="5"/>
    </row>
    <row r="7" spans="1:7" x14ac:dyDescent="0.2">
      <c r="D7" s="5"/>
    </row>
    <row r="8" spans="1:7" x14ac:dyDescent="0.2">
      <c r="D8" s="5" t="s">
        <v>30</v>
      </c>
      <c r="E8" t="s">
        <v>31</v>
      </c>
    </row>
    <row r="9" spans="1:7" x14ac:dyDescent="0.2">
      <c r="A9" s="2" t="s">
        <v>32</v>
      </c>
      <c r="B9" t="s">
        <v>72</v>
      </c>
      <c r="D9" s="13"/>
      <c r="E9" t="s">
        <v>73</v>
      </c>
      <c r="F9" s="13" t="s">
        <v>77</v>
      </c>
      <c r="G9" t="s">
        <v>79</v>
      </c>
    </row>
    <row r="10" spans="1:7" x14ac:dyDescent="0.2">
      <c r="A10">
        <v>12</v>
      </c>
      <c r="B10" s="12">
        <v>1</v>
      </c>
      <c r="E10" t="s">
        <v>74</v>
      </c>
      <c r="F10">
        <v>4</v>
      </c>
      <c r="G10">
        <v>4</v>
      </c>
    </row>
    <row r="11" spans="1:7" x14ac:dyDescent="0.2">
      <c r="A11">
        <v>3</v>
      </c>
      <c r="B11" s="12">
        <v>3</v>
      </c>
      <c r="E11" t="s">
        <v>75</v>
      </c>
      <c r="F11">
        <v>8</v>
      </c>
      <c r="G11">
        <v>8</v>
      </c>
    </row>
    <row r="12" spans="1:7" x14ac:dyDescent="0.2">
      <c r="A12">
        <v>4</v>
      </c>
      <c r="B12" s="12">
        <v>3</v>
      </c>
      <c r="E12" t="s">
        <v>76</v>
      </c>
      <c r="F12">
        <v>12</v>
      </c>
      <c r="G12">
        <v>10</v>
      </c>
    </row>
    <row r="13" spans="1:7" x14ac:dyDescent="0.2">
      <c r="A13">
        <v>5</v>
      </c>
      <c r="B13" s="12">
        <v>4</v>
      </c>
    </row>
    <row r="14" spans="1:7" x14ac:dyDescent="0.2">
      <c r="A14">
        <v>8</v>
      </c>
      <c r="B14" s="12">
        <v>5</v>
      </c>
      <c r="E14" s="14" t="s">
        <v>78</v>
      </c>
      <c r="F14" s="14"/>
      <c r="G14" s="14">
        <f>G12-G10</f>
        <v>6</v>
      </c>
    </row>
    <row r="15" spans="1:7" x14ac:dyDescent="0.2">
      <c r="A15">
        <v>10</v>
      </c>
      <c r="B15" s="12">
        <v>5</v>
      </c>
    </row>
    <row r="16" spans="1:7" x14ac:dyDescent="0.2">
      <c r="A16">
        <v>8</v>
      </c>
      <c r="B16" s="12">
        <v>8</v>
      </c>
    </row>
    <row r="17" spans="1:10" x14ac:dyDescent="0.2">
      <c r="A17">
        <v>5</v>
      </c>
      <c r="B17" s="12">
        <v>8</v>
      </c>
    </row>
    <row r="18" spans="1:10" x14ac:dyDescent="0.2">
      <c r="A18">
        <v>20</v>
      </c>
      <c r="B18" s="12">
        <v>9</v>
      </c>
    </row>
    <row r="19" spans="1:10" x14ac:dyDescent="0.2">
      <c r="A19">
        <v>9</v>
      </c>
      <c r="B19" s="12">
        <v>10</v>
      </c>
    </row>
    <row r="20" spans="1:10" x14ac:dyDescent="0.2">
      <c r="A20">
        <v>3</v>
      </c>
      <c r="B20" s="12">
        <v>10</v>
      </c>
    </row>
    <row r="21" spans="1:10" x14ac:dyDescent="0.2">
      <c r="A21">
        <v>10</v>
      </c>
      <c r="B21" s="12">
        <v>10</v>
      </c>
    </row>
    <row r="22" spans="1:10" x14ac:dyDescent="0.2">
      <c r="A22">
        <v>10</v>
      </c>
      <c r="B22" s="12">
        <v>12</v>
      </c>
    </row>
    <row r="23" spans="1:10" x14ac:dyDescent="0.2">
      <c r="A23">
        <v>1</v>
      </c>
      <c r="B23" s="12">
        <v>20</v>
      </c>
    </row>
    <row r="24" spans="1:10" x14ac:dyDescent="0.2">
      <c r="A24">
        <v>44</v>
      </c>
      <c r="B24" s="12">
        <v>44</v>
      </c>
    </row>
    <row r="26" spans="1:10" x14ac:dyDescent="0.2">
      <c r="A26">
        <f>COUNT(#REF!)</f>
        <v>0</v>
      </c>
    </row>
    <row r="28" spans="1:10" x14ac:dyDescent="0.2">
      <c r="A28" t="s">
        <v>63</v>
      </c>
      <c r="B28" s="2" t="s">
        <v>32</v>
      </c>
      <c r="C28" t="s">
        <v>60</v>
      </c>
      <c r="D28" t="s">
        <v>71</v>
      </c>
    </row>
    <row r="29" spans="1:10" ht="32" x14ac:dyDescent="0.2">
      <c r="A29">
        <v>1</v>
      </c>
      <c r="B29">
        <v>12</v>
      </c>
      <c r="C29">
        <f>B29/$B$45</f>
        <v>7.8947368421052627E-2</v>
      </c>
      <c r="D29">
        <f>B29-$J$29</f>
        <v>1.8666666666666671</v>
      </c>
      <c r="E29">
        <f>D29*D29</f>
        <v>3.484444444444446</v>
      </c>
      <c r="H29" s="16" t="s">
        <v>22</v>
      </c>
      <c r="I29" s="15" t="s">
        <v>23</v>
      </c>
      <c r="J29" s="17">
        <f>SUM(B29:B43)/15</f>
        <v>10.133333333333333</v>
      </c>
    </row>
    <row r="30" spans="1:10" ht="16" x14ac:dyDescent="0.2">
      <c r="A30">
        <v>2</v>
      </c>
      <c r="B30">
        <v>3</v>
      </c>
      <c r="C30">
        <f t="shared" ref="C30:C43" si="0">B30/$B$45</f>
        <v>1.9736842105263157E-2</v>
      </c>
      <c r="D30">
        <f t="shared" ref="D30:D43" si="1">B30-$J$29</f>
        <v>-7.1333333333333329</v>
      </c>
      <c r="E30">
        <f t="shared" ref="E30:E43" si="2">D30*D30</f>
        <v>50.884444444444441</v>
      </c>
      <c r="H30" s="16" t="s">
        <v>24</v>
      </c>
      <c r="I30" s="15" t="s">
        <v>25</v>
      </c>
      <c r="J30" s="14">
        <f>MEDIAN(B29:B43)</f>
        <v>8</v>
      </c>
    </row>
    <row r="31" spans="1:10" ht="16" x14ac:dyDescent="0.2">
      <c r="A31">
        <v>3</v>
      </c>
      <c r="B31">
        <v>4</v>
      </c>
      <c r="C31">
        <f t="shared" si="0"/>
        <v>2.6315789473684209E-2</v>
      </c>
      <c r="D31">
        <f t="shared" si="1"/>
        <v>-6.1333333333333329</v>
      </c>
      <c r="E31">
        <f t="shared" si="2"/>
        <v>37.617777777777775</v>
      </c>
      <c r="H31" s="16" t="s">
        <v>26</v>
      </c>
      <c r="I31" s="15" t="s">
        <v>27</v>
      </c>
      <c r="J31" s="17">
        <f>SUMPRODUCT(C29:C43,E29:E43)</f>
        <v>350.93619883040941</v>
      </c>
    </row>
    <row r="32" spans="1:10" ht="16" x14ac:dyDescent="0.2">
      <c r="A32">
        <v>4</v>
      </c>
      <c r="B32">
        <v>5</v>
      </c>
      <c r="C32">
        <f t="shared" si="0"/>
        <v>3.2894736842105261E-2</v>
      </c>
      <c r="D32">
        <f t="shared" si="1"/>
        <v>-5.1333333333333329</v>
      </c>
      <c r="E32">
        <f t="shared" si="2"/>
        <v>26.351111111111106</v>
      </c>
      <c r="H32" s="16" t="s">
        <v>28</v>
      </c>
      <c r="I32" s="15" t="s">
        <v>29</v>
      </c>
      <c r="J32" s="17">
        <f>SQRT(J31)</f>
        <v>18.733291190562575</v>
      </c>
    </row>
    <row r="33" spans="1:9" x14ac:dyDescent="0.2">
      <c r="A33">
        <v>5</v>
      </c>
      <c r="B33">
        <v>8</v>
      </c>
      <c r="C33">
        <f t="shared" si="0"/>
        <v>5.2631578947368418E-2</v>
      </c>
      <c r="D33">
        <f t="shared" si="1"/>
        <v>-2.1333333333333329</v>
      </c>
      <c r="E33">
        <f t="shared" si="2"/>
        <v>4.5511111111111093</v>
      </c>
      <c r="H33" s="5"/>
      <c r="I33" s="11"/>
    </row>
    <row r="34" spans="1:9" x14ac:dyDescent="0.2">
      <c r="A34">
        <v>6</v>
      </c>
      <c r="B34">
        <v>10</v>
      </c>
      <c r="C34">
        <f t="shared" si="0"/>
        <v>6.5789473684210523E-2</v>
      </c>
      <c r="D34">
        <f t="shared" si="1"/>
        <v>-0.13333333333333286</v>
      </c>
      <c r="E34">
        <f t="shared" si="2"/>
        <v>1.7777777777777653E-2</v>
      </c>
    </row>
    <row r="35" spans="1:9" x14ac:dyDescent="0.2">
      <c r="A35">
        <v>7</v>
      </c>
      <c r="B35">
        <v>8</v>
      </c>
      <c r="C35">
        <f t="shared" si="0"/>
        <v>5.2631578947368418E-2</v>
      </c>
      <c r="D35">
        <f t="shared" si="1"/>
        <v>-2.1333333333333329</v>
      </c>
      <c r="E35">
        <f t="shared" si="2"/>
        <v>4.5511111111111093</v>
      </c>
    </row>
    <row r="36" spans="1:9" x14ac:dyDescent="0.2">
      <c r="A36">
        <v>8</v>
      </c>
      <c r="B36">
        <v>5</v>
      </c>
      <c r="C36">
        <f t="shared" si="0"/>
        <v>3.2894736842105261E-2</v>
      </c>
      <c r="D36">
        <f t="shared" si="1"/>
        <v>-5.1333333333333329</v>
      </c>
      <c r="E36">
        <f t="shared" si="2"/>
        <v>26.351111111111106</v>
      </c>
    </row>
    <row r="37" spans="1:9" x14ac:dyDescent="0.2">
      <c r="A37">
        <v>9</v>
      </c>
      <c r="B37">
        <v>20</v>
      </c>
      <c r="C37">
        <f t="shared" si="0"/>
        <v>0.13157894736842105</v>
      </c>
      <c r="D37">
        <f t="shared" si="1"/>
        <v>9.8666666666666671</v>
      </c>
      <c r="E37">
        <f t="shared" si="2"/>
        <v>97.351111111111123</v>
      </c>
    </row>
    <row r="38" spans="1:9" x14ac:dyDescent="0.2">
      <c r="A38">
        <v>10</v>
      </c>
      <c r="B38">
        <v>9</v>
      </c>
      <c r="C38">
        <f t="shared" si="0"/>
        <v>5.921052631578947E-2</v>
      </c>
      <c r="D38">
        <f t="shared" si="1"/>
        <v>-1.1333333333333329</v>
      </c>
      <c r="E38">
        <f t="shared" si="2"/>
        <v>1.2844444444444434</v>
      </c>
    </row>
    <row r="39" spans="1:9" x14ac:dyDescent="0.2">
      <c r="A39">
        <v>11</v>
      </c>
      <c r="B39">
        <v>3</v>
      </c>
      <c r="C39">
        <f t="shared" si="0"/>
        <v>1.9736842105263157E-2</v>
      </c>
      <c r="D39">
        <f t="shared" si="1"/>
        <v>-7.1333333333333329</v>
      </c>
      <c r="E39">
        <f t="shared" si="2"/>
        <v>50.884444444444441</v>
      </c>
    </row>
    <row r="40" spans="1:9" x14ac:dyDescent="0.2">
      <c r="A40">
        <v>12</v>
      </c>
      <c r="B40">
        <v>10</v>
      </c>
      <c r="C40">
        <f t="shared" si="0"/>
        <v>6.5789473684210523E-2</v>
      </c>
      <c r="D40">
        <f t="shared" si="1"/>
        <v>-0.13333333333333286</v>
      </c>
      <c r="E40">
        <f t="shared" si="2"/>
        <v>1.7777777777777653E-2</v>
      </c>
    </row>
    <row r="41" spans="1:9" x14ac:dyDescent="0.2">
      <c r="A41">
        <v>13</v>
      </c>
      <c r="B41">
        <v>10</v>
      </c>
      <c r="C41">
        <f t="shared" si="0"/>
        <v>6.5789473684210523E-2</v>
      </c>
      <c r="D41">
        <f t="shared" si="1"/>
        <v>-0.13333333333333286</v>
      </c>
      <c r="E41">
        <f t="shared" si="2"/>
        <v>1.7777777777777653E-2</v>
      </c>
    </row>
    <row r="42" spans="1:9" x14ac:dyDescent="0.2">
      <c r="A42">
        <v>14</v>
      </c>
      <c r="B42">
        <v>1</v>
      </c>
      <c r="C42">
        <f t="shared" si="0"/>
        <v>6.5789473684210523E-3</v>
      </c>
      <c r="D42">
        <f t="shared" si="1"/>
        <v>-9.1333333333333329</v>
      </c>
      <c r="E42">
        <f t="shared" si="2"/>
        <v>83.417777777777772</v>
      </c>
    </row>
    <row r="43" spans="1:9" x14ac:dyDescent="0.2">
      <c r="A43">
        <v>15</v>
      </c>
      <c r="B43">
        <v>44</v>
      </c>
      <c r="C43">
        <f t="shared" si="0"/>
        <v>0.28947368421052633</v>
      </c>
      <c r="D43">
        <f t="shared" si="1"/>
        <v>33.866666666666667</v>
      </c>
      <c r="E43">
        <f t="shared" si="2"/>
        <v>1146.9511111111112</v>
      </c>
    </row>
    <row r="45" spans="1:9" x14ac:dyDescent="0.2">
      <c r="B45">
        <f>SUM(B29:B43)</f>
        <v>152</v>
      </c>
      <c r="C45">
        <f>SUM(C29:C43)</f>
        <v>0.99999999999999989</v>
      </c>
    </row>
    <row r="49" spans="2:4" x14ac:dyDescent="0.2">
      <c r="B49">
        <f>_xlfn.VAR.P(B29:B43)</f>
        <v>102.24888888888889</v>
      </c>
      <c r="D49">
        <f>SUMPRODUCT(B29:B43,C29:C43)</f>
        <v>20.223684210526315</v>
      </c>
    </row>
    <row r="50" spans="2:4" x14ac:dyDescent="0.2">
      <c r="B50">
        <f>_xlfn.STDEV.P(B29:B43)</f>
        <v>10.111819267020593</v>
      </c>
    </row>
    <row r="51" spans="2:4" x14ac:dyDescent="0.2">
      <c r="D51">
        <f>SUM(B29:B43)</f>
        <v>152</v>
      </c>
    </row>
    <row r="52" spans="2:4" x14ac:dyDescent="0.2">
      <c r="B52">
        <f>SUM(B29:B43)/15</f>
        <v>10.133333333333333</v>
      </c>
      <c r="D52">
        <f>152/15</f>
        <v>10.133333333333333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0A5F-A7BB-4BA3-9662-0C9B1CED90E1}">
  <dimension ref="A1:K11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2" max="2" width="62.6640625" customWidth="1"/>
    <col min="7" max="7" width="17.83203125" customWidth="1"/>
    <col min="9" max="9" width="7.33203125" customWidth="1"/>
    <col min="10" max="10" width="6.33203125" customWidth="1"/>
    <col min="11" max="11" width="7.5" customWidth="1"/>
  </cols>
  <sheetData>
    <row r="1" spans="1:11" x14ac:dyDescent="0.2">
      <c r="A1" t="s">
        <v>33</v>
      </c>
    </row>
    <row r="2" spans="1:11" x14ac:dyDescent="0.2">
      <c r="A2" t="s">
        <v>34</v>
      </c>
      <c r="E2" t="s">
        <v>82</v>
      </c>
      <c r="I2" s="3"/>
      <c r="J2" s="3"/>
      <c r="K2" s="3" t="s">
        <v>35</v>
      </c>
    </row>
    <row r="3" spans="1:11" x14ac:dyDescent="0.2">
      <c r="A3" t="s">
        <v>36</v>
      </c>
      <c r="I3" s="3"/>
      <c r="J3" s="3"/>
      <c r="K3" s="3" t="s">
        <v>35</v>
      </c>
    </row>
    <row r="4" spans="1:11" x14ac:dyDescent="0.2">
      <c r="I4" s="3"/>
      <c r="J4" s="3"/>
      <c r="K4" s="3"/>
    </row>
    <row r="5" spans="1:11" x14ac:dyDescent="0.2">
      <c r="A5" s="6" t="s">
        <v>37</v>
      </c>
      <c r="B5" t="s">
        <v>38</v>
      </c>
      <c r="E5" t="s">
        <v>81</v>
      </c>
      <c r="G5">
        <v>0</v>
      </c>
    </row>
    <row r="6" spans="1:11" x14ac:dyDescent="0.2">
      <c r="A6" s="6" t="s">
        <v>39</v>
      </c>
      <c r="B6" t="s">
        <v>40</v>
      </c>
      <c r="G6">
        <v>1</v>
      </c>
    </row>
    <row r="7" spans="1:11" x14ac:dyDescent="0.2">
      <c r="A7" s="6" t="s">
        <v>41</v>
      </c>
      <c r="B7" t="s">
        <v>42</v>
      </c>
      <c r="G7">
        <v>2</v>
      </c>
    </row>
    <row r="8" spans="1:11" x14ac:dyDescent="0.2">
      <c r="A8" s="6" t="s">
        <v>43</v>
      </c>
      <c r="B8" t="s">
        <v>44</v>
      </c>
    </row>
    <row r="9" spans="1:11" x14ac:dyDescent="0.2">
      <c r="D9" s="10"/>
    </row>
    <row r="11" spans="1:11" x14ac:dyDescent="0.2">
      <c r="B11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86AC-CFBF-451B-A879-EA4454337D82}">
  <dimension ref="A1:M18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15.33203125" customWidth="1"/>
    <col min="2" max="2" width="15.5" customWidth="1"/>
    <col min="11" max="11" width="17.83203125" customWidth="1"/>
  </cols>
  <sheetData>
    <row r="1" spans="1:13" x14ac:dyDescent="0.2">
      <c r="A1" t="s">
        <v>45</v>
      </c>
    </row>
    <row r="3" spans="1:13" x14ac:dyDescent="0.2">
      <c r="B3" s="1" t="s">
        <v>46</v>
      </c>
      <c r="C3" s="1" t="s">
        <v>47</v>
      </c>
    </row>
    <row r="4" spans="1:13" x14ac:dyDescent="0.2">
      <c r="A4" s="1" t="s">
        <v>48</v>
      </c>
      <c r="B4">
        <v>300</v>
      </c>
      <c r="C4">
        <v>175</v>
      </c>
      <c r="E4">
        <f>B4+C4</f>
        <v>475</v>
      </c>
    </row>
    <row r="5" spans="1:13" x14ac:dyDescent="0.2">
      <c r="A5" s="1" t="s">
        <v>49</v>
      </c>
      <c r="B5">
        <v>125</v>
      </c>
      <c r="C5">
        <v>200</v>
      </c>
      <c r="E5">
        <f>B5+C5</f>
        <v>325</v>
      </c>
    </row>
    <row r="7" spans="1:13" x14ac:dyDescent="0.2">
      <c r="B7">
        <v>425</v>
      </c>
      <c r="C7">
        <v>375</v>
      </c>
      <c r="E7">
        <f>E4+E5</f>
        <v>800</v>
      </c>
    </row>
    <row r="8" spans="1:13" x14ac:dyDescent="0.2">
      <c r="K8" t="s">
        <v>64</v>
      </c>
      <c r="L8">
        <v>175</v>
      </c>
      <c r="M8">
        <v>7</v>
      </c>
    </row>
    <row r="9" spans="1:13" x14ac:dyDescent="0.2">
      <c r="A9" s="6" t="s">
        <v>50</v>
      </c>
      <c r="B9" t="s">
        <v>51</v>
      </c>
      <c r="I9" s="8">
        <v>0.47</v>
      </c>
      <c r="L9">
        <v>800</v>
      </c>
      <c r="M9">
        <v>32</v>
      </c>
    </row>
    <row r="10" spans="1:13" x14ac:dyDescent="0.2">
      <c r="B10" s="7">
        <v>0.21875</v>
      </c>
      <c r="C10">
        <f>15/32</f>
        <v>0.46875</v>
      </c>
      <c r="D10">
        <f>B10/C10</f>
        <v>0.46666666666666667</v>
      </c>
    </row>
    <row r="11" spans="1:13" x14ac:dyDescent="0.2">
      <c r="K11" t="s">
        <v>65</v>
      </c>
      <c r="L11">
        <v>375</v>
      </c>
      <c r="M11">
        <v>15</v>
      </c>
    </row>
    <row r="12" spans="1:13" x14ac:dyDescent="0.2">
      <c r="A12" s="6" t="s">
        <v>52</v>
      </c>
      <c r="B12" t="s">
        <v>53</v>
      </c>
      <c r="I12" s="8">
        <v>0.63</v>
      </c>
      <c r="L12">
        <v>800</v>
      </c>
      <c r="M12">
        <v>32</v>
      </c>
    </row>
    <row r="13" spans="1:13" x14ac:dyDescent="0.2">
      <c r="B13">
        <f>300/800</f>
        <v>0.375</v>
      </c>
      <c r="C13">
        <f>475/800</f>
        <v>0.59375</v>
      </c>
      <c r="D13">
        <f>B13/C13</f>
        <v>0.63157894736842102</v>
      </c>
    </row>
    <row r="14" spans="1:13" x14ac:dyDescent="0.2">
      <c r="K14" t="s">
        <v>66</v>
      </c>
      <c r="L14">
        <v>300</v>
      </c>
    </row>
    <row r="15" spans="1:13" x14ac:dyDescent="0.2">
      <c r="L15">
        <v>800</v>
      </c>
    </row>
    <row r="17" spans="11:12" x14ac:dyDescent="0.2">
      <c r="K17" t="s">
        <v>67</v>
      </c>
      <c r="L17">
        <v>475</v>
      </c>
    </row>
    <row r="18" spans="11:12" x14ac:dyDescent="0.2">
      <c r="L18">
        <v>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6435-ADBD-4B09-B570-4E8A5F03FAC6}">
  <dimension ref="A1:A6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1" x14ac:dyDescent="0.2">
      <c r="A1" t="s">
        <v>54</v>
      </c>
    </row>
    <row r="2" spans="1:1" x14ac:dyDescent="0.2">
      <c r="A2" t="s">
        <v>55</v>
      </c>
    </row>
    <row r="3" spans="1:1" x14ac:dyDescent="0.2">
      <c r="A3" t="s">
        <v>56</v>
      </c>
    </row>
    <row r="5" spans="1:1" x14ac:dyDescent="0.2">
      <c r="A5" t="s">
        <v>57</v>
      </c>
    </row>
    <row r="6" spans="1:1" x14ac:dyDescent="0.2">
      <c r="A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problem1</vt:lpstr>
      <vt:lpstr>problem2</vt:lpstr>
      <vt:lpstr>problem3</vt:lpstr>
      <vt:lpstr>problem4</vt:lpstr>
      <vt:lpstr>problem5</vt:lpstr>
      <vt:lpstr>problem6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Cristina Sandoval</cp:lastModifiedBy>
  <cp:revision/>
  <dcterms:created xsi:type="dcterms:W3CDTF">2019-10-25T12:24:18Z</dcterms:created>
  <dcterms:modified xsi:type="dcterms:W3CDTF">2019-10-25T15:34:44Z</dcterms:modified>
  <cp:category/>
  <cp:contentStatus/>
</cp:coreProperties>
</file>