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SoapyGenie/Dropbox/Documentos/Estudios/Master IA/Estadistica/"/>
    </mc:Choice>
  </mc:AlternateContent>
  <xr:revisionPtr revIDLastSave="0" documentId="8_{E83C4C69-D002-2A45-9E3E-BBB413E097FE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Q5" i="1"/>
  <c r="R5" i="1"/>
  <c r="P5" i="1"/>
  <c r="Q4" i="1"/>
  <c r="R4" i="1"/>
  <c r="E33" i="1"/>
  <c r="F33" i="1"/>
  <c r="G33" i="1" s="1"/>
  <c r="E34" i="1"/>
  <c r="F34" i="1"/>
  <c r="G34" i="1" s="1"/>
  <c r="E35" i="1"/>
  <c r="F35" i="1"/>
  <c r="G35" i="1" s="1"/>
  <c r="E36" i="1"/>
  <c r="E37" i="1"/>
  <c r="E38" i="1"/>
  <c r="E39" i="1"/>
  <c r="F39" i="1"/>
  <c r="G39" i="1" s="1"/>
  <c r="E40" i="1"/>
  <c r="F40" i="1"/>
  <c r="G40" i="1" s="1"/>
  <c r="E41" i="1"/>
  <c r="F41" i="1"/>
  <c r="G41" i="1" s="1"/>
  <c r="E42" i="1"/>
  <c r="E43" i="1"/>
  <c r="E44" i="1"/>
  <c r="E45" i="1"/>
  <c r="F45" i="1"/>
  <c r="G45" i="1" s="1"/>
  <c r="E46" i="1"/>
  <c r="F46" i="1"/>
  <c r="G46" i="1" s="1"/>
  <c r="E47" i="1"/>
  <c r="F47" i="1"/>
  <c r="G47" i="1" s="1"/>
  <c r="E48" i="1"/>
  <c r="E49" i="1"/>
  <c r="E50" i="1"/>
  <c r="E51" i="1"/>
  <c r="F51" i="1"/>
  <c r="G51" i="1" s="1"/>
  <c r="E52" i="1"/>
  <c r="F52" i="1"/>
  <c r="G52" i="1" s="1"/>
  <c r="E53" i="1"/>
  <c r="F53" i="1"/>
  <c r="G53" i="1" s="1"/>
  <c r="E54" i="1"/>
  <c r="E55" i="1"/>
  <c r="E56" i="1"/>
  <c r="E57" i="1"/>
  <c r="F57" i="1"/>
  <c r="G57" i="1" s="1"/>
  <c r="E58" i="1"/>
  <c r="F58" i="1"/>
  <c r="G58" i="1" s="1"/>
  <c r="E59" i="1"/>
  <c r="F59" i="1"/>
  <c r="G59" i="1" s="1"/>
  <c r="E60" i="1"/>
  <c r="E61" i="1"/>
  <c r="E32" i="1"/>
  <c r="E3" i="1"/>
  <c r="F3" i="1"/>
  <c r="G3" i="1" s="1"/>
  <c r="E4" i="1"/>
  <c r="F4" i="1"/>
  <c r="G4" i="1" s="1"/>
  <c r="E5" i="1"/>
  <c r="F5" i="1"/>
  <c r="G5" i="1" s="1"/>
  <c r="E6" i="1"/>
  <c r="E7" i="1"/>
  <c r="E8" i="1"/>
  <c r="E9" i="1"/>
  <c r="F9" i="1"/>
  <c r="G9" i="1" s="1"/>
  <c r="E10" i="1"/>
  <c r="F10" i="1"/>
  <c r="G10" i="1" s="1"/>
  <c r="E11" i="1"/>
  <c r="F11" i="1"/>
  <c r="G11" i="1" s="1"/>
  <c r="E12" i="1"/>
  <c r="E13" i="1"/>
  <c r="E14" i="1"/>
  <c r="E15" i="1"/>
  <c r="F15" i="1"/>
  <c r="G15" i="1" s="1"/>
  <c r="E16" i="1"/>
  <c r="F16" i="1"/>
  <c r="G16" i="1" s="1"/>
  <c r="E17" i="1"/>
  <c r="F17" i="1"/>
  <c r="G17" i="1" s="1"/>
  <c r="E18" i="1"/>
  <c r="E19" i="1"/>
  <c r="E20" i="1"/>
  <c r="E21" i="1"/>
  <c r="F21" i="1"/>
  <c r="G21" i="1" s="1"/>
  <c r="E22" i="1"/>
  <c r="F22" i="1"/>
  <c r="G22" i="1" s="1"/>
  <c r="E23" i="1"/>
  <c r="F23" i="1"/>
  <c r="G23" i="1" s="1"/>
  <c r="E24" i="1"/>
  <c r="E25" i="1"/>
  <c r="E26" i="1"/>
  <c r="E27" i="1"/>
  <c r="F27" i="1"/>
  <c r="G27" i="1" s="1"/>
  <c r="E28" i="1"/>
  <c r="F28" i="1"/>
  <c r="G28" i="1" s="1"/>
  <c r="E29" i="1"/>
  <c r="F29" i="1"/>
  <c r="G29" i="1" s="1"/>
  <c r="E30" i="1"/>
  <c r="E31" i="1"/>
  <c r="O5" i="1"/>
  <c r="F36" i="1" s="1"/>
  <c r="G36" i="1" s="1"/>
  <c r="O4" i="1"/>
  <c r="F6" i="1" s="1"/>
  <c r="G6" i="1" s="1"/>
  <c r="E2" i="1"/>
  <c r="N5" i="1"/>
  <c r="N4" i="1"/>
  <c r="M5" i="1"/>
  <c r="M4" i="1"/>
  <c r="L5" i="1"/>
  <c r="L4" i="1"/>
  <c r="K5" i="1"/>
  <c r="K4" i="1"/>
  <c r="I16" i="1" l="1"/>
  <c r="H16" i="1"/>
  <c r="I6" i="1"/>
  <c r="H6" i="1"/>
  <c r="I45" i="1"/>
  <c r="H45" i="1"/>
  <c r="I23" i="1"/>
  <c r="H23" i="1"/>
  <c r="I57" i="1"/>
  <c r="H57" i="1"/>
  <c r="I53" i="1"/>
  <c r="H53" i="1"/>
  <c r="I36" i="1"/>
  <c r="H36" i="1"/>
  <c r="I35" i="1"/>
  <c r="H35" i="1"/>
  <c r="H51" i="1"/>
  <c r="I51" i="1"/>
  <c r="I22" i="1"/>
  <c r="H22" i="1"/>
  <c r="H34" i="1"/>
  <c r="I34" i="1"/>
  <c r="H5" i="1"/>
  <c r="I5" i="1"/>
  <c r="I21" i="1"/>
  <c r="H21" i="1"/>
  <c r="H28" i="1"/>
  <c r="I28" i="1"/>
  <c r="H40" i="1"/>
  <c r="I40" i="1"/>
  <c r="I11" i="1"/>
  <c r="H11" i="1"/>
  <c r="I3" i="1"/>
  <c r="H3" i="1"/>
  <c r="H17" i="1"/>
  <c r="I17" i="1"/>
  <c r="I9" i="1"/>
  <c r="H9" i="1"/>
  <c r="I52" i="1"/>
  <c r="H52" i="1"/>
  <c r="I59" i="1"/>
  <c r="H59" i="1"/>
  <c r="I15" i="1"/>
  <c r="H15" i="1"/>
  <c r="H58" i="1"/>
  <c r="I58" i="1"/>
  <c r="H29" i="1"/>
  <c r="I29" i="1"/>
  <c r="I41" i="1"/>
  <c r="H41" i="1"/>
  <c r="I33" i="1"/>
  <c r="H33" i="1"/>
  <c r="H4" i="1"/>
  <c r="I4" i="1"/>
  <c r="I47" i="1"/>
  <c r="H47" i="1"/>
  <c r="H27" i="1"/>
  <c r="I27" i="1"/>
  <c r="H39" i="1"/>
  <c r="I39" i="1"/>
  <c r="I10" i="1"/>
  <c r="H10" i="1"/>
  <c r="H46" i="1"/>
  <c r="I46" i="1"/>
  <c r="F26" i="1"/>
  <c r="G26" i="1" s="1"/>
  <c r="F20" i="1"/>
  <c r="G20" i="1" s="1"/>
  <c r="F14" i="1"/>
  <c r="G14" i="1" s="1"/>
  <c r="F8" i="1"/>
  <c r="G8" i="1" s="1"/>
  <c r="F56" i="1"/>
  <c r="G56" i="1" s="1"/>
  <c r="F50" i="1"/>
  <c r="G50" i="1" s="1"/>
  <c r="F44" i="1"/>
  <c r="G44" i="1" s="1"/>
  <c r="F38" i="1"/>
  <c r="G38" i="1" s="1"/>
  <c r="F2" i="1"/>
  <c r="G2" i="1" s="1"/>
  <c r="F32" i="1"/>
  <c r="G32" i="1" s="1"/>
  <c r="F31" i="1"/>
  <c r="G31" i="1" s="1"/>
  <c r="F19" i="1"/>
  <c r="G19" i="1" s="1"/>
  <c r="F7" i="1"/>
  <c r="G7" i="1" s="1"/>
  <c r="F55" i="1"/>
  <c r="G55" i="1" s="1"/>
  <c r="F37" i="1"/>
  <c r="G37" i="1" s="1"/>
  <c r="F25" i="1"/>
  <c r="G25" i="1" s="1"/>
  <c r="F13" i="1"/>
  <c r="G13" i="1" s="1"/>
  <c r="F61" i="1"/>
  <c r="G61" i="1" s="1"/>
  <c r="F49" i="1"/>
  <c r="G49" i="1" s="1"/>
  <c r="F43" i="1"/>
  <c r="G43" i="1" s="1"/>
  <c r="F30" i="1"/>
  <c r="G30" i="1" s="1"/>
  <c r="F24" i="1"/>
  <c r="G24" i="1" s="1"/>
  <c r="F18" i="1"/>
  <c r="G18" i="1" s="1"/>
  <c r="F12" i="1"/>
  <c r="G12" i="1" s="1"/>
  <c r="F60" i="1"/>
  <c r="G60" i="1" s="1"/>
  <c r="F54" i="1"/>
  <c r="G54" i="1" s="1"/>
  <c r="F48" i="1"/>
  <c r="G48" i="1" s="1"/>
  <c r="F42" i="1"/>
  <c r="G42" i="1" s="1"/>
  <c r="I38" i="1" l="1"/>
  <c r="H38" i="1"/>
  <c r="H44" i="1"/>
  <c r="I44" i="1"/>
  <c r="I37" i="1"/>
  <c r="H37" i="1"/>
  <c r="H13" i="1"/>
  <c r="I13" i="1"/>
  <c r="H54" i="1"/>
  <c r="I54" i="1"/>
  <c r="I60" i="1"/>
  <c r="H60" i="1"/>
  <c r="I43" i="1"/>
  <c r="H43" i="1"/>
  <c r="H49" i="1"/>
  <c r="I49" i="1"/>
  <c r="I50" i="1"/>
  <c r="H50" i="1"/>
  <c r="I56" i="1"/>
  <c r="H56" i="1"/>
  <c r="I42" i="1"/>
  <c r="H42" i="1"/>
  <c r="I14" i="1"/>
  <c r="H14" i="1"/>
  <c r="I55" i="1"/>
  <c r="H55" i="1"/>
  <c r="I18" i="1"/>
  <c r="H18" i="1"/>
  <c r="I31" i="1"/>
  <c r="H31" i="1"/>
  <c r="I61" i="1"/>
  <c r="H61" i="1"/>
  <c r="I25" i="1"/>
  <c r="H25" i="1"/>
  <c r="I20" i="1"/>
  <c r="H20" i="1"/>
  <c r="I26" i="1"/>
  <c r="H26" i="1"/>
  <c r="I12" i="1"/>
  <c r="H12" i="1"/>
  <c r="I24" i="1"/>
  <c r="H24" i="1"/>
  <c r="H32" i="1"/>
  <c r="I32" i="1"/>
  <c r="H8" i="1"/>
  <c r="I8" i="1"/>
  <c r="H48" i="1"/>
  <c r="I48" i="1"/>
  <c r="H7" i="1"/>
  <c r="I7" i="1"/>
  <c r="I19" i="1"/>
  <c r="H19" i="1"/>
  <c r="I30" i="1"/>
  <c r="H30" i="1"/>
  <c r="I2" i="1"/>
  <c r="H2" i="1"/>
</calcChain>
</file>

<file path=xl/sharedStrings.xml><?xml version="1.0" encoding="utf-8"?>
<sst xmlns="http://schemas.openxmlformats.org/spreadsheetml/2006/main" count="12" uniqueCount="12">
  <si>
    <t>Época histórica</t>
  </si>
  <si>
    <t>Altura del cráneo</t>
  </si>
  <si>
    <t>Varianza</t>
  </si>
  <si>
    <t>Desviacion estandar</t>
  </si>
  <si>
    <t>Asimetria</t>
  </si>
  <si>
    <t>Curtosis</t>
  </si>
  <si>
    <t>PI</t>
  </si>
  <si>
    <t>Media</t>
  </si>
  <si>
    <t>Zi</t>
  </si>
  <si>
    <t>P(zi)</t>
  </si>
  <si>
    <t>Tardio</t>
  </si>
  <si>
    <t>Temprano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</si>
</sst>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3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1"/>
  <sheetViews>
    <sheetView tabSelected="1" workbookViewId="0">
      <selection activeCell="P3" sqref="P3"/>
    </sheetView>
  </sheetViews>
  <sheetFormatPr baseColWidth="10" defaultRowHeight="15"/>
  <cols>
    <col min="13" max="13" width="15.33203125" customWidth="1"/>
  </cols>
  <sheetData>
    <row r="1" spans="1:18">
      <c r="A1" s="1" t="s">
        <v>0</v>
      </c>
      <c r="B1" s="1"/>
      <c r="C1" t="s">
        <v>1</v>
      </c>
      <c r="E1" t="s">
        <v>6</v>
      </c>
      <c r="F1" t="s">
        <v>8</v>
      </c>
      <c r="G1" t="s">
        <v>9</v>
      </c>
    </row>
    <row r="2" spans="1:18" ht="17">
      <c r="A2" s="1">
        <v>1</v>
      </c>
      <c r="B2" s="1">
        <v>1</v>
      </c>
      <c r="C2">
        <v>132</v>
      </c>
      <c r="D2" s="2"/>
      <c r="E2">
        <f>B2/30</f>
        <v>3.3333333333333333E-2</v>
      </c>
      <c r="F2">
        <f>(C2-$O$4)/$L$4</f>
        <v>-2.2430615910413261</v>
      </c>
      <c r="G2">
        <f>NORMSDIST(F2)</f>
        <v>1.2446421526670484E-2</v>
      </c>
      <c r="H2">
        <f>ABS(G2-F2)</f>
        <v>2.2555080125679967</v>
      </c>
      <c r="I2">
        <f>G2</f>
        <v>1.2446421526670484E-2</v>
      </c>
    </row>
    <row r="3" spans="1:18">
      <c r="A3" s="1">
        <v>1</v>
      </c>
      <c r="B3" s="1">
        <v>2</v>
      </c>
      <c r="C3">
        <v>132</v>
      </c>
      <c r="D3" s="1"/>
      <c r="E3" s="1">
        <f t="shared" ref="E3:E31" si="0">B3/30</f>
        <v>6.6666666666666666E-2</v>
      </c>
      <c r="F3" s="1">
        <f>(C3-$O$4)/$L$4</f>
        <v>-2.2430615910413261</v>
      </c>
      <c r="G3" s="1">
        <f t="shared" ref="G3:G61" si="1">NORMSDIST(F3)</f>
        <v>1.2446421526670484E-2</v>
      </c>
      <c r="H3" s="1">
        <f t="shared" ref="H3:H61" si="2">ABS(G3-F3)</f>
        <v>2.2555080125679967</v>
      </c>
      <c r="I3">
        <f>ABS(G3-E2)</f>
        <v>2.0886911806662849E-2</v>
      </c>
      <c r="K3" t="s">
        <v>2</v>
      </c>
      <c r="L3" t="s">
        <v>3</v>
      </c>
      <c r="M3" t="s">
        <v>5</v>
      </c>
      <c r="N3" t="s">
        <v>4</v>
      </c>
      <c r="O3" t="s">
        <v>7</v>
      </c>
      <c r="P3" s="1">
        <v>0.9</v>
      </c>
      <c r="Q3" s="1">
        <v>0.95</v>
      </c>
      <c r="R3" s="1">
        <v>0.99</v>
      </c>
    </row>
    <row r="4" spans="1:18">
      <c r="A4" s="1">
        <v>1</v>
      </c>
      <c r="B4" s="1">
        <v>3</v>
      </c>
      <c r="C4">
        <v>133</v>
      </c>
      <c r="D4" s="1"/>
      <c r="E4" s="1">
        <f t="shared" si="0"/>
        <v>0.1</v>
      </c>
      <c r="F4" s="1">
        <f>(C4-$O$4)/$L$4</f>
        <v>-1.308452594774109</v>
      </c>
      <c r="G4" s="1">
        <f t="shared" si="1"/>
        <v>9.5359921736982461E-2</v>
      </c>
      <c r="H4" s="1">
        <f t="shared" si="2"/>
        <v>1.4038125165110915</v>
      </c>
      <c r="I4" s="1">
        <f t="shared" ref="I4:I61" si="3">ABS(G4-E3)</f>
        <v>2.8693255070315796E-2</v>
      </c>
      <c r="J4" t="s">
        <v>11</v>
      </c>
      <c r="K4">
        <f>_xlfn.VAR.S(C2:C31)</f>
        <v>1.144827586206896</v>
      </c>
      <c r="L4">
        <f>_xlfn.STDEV.S(C2:C31)</f>
        <v>1.069966161243848</v>
      </c>
      <c r="M4">
        <f>KURT(C2:C31)</f>
        <v>1.018324589234743</v>
      </c>
      <c r="N4">
        <f>SKEW(C2:C31)</f>
        <v>-0.1737311042975373</v>
      </c>
      <c r="O4">
        <f>AVERAGE(C2:C31)</f>
        <v>134.4</v>
      </c>
      <c r="P4">
        <f>CONFIDENCE(P3,O4-O5,30)</f>
        <v>3.4413777139502486E-2</v>
      </c>
      <c r="Q4" s="1">
        <f>CONFIDENCE(Q3,$L$4,30)</f>
        <v>1.2249656246673407E-2</v>
      </c>
      <c r="R4" s="1">
        <f>CONFIDENCE(R3,$L$4,30)</f>
        <v>2.4483907176835996E-3</v>
      </c>
    </row>
    <row r="5" spans="1:18">
      <c r="A5" s="1">
        <v>1</v>
      </c>
      <c r="B5" s="1">
        <v>4</v>
      </c>
      <c r="C5">
        <v>133</v>
      </c>
      <c r="D5" s="1"/>
      <c r="E5" s="1">
        <f t="shared" si="0"/>
        <v>0.13333333333333333</v>
      </c>
      <c r="F5" s="1">
        <f>(C5-$O$4)/$L$4</f>
        <v>-1.308452594774109</v>
      </c>
      <c r="G5" s="1">
        <f t="shared" si="1"/>
        <v>9.5359921736982461E-2</v>
      </c>
      <c r="H5" s="1">
        <f t="shared" si="2"/>
        <v>1.4038125165110915</v>
      </c>
      <c r="I5" s="1">
        <f t="shared" si="3"/>
        <v>4.6400782630175441E-3</v>
      </c>
      <c r="J5" t="s">
        <v>10</v>
      </c>
      <c r="K5">
        <f>_xlfn.VAR.S(C32:C61)</f>
        <v>1.0586206896551718</v>
      </c>
      <c r="L5">
        <f>_xlfn.STDEV.S(C32:C61)</f>
        <v>1.0288929437289245</v>
      </c>
      <c r="M5">
        <f>KURT(C32:C61)</f>
        <v>-0.504083492444102</v>
      </c>
      <c r="N5" s="1">
        <f>SKEW(C32:C61)</f>
        <v>-0.19537866713306731</v>
      </c>
      <c r="O5">
        <f>AVERAGE(C32:C61)</f>
        <v>132.9</v>
      </c>
      <c r="P5" s="1">
        <f>CONFIDENCE(P3,$L$5,30)</f>
        <v>2.3605394977262589E-2</v>
      </c>
      <c r="Q5" s="1">
        <f>CONFIDENCE(Q3,$L$5,30)</f>
        <v>1.1779423809679546E-2</v>
      </c>
      <c r="R5" s="1">
        <f>CONFIDENCE(R3,$L$5,30)</f>
        <v>2.3544033672873665E-3</v>
      </c>
    </row>
    <row r="6" spans="1:18">
      <c r="A6" s="1">
        <v>1</v>
      </c>
      <c r="B6" s="1">
        <v>5</v>
      </c>
      <c r="C6">
        <v>134</v>
      </c>
      <c r="D6" s="1"/>
      <c r="E6" s="1">
        <f t="shared" si="0"/>
        <v>0.16666666666666666</v>
      </c>
      <c r="F6" s="1">
        <f>(C6-$O$4)/$L$4</f>
        <v>-0.37384359850689208</v>
      </c>
      <c r="G6" s="1">
        <f t="shared" si="1"/>
        <v>0.35426034026851394</v>
      </c>
      <c r="H6" s="1">
        <f t="shared" si="2"/>
        <v>0.72810393877540602</v>
      </c>
      <c r="I6" s="1">
        <f t="shared" si="3"/>
        <v>0.22092700693518061</v>
      </c>
    </row>
    <row r="7" spans="1:18">
      <c r="A7" s="1">
        <v>1</v>
      </c>
      <c r="B7" s="1">
        <v>6</v>
      </c>
      <c r="C7">
        <v>134</v>
      </c>
      <c r="D7" s="1"/>
      <c r="E7" s="1">
        <f t="shared" si="0"/>
        <v>0.2</v>
      </c>
      <c r="F7" s="1">
        <f>(C7-$O$4)/$L$4</f>
        <v>-0.37384359850689208</v>
      </c>
      <c r="G7" s="1">
        <f t="shared" si="1"/>
        <v>0.35426034026851394</v>
      </c>
      <c r="H7" s="1">
        <f t="shared" si="2"/>
        <v>0.72810393877540602</v>
      </c>
      <c r="I7" s="1">
        <f t="shared" si="3"/>
        <v>0.18759367360184728</v>
      </c>
      <c r="L7" s="1"/>
      <c r="M7" s="1"/>
    </row>
    <row r="8" spans="1:18">
      <c r="A8" s="1">
        <v>1</v>
      </c>
      <c r="B8" s="1">
        <v>7</v>
      </c>
      <c r="C8">
        <v>134</v>
      </c>
      <c r="D8" s="1"/>
      <c r="E8" s="1">
        <f t="shared" si="0"/>
        <v>0.23333333333333334</v>
      </c>
      <c r="F8" s="1">
        <f>(C8-$O$4)/$L$4</f>
        <v>-0.37384359850689208</v>
      </c>
      <c r="G8" s="1">
        <f t="shared" si="1"/>
        <v>0.35426034026851394</v>
      </c>
      <c r="H8" s="1">
        <f t="shared" si="2"/>
        <v>0.72810393877540602</v>
      </c>
      <c r="I8" s="1">
        <f t="shared" si="3"/>
        <v>0.15426034026851393</v>
      </c>
    </row>
    <row r="9" spans="1:18">
      <c r="A9" s="1">
        <v>1</v>
      </c>
      <c r="B9" s="1">
        <v>8</v>
      </c>
      <c r="C9">
        <v>134</v>
      </c>
      <c r="D9" s="1"/>
      <c r="E9" s="1">
        <f t="shared" si="0"/>
        <v>0.26666666666666666</v>
      </c>
      <c r="F9" s="1">
        <f>(C9-$O$4)/$L$4</f>
        <v>-0.37384359850689208</v>
      </c>
      <c r="G9" s="1">
        <f t="shared" si="1"/>
        <v>0.35426034026851394</v>
      </c>
      <c r="H9" s="1">
        <f t="shared" si="2"/>
        <v>0.72810393877540602</v>
      </c>
      <c r="I9" s="1">
        <f t="shared" si="3"/>
        <v>0.1209270069351806</v>
      </c>
    </row>
    <row r="10" spans="1:18">
      <c r="A10" s="1">
        <v>1</v>
      </c>
      <c r="B10" s="1">
        <v>9</v>
      </c>
      <c r="C10">
        <v>134</v>
      </c>
      <c r="D10" s="1"/>
      <c r="E10" s="1">
        <f t="shared" si="0"/>
        <v>0.3</v>
      </c>
      <c r="F10" s="1">
        <f>(C10-$O$4)/$L$4</f>
        <v>-0.37384359850689208</v>
      </c>
      <c r="G10" s="1">
        <f t="shared" si="1"/>
        <v>0.35426034026851394</v>
      </c>
      <c r="H10" s="1">
        <f t="shared" si="2"/>
        <v>0.72810393877540602</v>
      </c>
      <c r="I10" s="1">
        <f t="shared" si="3"/>
        <v>8.7593673601847277E-2</v>
      </c>
    </row>
    <row r="11" spans="1:18">
      <c r="A11" s="1">
        <v>1</v>
      </c>
      <c r="B11" s="1">
        <v>10</v>
      </c>
      <c r="C11">
        <v>134</v>
      </c>
      <c r="D11" s="1"/>
      <c r="E11" s="1">
        <f t="shared" si="0"/>
        <v>0.33333333333333331</v>
      </c>
      <c r="F11" s="1">
        <f>(C11-$O$4)/$L$4</f>
        <v>-0.37384359850689208</v>
      </c>
      <c r="G11" s="1">
        <f t="shared" si="1"/>
        <v>0.35426034026851394</v>
      </c>
      <c r="H11" s="1">
        <f t="shared" si="2"/>
        <v>0.72810393877540602</v>
      </c>
      <c r="I11" s="1">
        <f t="shared" si="3"/>
        <v>5.4260340268513951E-2</v>
      </c>
      <c r="L11" s="1"/>
      <c r="M11" s="1"/>
    </row>
    <row r="12" spans="1:18">
      <c r="A12" s="1">
        <v>1</v>
      </c>
      <c r="B12" s="1">
        <v>11</v>
      </c>
      <c r="C12">
        <v>134</v>
      </c>
      <c r="D12" s="1"/>
      <c r="E12" s="1">
        <f t="shared" si="0"/>
        <v>0.36666666666666664</v>
      </c>
      <c r="F12" s="1">
        <f>(C12-$O$4)/$L$4</f>
        <v>-0.37384359850689208</v>
      </c>
      <c r="G12" s="1">
        <f t="shared" si="1"/>
        <v>0.35426034026851394</v>
      </c>
      <c r="H12" s="1">
        <f t="shared" si="2"/>
        <v>0.72810393877540602</v>
      </c>
      <c r="I12" s="1">
        <f t="shared" si="3"/>
        <v>2.0927006935180625E-2</v>
      </c>
      <c r="K12" s="1"/>
      <c r="L12" s="1"/>
      <c r="M12" s="1"/>
    </row>
    <row r="13" spans="1:18">
      <c r="A13" s="1">
        <v>1</v>
      </c>
      <c r="B13" s="1">
        <v>12</v>
      </c>
      <c r="C13">
        <v>134</v>
      </c>
      <c r="D13" s="1"/>
      <c r="E13" s="1">
        <f t="shared" si="0"/>
        <v>0.4</v>
      </c>
      <c r="F13" s="1">
        <f>(C13-$O$4)/$L$4</f>
        <v>-0.37384359850689208</v>
      </c>
      <c r="G13" s="1">
        <f t="shared" si="1"/>
        <v>0.35426034026851394</v>
      </c>
      <c r="H13" s="1">
        <f t="shared" si="2"/>
        <v>0.72810393877540602</v>
      </c>
      <c r="I13" s="1">
        <f t="shared" si="3"/>
        <v>1.2406326398152701E-2</v>
      </c>
    </row>
    <row r="14" spans="1:18">
      <c r="A14" s="1">
        <v>1</v>
      </c>
      <c r="B14" s="1">
        <v>13</v>
      </c>
      <c r="C14">
        <v>134</v>
      </c>
      <c r="D14" s="1"/>
      <c r="E14" s="1">
        <f t="shared" si="0"/>
        <v>0.43333333333333335</v>
      </c>
      <c r="F14" s="1">
        <f>(C14-$O$4)/$L$4</f>
        <v>-0.37384359850689208</v>
      </c>
      <c r="G14" s="1">
        <f t="shared" si="1"/>
        <v>0.35426034026851394</v>
      </c>
      <c r="H14" s="1">
        <f t="shared" si="2"/>
        <v>0.72810393877540602</v>
      </c>
      <c r="I14" s="1">
        <f t="shared" si="3"/>
        <v>4.5739659731486082E-2</v>
      </c>
    </row>
    <row r="15" spans="1:18">
      <c r="A15" s="1">
        <v>1</v>
      </c>
      <c r="B15" s="1">
        <v>14</v>
      </c>
      <c r="C15">
        <v>134</v>
      </c>
      <c r="D15" s="1"/>
      <c r="E15" s="1">
        <f t="shared" si="0"/>
        <v>0.46666666666666667</v>
      </c>
      <c r="F15" s="1">
        <f>(C15-$O$4)/$L$4</f>
        <v>-0.37384359850689208</v>
      </c>
      <c r="G15" s="1">
        <f t="shared" si="1"/>
        <v>0.35426034026851394</v>
      </c>
      <c r="H15" s="1">
        <f t="shared" si="2"/>
        <v>0.72810393877540602</v>
      </c>
      <c r="I15" s="1">
        <f t="shared" si="3"/>
        <v>7.9072993064819408E-2</v>
      </c>
    </row>
    <row r="16" spans="1:18">
      <c r="A16" s="1">
        <v>1</v>
      </c>
      <c r="B16" s="1">
        <v>15</v>
      </c>
      <c r="C16">
        <v>134</v>
      </c>
      <c r="D16" s="1"/>
      <c r="E16" s="1">
        <f t="shared" si="0"/>
        <v>0.5</v>
      </c>
      <c r="F16" s="1">
        <f>(C16-$O$4)/$L$4</f>
        <v>-0.37384359850689208</v>
      </c>
      <c r="G16" s="1">
        <f t="shared" si="1"/>
        <v>0.35426034026851394</v>
      </c>
      <c r="H16" s="1">
        <f t="shared" si="2"/>
        <v>0.72810393877540602</v>
      </c>
      <c r="I16" s="1">
        <f t="shared" si="3"/>
        <v>0.11240632639815273</v>
      </c>
    </row>
    <row r="17" spans="1:9">
      <c r="A17" s="1">
        <v>1</v>
      </c>
      <c r="B17" s="1">
        <v>16</v>
      </c>
      <c r="C17">
        <v>134</v>
      </c>
      <c r="D17" s="1"/>
      <c r="E17" s="1">
        <f t="shared" si="0"/>
        <v>0.53333333333333333</v>
      </c>
      <c r="F17" s="1">
        <f>(C17-$O$4)/$L$4</f>
        <v>-0.37384359850689208</v>
      </c>
      <c r="G17" s="1">
        <f t="shared" si="1"/>
        <v>0.35426034026851394</v>
      </c>
      <c r="H17" s="1">
        <f t="shared" si="2"/>
        <v>0.72810393877540602</v>
      </c>
      <c r="I17" s="1">
        <f t="shared" si="3"/>
        <v>0.14573965973148606</v>
      </c>
    </row>
    <row r="18" spans="1:9">
      <c r="A18" s="1">
        <v>1</v>
      </c>
      <c r="B18" s="1">
        <v>17</v>
      </c>
      <c r="C18">
        <v>135</v>
      </c>
      <c r="D18" s="1"/>
      <c r="E18" s="1">
        <f t="shared" si="0"/>
        <v>0.56666666666666665</v>
      </c>
      <c r="F18" s="1">
        <f>(C18-$O$4)/$L$4</f>
        <v>0.56076539776032486</v>
      </c>
      <c r="G18" s="1">
        <f t="shared" si="1"/>
        <v>0.71252126087335621</v>
      </c>
      <c r="H18" s="1">
        <f t="shared" si="2"/>
        <v>0.15175586311303135</v>
      </c>
      <c r="I18" s="1">
        <f t="shared" si="3"/>
        <v>0.17918792754002288</v>
      </c>
    </row>
    <row r="19" spans="1:9">
      <c r="A19" s="1">
        <v>1</v>
      </c>
      <c r="B19" s="1">
        <v>18</v>
      </c>
      <c r="C19">
        <v>135</v>
      </c>
      <c r="D19" s="1"/>
      <c r="E19" s="1">
        <f t="shared" si="0"/>
        <v>0.6</v>
      </c>
      <c r="F19" s="1">
        <f>(C19-$O$4)/$L$4</f>
        <v>0.56076539776032486</v>
      </c>
      <c r="G19" s="1">
        <f t="shared" si="1"/>
        <v>0.71252126087335621</v>
      </c>
      <c r="H19" s="1">
        <f t="shared" si="2"/>
        <v>0.15175586311303135</v>
      </c>
      <c r="I19" s="1">
        <f t="shared" si="3"/>
        <v>0.14585459420668956</v>
      </c>
    </row>
    <row r="20" spans="1:9">
      <c r="A20" s="1">
        <v>1</v>
      </c>
      <c r="B20" s="1">
        <v>19</v>
      </c>
      <c r="C20">
        <v>135</v>
      </c>
      <c r="D20" s="1"/>
      <c r="E20" s="1">
        <f t="shared" si="0"/>
        <v>0.6333333333333333</v>
      </c>
      <c r="F20" s="1">
        <f>(C20-$O$4)/$L$4</f>
        <v>0.56076539776032486</v>
      </c>
      <c r="G20" s="1">
        <f t="shared" si="1"/>
        <v>0.71252126087335621</v>
      </c>
      <c r="H20" s="1">
        <f t="shared" si="2"/>
        <v>0.15175586311303135</v>
      </c>
      <c r="I20" s="1">
        <f t="shared" si="3"/>
        <v>0.11252126087335623</v>
      </c>
    </row>
    <row r="21" spans="1:9">
      <c r="A21" s="1">
        <v>1</v>
      </c>
      <c r="B21" s="1">
        <v>20</v>
      </c>
      <c r="C21">
        <v>135</v>
      </c>
      <c r="D21" s="1"/>
      <c r="E21" s="1">
        <f t="shared" si="0"/>
        <v>0.66666666666666663</v>
      </c>
      <c r="F21" s="1">
        <f>(C21-$O$4)/$L$4</f>
        <v>0.56076539776032486</v>
      </c>
      <c r="G21" s="1">
        <f t="shared" si="1"/>
        <v>0.71252126087335621</v>
      </c>
      <c r="H21" s="1">
        <f t="shared" si="2"/>
        <v>0.15175586311303135</v>
      </c>
      <c r="I21" s="1">
        <f t="shared" si="3"/>
        <v>7.9187927540022907E-2</v>
      </c>
    </row>
    <row r="22" spans="1:9">
      <c r="A22" s="1">
        <v>1</v>
      </c>
      <c r="B22" s="1">
        <v>21</v>
      </c>
      <c r="C22">
        <v>135</v>
      </c>
      <c r="D22" s="1"/>
      <c r="E22" s="1">
        <f t="shared" si="0"/>
        <v>0.7</v>
      </c>
      <c r="F22" s="1">
        <f>(C22-$O$4)/$L$4</f>
        <v>0.56076539776032486</v>
      </c>
      <c r="G22" s="1">
        <f t="shared" si="1"/>
        <v>0.71252126087335621</v>
      </c>
      <c r="H22" s="1">
        <f t="shared" si="2"/>
        <v>0.15175586311303135</v>
      </c>
      <c r="I22" s="1">
        <f t="shared" si="3"/>
        <v>4.5854594206689581E-2</v>
      </c>
    </row>
    <row r="23" spans="1:9">
      <c r="A23" s="1">
        <v>1</v>
      </c>
      <c r="B23" s="1">
        <v>22</v>
      </c>
      <c r="C23">
        <v>135</v>
      </c>
      <c r="D23" s="1"/>
      <c r="E23" s="1">
        <f t="shared" si="0"/>
        <v>0.73333333333333328</v>
      </c>
      <c r="F23" s="1">
        <f>(C23-$O$4)/$L$4</f>
        <v>0.56076539776032486</v>
      </c>
      <c r="G23" s="1">
        <f t="shared" si="1"/>
        <v>0.71252126087335621</v>
      </c>
      <c r="H23" s="1">
        <f t="shared" si="2"/>
        <v>0.15175586311303135</v>
      </c>
      <c r="I23" s="1">
        <f t="shared" si="3"/>
        <v>1.2521260873356255E-2</v>
      </c>
    </row>
    <row r="24" spans="1:9">
      <c r="A24" s="1">
        <v>1</v>
      </c>
      <c r="B24" s="1">
        <v>23</v>
      </c>
      <c r="C24">
        <v>135</v>
      </c>
      <c r="D24" s="1"/>
      <c r="E24" s="1">
        <f t="shared" si="0"/>
        <v>0.76666666666666672</v>
      </c>
      <c r="F24" s="1">
        <f>(C24-$O$4)/$L$4</f>
        <v>0.56076539776032486</v>
      </c>
      <c r="G24" s="1">
        <f t="shared" si="1"/>
        <v>0.71252126087335621</v>
      </c>
      <c r="H24" s="1">
        <f t="shared" si="2"/>
        <v>0.15175586311303135</v>
      </c>
      <c r="I24" s="1">
        <f t="shared" si="3"/>
        <v>2.0812072459977071E-2</v>
      </c>
    </row>
    <row r="25" spans="1:9">
      <c r="A25" s="1">
        <v>1</v>
      </c>
      <c r="B25" s="1">
        <v>24</v>
      </c>
      <c r="C25">
        <v>135</v>
      </c>
      <c r="D25" s="1"/>
      <c r="E25" s="1">
        <f t="shared" si="0"/>
        <v>0.8</v>
      </c>
      <c r="F25" s="1">
        <f>(C25-$O$4)/$L$4</f>
        <v>0.56076539776032486</v>
      </c>
      <c r="G25" s="1">
        <f t="shared" si="1"/>
        <v>0.71252126087335621</v>
      </c>
      <c r="H25" s="1">
        <f t="shared" si="2"/>
        <v>0.15175586311303135</v>
      </c>
      <c r="I25" s="1">
        <f t="shared" si="3"/>
        <v>5.4145405793310508E-2</v>
      </c>
    </row>
    <row r="26" spans="1:9">
      <c r="A26" s="1">
        <v>1</v>
      </c>
      <c r="B26" s="1">
        <v>25</v>
      </c>
      <c r="C26">
        <v>135</v>
      </c>
      <c r="D26" s="1"/>
      <c r="E26" s="1">
        <f t="shared" si="0"/>
        <v>0.83333333333333337</v>
      </c>
      <c r="F26" s="1">
        <f>(C26-$O$4)/$L$4</f>
        <v>0.56076539776032486</v>
      </c>
      <c r="G26" s="1">
        <f t="shared" si="1"/>
        <v>0.71252126087335621</v>
      </c>
      <c r="H26" s="1">
        <f t="shared" si="2"/>
        <v>0.15175586311303135</v>
      </c>
      <c r="I26" s="1">
        <f t="shared" si="3"/>
        <v>8.7478739126643834E-2</v>
      </c>
    </row>
    <row r="27" spans="1:9">
      <c r="A27" s="1">
        <v>1</v>
      </c>
      <c r="B27" s="1">
        <v>26</v>
      </c>
      <c r="C27">
        <v>135</v>
      </c>
      <c r="D27" s="1"/>
      <c r="E27" s="1">
        <f t="shared" si="0"/>
        <v>0.8666666666666667</v>
      </c>
      <c r="F27" s="1">
        <f>(C27-$O$4)/$L$4</f>
        <v>0.56076539776032486</v>
      </c>
      <c r="G27" s="1">
        <f t="shared" si="1"/>
        <v>0.71252126087335621</v>
      </c>
      <c r="H27" s="1">
        <f t="shared" si="2"/>
        <v>0.15175586311303135</v>
      </c>
      <c r="I27" s="1">
        <f t="shared" si="3"/>
        <v>0.12081207245997716</v>
      </c>
    </row>
    <row r="28" spans="1:9">
      <c r="A28" s="1">
        <v>1</v>
      </c>
      <c r="B28" s="1">
        <v>27</v>
      </c>
      <c r="C28">
        <v>135</v>
      </c>
      <c r="D28" s="1"/>
      <c r="E28" s="1">
        <f t="shared" si="0"/>
        <v>0.9</v>
      </c>
      <c r="F28" s="1">
        <f>(C28-$O$4)/$L$4</f>
        <v>0.56076539776032486</v>
      </c>
      <c r="G28" s="1">
        <f t="shared" si="1"/>
        <v>0.71252126087335621</v>
      </c>
      <c r="H28" s="1">
        <f t="shared" si="2"/>
        <v>0.15175586311303135</v>
      </c>
      <c r="I28" s="1">
        <f t="shared" si="3"/>
        <v>0.15414540579331049</v>
      </c>
    </row>
    <row r="29" spans="1:9">
      <c r="A29" s="1">
        <v>1</v>
      </c>
      <c r="B29" s="1">
        <v>28</v>
      </c>
      <c r="C29">
        <v>136</v>
      </c>
      <c r="D29" s="1"/>
      <c r="E29" s="1">
        <f t="shared" si="0"/>
        <v>0.93333333333333335</v>
      </c>
      <c r="F29" s="1">
        <f>(C29-$O$4)/$L$4</f>
        <v>1.4953743940275417</v>
      </c>
      <c r="G29" s="1">
        <f t="shared" si="1"/>
        <v>0.93259162030811893</v>
      </c>
      <c r="H29" s="1">
        <f t="shared" si="2"/>
        <v>0.56278277371942276</v>
      </c>
      <c r="I29" s="1">
        <f t="shared" si="3"/>
        <v>3.2591620308118907E-2</v>
      </c>
    </row>
    <row r="30" spans="1:9">
      <c r="A30" s="1">
        <v>1</v>
      </c>
      <c r="B30" s="1">
        <v>29</v>
      </c>
      <c r="C30">
        <v>136</v>
      </c>
      <c r="D30" s="1"/>
      <c r="E30" s="1">
        <f t="shared" si="0"/>
        <v>0.96666666666666667</v>
      </c>
      <c r="F30" s="1">
        <f>(C30-$O$4)/$L$4</f>
        <v>1.4953743940275417</v>
      </c>
      <c r="G30" s="1">
        <f t="shared" si="1"/>
        <v>0.93259162030811893</v>
      </c>
      <c r="H30" s="1">
        <f t="shared" si="2"/>
        <v>0.56278277371942276</v>
      </c>
      <c r="I30" s="1">
        <f t="shared" si="3"/>
        <v>7.4171302521441884E-4</v>
      </c>
    </row>
    <row r="31" spans="1:9">
      <c r="A31" s="1">
        <v>1</v>
      </c>
      <c r="B31" s="1">
        <v>30</v>
      </c>
      <c r="C31">
        <v>137</v>
      </c>
      <c r="D31" s="1"/>
      <c r="E31" s="1">
        <f t="shared" si="0"/>
        <v>1</v>
      </c>
      <c r="F31" s="1">
        <f>(C31-$O$4)/$L$4</f>
        <v>2.4299833902947587</v>
      </c>
      <c r="G31" s="1">
        <f t="shared" si="1"/>
        <v>0.99245024260606618</v>
      </c>
      <c r="H31" s="1">
        <f t="shared" si="2"/>
        <v>1.4375331476886926</v>
      </c>
      <c r="I31" s="1">
        <f t="shared" si="3"/>
        <v>2.5783575939399506E-2</v>
      </c>
    </row>
    <row r="32" spans="1:9" ht="17">
      <c r="A32" s="1">
        <v>2</v>
      </c>
      <c r="B32" s="1">
        <v>1</v>
      </c>
      <c r="C32">
        <v>131</v>
      </c>
      <c r="D32" s="2"/>
      <c r="E32" s="1">
        <f>B32/30</f>
        <v>3.3333333333333333E-2</v>
      </c>
      <c r="F32" s="1">
        <f>(C32-$O$5)/$L$5</f>
        <v>-1.846644990210552</v>
      </c>
      <c r="G32" s="1">
        <f t="shared" si="1"/>
        <v>3.2399304584683965E-2</v>
      </c>
      <c r="H32" s="1">
        <f t="shared" si="2"/>
        <v>1.8790442947952359</v>
      </c>
      <c r="I32" s="1">
        <f>G32</f>
        <v>3.2399304584683965E-2</v>
      </c>
    </row>
    <row r="33" spans="1:9">
      <c r="A33" s="1">
        <v>2</v>
      </c>
      <c r="B33" s="1">
        <v>2</v>
      </c>
      <c r="C33">
        <v>131</v>
      </c>
      <c r="D33" s="1"/>
      <c r="E33" s="1">
        <f t="shared" ref="E33:E61" si="4">B33/30</f>
        <v>6.6666666666666666E-2</v>
      </c>
      <c r="F33" s="1">
        <f>(C33-$O$5)/$L$5</f>
        <v>-1.846644990210552</v>
      </c>
      <c r="G33" s="1">
        <f t="shared" si="1"/>
        <v>3.2399304584683965E-2</v>
      </c>
      <c r="H33" s="1">
        <f t="shared" si="2"/>
        <v>1.8790442947952359</v>
      </c>
      <c r="I33" s="1">
        <f t="shared" si="3"/>
        <v>9.3402874864936813E-4</v>
      </c>
    </row>
    <row r="34" spans="1:9">
      <c r="A34" s="1">
        <v>2</v>
      </c>
      <c r="B34" s="1">
        <v>3</v>
      </c>
      <c r="C34">
        <v>131</v>
      </c>
      <c r="D34" s="1"/>
      <c r="E34" s="1">
        <f t="shared" si="4"/>
        <v>0.1</v>
      </c>
      <c r="F34" s="1">
        <f>(C34-$O$5)/$L$5</f>
        <v>-1.846644990210552</v>
      </c>
      <c r="G34" s="1">
        <f t="shared" si="1"/>
        <v>3.2399304584683965E-2</v>
      </c>
      <c r="H34" s="1">
        <f t="shared" si="2"/>
        <v>1.8790442947952359</v>
      </c>
      <c r="I34" s="1">
        <f t="shared" si="3"/>
        <v>3.4267362081982701E-2</v>
      </c>
    </row>
    <row r="35" spans="1:9">
      <c r="A35" s="1">
        <v>2</v>
      </c>
      <c r="B35" s="1">
        <v>4</v>
      </c>
      <c r="C35">
        <v>132</v>
      </c>
      <c r="D35" s="1"/>
      <c r="E35" s="1">
        <f t="shared" si="4"/>
        <v>0.13333333333333333</v>
      </c>
      <c r="F35" s="1">
        <f>(C35-$O$5)/$L$5</f>
        <v>-0.87472657431026435</v>
      </c>
      <c r="G35" s="1">
        <f t="shared" si="1"/>
        <v>0.19086134857630116</v>
      </c>
      <c r="H35" s="1">
        <f t="shared" si="2"/>
        <v>1.0655879228865655</v>
      </c>
      <c r="I35" s="1">
        <f t="shared" si="3"/>
        <v>9.0861348576301154E-2</v>
      </c>
    </row>
    <row r="36" spans="1:9">
      <c r="A36" s="1">
        <v>2</v>
      </c>
      <c r="B36" s="1">
        <v>5</v>
      </c>
      <c r="C36">
        <v>132</v>
      </c>
      <c r="D36" s="1"/>
      <c r="E36" s="1">
        <f t="shared" si="4"/>
        <v>0.16666666666666666</v>
      </c>
      <c r="F36" s="1">
        <f>(C36-$O$5)/$L$5</f>
        <v>-0.87472657431026435</v>
      </c>
      <c r="G36" s="1">
        <f t="shared" si="1"/>
        <v>0.19086134857630116</v>
      </c>
      <c r="H36" s="1">
        <f t="shared" si="2"/>
        <v>1.0655879228865655</v>
      </c>
      <c r="I36" s="1">
        <f t="shared" si="3"/>
        <v>5.7528015242967828E-2</v>
      </c>
    </row>
    <row r="37" spans="1:9">
      <c r="A37" s="1">
        <v>2</v>
      </c>
      <c r="B37" s="1">
        <v>6</v>
      </c>
      <c r="C37">
        <v>132</v>
      </c>
      <c r="D37" s="1"/>
      <c r="E37" s="1">
        <f t="shared" si="4"/>
        <v>0.2</v>
      </c>
      <c r="F37" s="1">
        <f>(C37-$O$5)/$L$5</f>
        <v>-0.87472657431026435</v>
      </c>
      <c r="G37" s="1">
        <f t="shared" si="1"/>
        <v>0.19086134857630116</v>
      </c>
      <c r="H37" s="1">
        <f t="shared" si="2"/>
        <v>1.0655879228865655</v>
      </c>
      <c r="I37" s="1">
        <f t="shared" si="3"/>
        <v>2.4194681909634502E-2</v>
      </c>
    </row>
    <row r="38" spans="1:9">
      <c r="A38" s="1">
        <v>2</v>
      </c>
      <c r="B38" s="1">
        <v>7</v>
      </c>
      <c r="C38">
        <v>132</v>
      </c>
      <c r="D38" s="1"/>
      <c r="E38" s="1">
        <f t="shared" si="4"/>
        <v>0.23333333333333334</v>
      </c>
      <c r="F38" s="1">
        <f>(C38-$O$5)/$L$5</f>
        <v>-0.87472657431026435</v>
      </c>
      <c r="G38" s="1">
        <f t="shared" si="1"/>
        <v>0.19086134857630116</v>
      </c>
      <c r="H38" s="1">
        <f t="shared" si="2"/>
        <v>1.0655879228865655</v>
      </c>
      <c r="I38" s="1">
        <f t="shared" si="3"/>
        <v>9.1386514236988514E-3</v>
      </c>
    </row>
    <row r="39" spans="1:9">
      <c r="A39" s="1">
        <v>2</v>
      </c>
      <c r="B39" s="1">
        <v>8</v>
      </c>
      <c r="C39">
        <v>132</v>
      </c>
      <c r="D39" s="1"/>
      <c r="E39" s="1">
        <f t="shared" si="4"/>
        <v>0.26666666666666666</v>
      </c>
      <c r="F39" s="1">
        <f>(C39-$O$5)/$L$5</f>
        <v>-0.87472657431026435</v>
      </c>
      <c r="G39" s="1">
        <f t="shared" si="1"/>
        <v>0.19086134857630116</v>
      </c>
      <c r="H39" s="1">
        <f t="shared" si="2"/>
        <v>1.0655879228865655</v>
      </c>
      <c r="I39" s="1">
        <f t="shared" si="3"/>
        <v>4.2471984757032177E-2</v>
      </c>
    </row>
    <row r="40" spans="1:9">
      <c r="A40" s="1">
        <v>2</v>
      </c>
      <c r="B40" s="1">
        <v>9</v>
      </c>
      <c r="C40">
        <v>132</v>
      </c>
      <c r="D40" s="1"/>
      <c r="E40" s="1">
        <f t="shared" si="4"/>
        <v>0.3</v>
      </c>
      <c r="F40" s="1">
        <f>(C40-$O$5)/$L$5</f>
        <v>-0.87472657431026435</v>
      </c>
      <c r="G40" s="1">
        <f t="shared" si="1"/>
        <v>0.19086134857630116</v>
      </c>
      <c r="H40" s="1">
        <f t="shared" si="2"/>
        <v>1.0655879228865655</v>
      </c>
      <c r="I40" s="1">
        <f t="shared" si="3"/>
        <v>7.5805318090365503E-2</v>
      </c>
    </row>
    <row r="41" spans="1:9">
      <c r="A41" s="1">
        <v>2</v>
      </c>
      <c r="B41" s="1">
        <v>10</v>
      </c>
      <c r="C41">
        <v>132</v>
      </c>
      <c r="D41" s="1"/>
      <c r="E41" s="1">
        <f t="shared" si="4"/>
        <v>0.33333333333333331</v>
      </c>
      <c r="F41" s="1">
        <f>(C41-$O$5)/$L$5</f>
        <v>-0.87472657431026435</v>
      </c>
      <c r="G41" s="1">
        <f t="shared" si="1"/>
        <v>0.19086134857630116</v>
      </c>
      <c r="H41" s="1">
        <f t="shared" si="2"/>
        <v>1.0655879228865655</v>
      </c>
      <c r="I41" s="1">
        <f t="shared" si="3"/>
        <v>0.10913865142369883</v>
      </c>
    </row>
    <row r="42" spans="1:9">
      <c r="A42" s="1">
        <v>2</v>
      </c>
      <c r="B42" s="1">
        <v>11</v>
      </c>
      <c r="C42">
        <v>133</v>
      </c>
      <c r="D42" s="1"/>
      <c r="E42" s="1">
        <f t="shared" si="4"/>
        <v>0.36666666666666664</v>
      </c>
      <c r="F42" s="1">
        <f>(C42-$O$5)/$L$5</f>
        <v>9.7191841590023226E-2</v>
      </c>
      <c r="G42" s="1">
        <f t="shared" si="1"/>
        <v>0.53871297657967387</v>
      </c>
      <c r="H42" s="1">
        <f t="shared" si="2"/>
        <v>0.44152113498965062</v>
      </c>
      <c r="I42" s="1">
        <f t="shared" si="3"/>
        <v>0.20537964324634056</v>
      </c>
    </row>
    <row r="43" spans="1:9">
      <c r="A43" s="1">
        <v>2</v>
      </c>
      <c r="B43" s="1">
        <v>12</v>
      </c>
      <c r="C43">
        <v>133</v>
      </c>
      <c r="D43" s="1"/>
      <c r="E43" s="1">
        <f t="shared" si="4"/>
        <v>0.4</v>
      </c>
      <c r="F43" s="1">
        <f>(C43-$O$5)/$L$5</f>
        <v>9.7191841590023226E-2</v>
      </c>
      <c r="G43" s="1">
        <f t="shared" si="1"/>
        <v>0.53871297657967387</v>
      </c>
      <c r="H43" s="1">
        <f t="shared" si="2"/>
        <v>0.44152113498965062</v>
      </c>
      <c r="I43" s="1">
        <f t="shared" si="3"/>
        <v>0.17204630991300723</v>
      </c>
    </row>
    <row r="44" spans="1:9">
      <c r="A44" s="1">
        <v>2</v>
      </c>
      <c r="B44" s="1">
        <v>13</v>
      </c>
      <c r="C44">
        <v>133</v>
      </c>
      <c r="D44" s="1"/>
      <c r="E44" s="1">
        <f t="shared" si="4"/>
        <v>0.43333333333333335</v>
      </c>
      <c r="F44" s="1">
        <f>(C44-$O$5)/$L$5</f>
        <v>9.7191841590023226E-2</v>
      </c>
      <c r="G44" s="1">
        <f t="shared" si="1"/>
        <v>0.53871297657967387</v>
      </c>
      <c r="H44" s="1">
        <f t="shared" si="2"/>
        <v>0.44152113498965062</v>
      </c>
      <c r="I44" s="1">
        <f t="shared" si="3"/>
        <v>0.13871297657967385</v>
      </c>
    </row>
    <row r="45" spans="1:9">
      <c r="A45" s="1">
        <v>2</v>
      </c>
      <c r="B45" s="1">
        <v>14</v>
      </c>
      <c r="C45">
        <v>133</v>
      </c>
      <c r="D45" s="1"/>
      <c r="E45" s="1">
        <f t="shared" si="4"/>
        <v>0.46666666666666667</v>
      </c>
      <c r="F45" s="1">
        <f>(C45-$O$5)/$L$5</f>
        <v>9.7191841590023226E-2</v>
      </c>
      <c r="G45" s="1">
        <f t="shared" si="1"/>
        <v>0.53871297657967387</v>
      </c>
      <c r="H45" s="1">
        <f t="shared" si="2"/>
        <v>0.44152113498965062</v>
      </c>
      <c r="I45" s="1">
        <f t="shared" si="3"/>
        <v>0.10537964324634053</v>
      </c>
    </row>
    <row r="46" spans="1:9">
      <c r="A46" s="1">
        <v>2</v>
      </c>
      <c r="B46" s="1">
        <v>15</v>
      </c>
      <c r="C46">
        <v>133</v>
      </c>
      <c r="D46" s="1"/>
      <c r="E46" s="1">
        <f t="shared" si="4"/>
        <v>0.5</v>
      </c>
      <c r="F46" s="1">
        <f>(C46-$O$5)/$L$5</f>
        <v>9.7191841590023226E-2</v>
      </c>
      <c r="G46" s="1">
        <f t="shared" si="1"/>
        <v>0.53871297657967387</v>
      </c>
      <c r="H46" s="1">
        <f t="shared" si="2"/>
        <v>0.44152113498965062</v>
      </c>
      <c r="I46" s="1">
        <f t="shared" si="3"/>
        <v>7.20463099130072E-2</v>
      </c>
    </row>
    <row r="47" spans="1:9">
      <c r="A47" s="1">
        <v>2</v>
      </c>
      <c r="B47" s="1">
        <v>16</v>
      </c>
      <c r="C47">
        <v>133</v>
      </c>
      <c r="D47" s="1"/>
      <c r="E47" s="1">
        <f t="shared" si="4"/>
        <v>0.53333333333333333</v>
      </c>
      <c r="F47" s="1">
        <f>(C47-$O$5)/$L$5</f>
        <v>9.7191841590023226E-2</v>
      </c>
      <c r="G47" s="1">
        <f t="shared" si="1"/>
        <v>0.53871297657967387</v>
      </c>
      <c r="H47" s="1">
        <f t="shared" si="2"/>
        <v>0.44152113498965062</v>
      </c>
      <c r="I47" s="1">
        <f t="shared" si="3"/>
        <v>3.8712976579673875E-2</v>
      </c>
    </row>
    <row r="48" spans="1:9">
      <c r="A48" s="1">
        <v>2</v>
      </c>
      <c r="B48" s="1">
        <v>17</v>
      </c>
      <c r="C48">
        <v>133</v>
      </c>
      <c r="D48" s="1"/>
      <c r="E48" s="1">
        <f t="shared" si="4"/>
        <v>0.56666666666666665</v>
      </c>
      <c r="F48" s="1">
        <f>(C48-$O$5)/$L$5</f>
        <v>9.7191841590023226E-2</v>
      </c>
      <c r="G48" s="1">
        <f t="shared" si="1"/>
        <v>0.53871297657967387</v>
      </c>
      <c r="H48" s="1">
        <f t="shared" si="2"/>
        <v>0.44152113498965062</v>
      </c>
      <c r="I48" s="1">
        <f t="shared" si="3"/>
        <v>5.3796432463405486E-3</v>
      </c>
    </row>
    <row r="49" spans="1:9">
      <c r="A49" s="1">
        <v>2</v>
      </c>
      <c r="B49" s="1">
        <v>18</v>
      </c>
      <c r="C49">
        <v>133</v>
      </c>
      <c r="D49" s="1"/>
      <c r="E49" s="1">
        <f t="shared" si="4"/>
        <v>0.6</v>
      </c>
      <c r="F49" s="1">
        <f>(C49-$O$5)/$L$5</f>
        <v>9.7191841590023226E-2</v>
      </c>
      <c r="G49" s="1">
        <f t="shared" si="1"/>
        <v>0.53871297657967387</v>
      </c>
      <c r="H49" s="1">
        <f t="shared" si="2"/>
        <v>0.44152113498965062</v>
      </c>
      <c r="I49" s="1">
        <f t="shared" si="3"/>
        <v>2.7953690086992777E-2</v>
      </c>
    </row>
    <row r="50" spans="1:9">
      <c r="A50" s="1">
        <v>2</v>
      </c>
      <c r="B50" s="1">
        <v>19</v>
      </c>
      <c r="C50">
        <v>133</v>
      </c>
      <c r="D50" s="1"/>
      <c r="E50" s="1">
        <f t="shared" si="4"/>
        <v>0.6333333333333333</v>
      </c>
      <c r="F50" s="1">
        <f>(C50-$O$5)/$L$5</f>
        <v>9.7191841590023226E-2</v>
      </c>
      <c r="G50" s="1">
        <f t="shared" si="1"/>
        <v>0.53871297657967387</v>
      </c>
      <c r="H50" s="1">
        <f t="shared" si="2"/>
        <v>0.44152113498965062</v>
      </c>
      <c r="I50" s="1">
        <f t="shared" si="3"/>
        <v>6.1287023420326103E-2</v>
      </c>
    </row>
    <row r="51" spans="1:9">
      <c r="A51" s="1">
        <v>2</v>
      </c>
      <c r="B51" s="1">
        <v>20</v>
      </c>
      <c r="C51">
        <v>133</v>
      </c>
      <c r="D51" s="1"/>
      <c r="E51" s="1">
        <f t="shared" si="4"/>
        <v>0.66666666666666663</v>
      </c>
      <c r="F51" s="1">
        <f>(C51-$O$5)/$L$5</f>
        <v>9.7191841590023226E-2</v>
      </c>
      <c r="G51" s="1">
        <f t="shared" si="1"/>
        <v>0.53871297657967387</v>
      </c>
      <c r="H51" s="1">
        <f t="shared" si="2"/>
        <v>0.44152113498965062</v>
      </c>
      <c r="I51" s="1">
        <f t="shared" si="3"/>
        <v>9.4620356753659429E-2</v>
      </c>
    </row>
    <row r="52" spans="1:9">
      <c r="A52" s="1">
        <v>2</v>
      </c>
      <c r="B52" s="1">
        <v>21</v>
      </c>
      <c r="C52">
        <v>133</v>
      </c>
      <c r="D52" s="1"/>
      <c r="E52" s="1">
        <f t="shared" si="4"/>
        <v>0.7</v>
      </c>
      <c r="F52" s="1">
        <f>(C52-$O$5)/$L$5</f>
        <v>9.7191841590023226E-2</v>
      </c>
      <c r="G52" s="1">
        <f t="shared" si="1"/>
        <v>0.53871297657967387</v>
      </c>
      <c r="H52" s="1">
        <f t="shared" si="2"/>
        <v>0.44152113498965062</v>
      </c>
      <c r="I52" s="1">
        <f t="shared" si="3"/>
        <v>0.12795369008699276</v>
      </c>
    </row>
    <row r="53" spans="1:9">
      <c r="A53" s="1">
        <v>2</v>
      </c>
      <c r="B53" s="1">
        <v>22</v>
      </c>
      <c r="C53">
        <v>134</v>
      </c>
      <c r="D53" s="1"/>
      <c r="E53" s="1">
        <f t="shared" si="4"/>
        <v>0.73333333333333328</v>
      </c>
      <c r="F53" s="1">
        <f>(C53-$O$5)/$L$5</f>
        <v>1.0691102574903109</v>
      </c>
      <c r="G53" s="1">
        <f t="shared" si="1"/>
        <v>0.85749000492933503</v>
      </c>
      <c r="H53" s="1">
        <f t="shared" si="2"/>
        <v>0.21162025256097583</v>
      </c>
      <c r="I53" s="1">
        <f t="shared" si="3"/>
        <v>0.15749000492933507</v>
      </c>
    </row>
    <row r="54" spans="1:9">
      <c r="A54" s="1">
        <v>2</v>
      </c>
      <c r="B54" s="1">
        <v>23</v>
      </c>
      <c r="C54">
        <v>134</v>
      </c>
      <c r="D54" s="1"/>
      <c r="E54" s="1">
        <f t="shared" si="4"/>
        <v>0.76666666666666672</v>
      </c>
      <c r="F54" s="1">
        <f>(C54-$O$5)/$L$5</f>
        <v>1.0691102574903109</v>
      </c>
      <c r="G54" s="1">
        <f t="shared" si="1"/>
        <v>0.85749000492933503</v>
      </c>
      <c r="H54" s="1">
        <f t="shared" si="2"/>
        <v>0.21162025256097583</v>
      </c>
      <c r="I54" s="1">
        <f t="shared" si="3"/>
        <v>0.12415667159600174</v>
      </c>
    </row>
    <row r="55" spans="1:9">
      <c r="A55" s="1">
        <v>2</v>
      </c>
      <c r="B55" s="1">
        <v>24</v>
      </c>
      <c r="C55">
        <v>134</v>
      </c>
      <c r="D55" s="1"/>
      <c r="E55" s="1">
        <f t="shared" si="4"/>
        <v>0.8</v>
      </c>
      <c r="F55" s="1">
        <f>(C55-$O$5)/$L$5</f>
        <v>1.0691102574903109</v>
      </c>
      <c r="G55" s="1">
        <f t="shared" si="1"/>
        <v>0.85749000492933503</v>
      </c>
      <c r="H55" s="1">
        <f t="shared" si="2"/>
        <v>0.21162025256097583</v>
      </c>
      <c r="I55" s="1">
        <f t="shared" si="3"/>
        <v>9.0823338262668307E-2</v>
      </c>
    </row>
    <row r="56" spans="1:9">
      <c r="A56" s="1">
        <v>2</v>
      </c>
      <c r="B56" s="1">
        <v>25</v>
      </c>
      <c r="C56">
        <v>134</v>
      </c>
      <c r="D56" s="1"/>
      <c r="E56" s="1">
        <f t="shared" si="4"/>
        <v>0.83333333333333337</v>
      </c>
      <c r="F56" s="1">
        <f>(C56-$O$5)/$L$5</f>
        <v>1.0691102574903109</v>
      </c>
      <c r="G56" s="1">
        <f t="shared" si="1"/>
        <v>0.85749000492933503</v>
      </c>
      <c r="H56" s="1">
        <f t="shared" si="2"/>
        <v>0.21162025256097583</v>
      </c>
      <c r="I56" s="1">
        <f t="shared" si="3"/>
        <v>5.7490004929334981E-2</v>
      </c>
    </row>
    <row r="57" spans="1:9">
      <c r="A57" s="1">
        <v>2</v>
      </c>
      <c r="B57" s="1">
        <v>26</v>
      </c>
      <c r="C57">
        <v>134</v>
      </c>
      <c r="D57" s="1"/>
      <c r="E57" s="1">
        <f t="shared" si="4"/>
        <v>0.8666666666666667</v>
      </c>
      <c r="F57" s="1">
        <f>(C57-$O$5)/$L$5</f>
        <v>1.0691102574903109</v>
      </c>
      <c r="G57" s="1">
        <f t="shared" si="1"/>
        <v>0.85749000492933503</v>
      </c>
      <c r="H57" s="1">
        <f t="shared" si="2"/>
        <v>0.21162025256097583</v>
      </c>
      <c r="I57" s="1">
        <f t="shared" si="3"/>
        <v>2.4156671596001655E-2</v>
      </c>
    </row>
    <row r="58" spans="1:9">
      <c r="A58" s="1">
        <v>2</v>
      </c>
      <c r="B58" s="1">
        <v>27</v>
      </c>
      <c r="C58">
        <v>134</v>
      </c>
      <c r="D58" s="1"/>
      <c r="E58" s="1">
        <f t="shared" si="4"/>
        <v>0.9</v>
      </c>
      <c r="F58" s="1">
        <f>(C58-$O$5)/$L$5</f>
        <v>1.0691102574903109</v>
      </c>
      <c r="G58" s="1">
        <f t="shared" si="1"/>
        <v>0.85749000492933503</v>
      </c>
      <c r="H58" s="1">
        <f t="shared" si="2"/>
        <v>0.21162025256097583</v>
      </c>
      <c r="I58" s="1">
        <f t="shared" si="3"/>
        <v>9.1766617373316706E-3</v>
      </c>
    </row>
    <row r="59" spans="1:9">
      <c r="A59" s="1">
        <v>2</v>
      </c>
      <c r="B59" s="1">
        <v>28</v>
      </c>
      <c r="C59">
        <v>134</v>
      </c>
      <c r="D59" s="1"/>
      <c r="E59" s="1">
        <f t="shared" si="4"/>
        <v>0.93333333333333335</v>
      </c>
      <c r="F59" s="1">
        <f>(C59-$O$5)/$L$5</f>
        <v>1.0691102574903109</v>
      </c>
      <c r="G59" s="1">
        <f t="shared" si="1"/>
        <v>0.85749000492933503</v>
      </c>
      <c r="H59" s="1">
        <f t="shared" si="2"/>
        <v>0.21162025256097583</v>
      </c>
      <c r="I59" s="1">
        <f t="shared" si="3"/>
        <v>4.2509995070664996E-2</v>
      </c>
    </row>
    <row r="60" spans="1:9">
      <c r="A60" s="1">
        <v>2</v>
      </c>
      <c r="B60" s="1">
        <v>29</v>
      </c>
      <c r="C60">
        <v>134</v>
      </c>
      <c r="D60" s="1"/>
      <c r="E60" s="1">
        <f t="shared" si="4"/>
        <v>0.96666666666666667</v>
      </c>
      <c r="F60" s="1">
        <f>(C60-$O$5)/$L$5</f>
        <v>1.0691102574903109</v>
      </c>
      <c r="G60" s="1">
        <f t="shared" si="1"/>
        <v>0.85749000492933503</v>
      </c>
      <c r="H60" s="1">
        <f t="shared" si="2"/>
        <v>0.21162025256097583</v>
      </c>
      <c r="I60" s="1">
        <f t="shared" si="3"/>
        <v>7.5843328403998322E-2</v>
      </c>
    </row>
    <row r="61" spans="1:9">
      <c r="A61" s="1">
        <v>2</v>
      </c>
      <c r="B61" s="1">
        <v>30</v>
      </c>
      <c r="C61">
        <v>135</v>
      </c>
      <c r="D61" s="1"/>
      <c r="E61" s="1">
        <f t="shared" si="4"/>
        <v>1</v>
      </c>
      <c r="F61" s="1">
        <f>(C61-$O$5)/$L$5</f>
        <v>2.0410286733905982</v>
      </c>
      <c r="G61" s="1">
        <f t="shared" si="1"/>
        <v>0.97937601143674657</v>
      </c>
      <c r="H61" s="1">
        <f t="shared" si="2"/>
        <v>1.0616526619538518</v>
      </c>
      <c r="I61" s="1">
        <f t="shared" si="3"/>
        <v>1.27093447700799E-2</v>
      </c>
    </row>
  </sheetData>
  <sortState xmlns:xlrd2="http://schemas.microsoft.com/office/spreadsheetml/2017/richdata2" ref="C33:C61">
    <sortCondition ref="C33:C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Conrado Miguel</dc:creator>
  <cp:lastModifiedBy>Microsoft Office User</cp:lastModifiedBy>
  <dcterms:created xsi:type="dcterms:W3CDTF">2021-09-13T17:13:40Z</dcterms:created>
  <dcterms:modified xsi:type="dcterms:W3CDTF">2023-11-06T22:16:06Z</dcterms:modified>
</cp:coreProperties>
</file>