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9b3824fe64d610/Desktop/Bootcamp/excel_challenge/excel-challenge/"/>
    </mc:Choice>
  </mc:AlternateContent>
  <xr:revisionPtr revIDLastSave="558" documentId="8_{B3802D08-E6A6-4604-A74E-A022F8AF9375}" xr6:coauthVersionLast="47" xr6:coauthVersionMax="47" xr10:uidLastSave="{BE698496-2F13-41CE-BB97-3D32CACDE386}"/>
  <bookViews>
    <workbookView xWindow="-108" yWindow="-108" windowWidth="23256" windowHeight="13896" activeTab="5" xr2:uid="{00000000-000D-0000-FFFF-FFFF00000000}"/>
  </bookViews>
  <sheets>
    <sheet name="Crowdfunding" sheetId="1" r:id="rId1"/>
    <sheet name="parent cat" sheetId="3" r:id="rId2"/>
    <sheet name="sub cat" sheetId="4" r:id="rId3"/>
    <sheet name="count of outcome" sheetId="8" r:id="rId4"/>
    <sheet name="Goal Analysis" sheetId="9" r:id="rId5"/>
    <sheet name="Stats Analysis" sheetId="10" r:id="rId6"/>
  </sheets>
  <definedNames>
    <definedName name="_xlnm._FilterDatabase" localSheetId="5" hidden="1">'Stats Analysis'!$A$1:$B$1001</definedName>
    <definedName name="failed">'Stats Analysis'!$E$2:$E$365</definedName>
    <definedName name="Group">'Goal Analysis'!$A$2:$A$1001</definedName>
    <definedName name="outcome">'Goal Analysis'!$B$2:$B$1001</definedName>
    <definedName name="successful">'Stats Analysis'!$B$2:$B$365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0" l="1"/>
  <c r="O6" i="10"/>
  <c r="O5" i="10"/>
  <c r="N7" i="10"/>
  <c r="N6" i="10"/>
  <c r="N5" i="10"/>
  <c r="O4" i="10"/>
  <c r="N4" i="10"/>
  <c r="O3" i="10"/>
  <c r="N3" i="10"/>
  <c r="N2" i="10"/>
  <c r="O2" i="10"/>
  <c r="G7" i="9"/>
  <c r="F7" i="9"/>
  <c r="G13" i="9"/>
  <c r="F13" i="9"/>
  <c r="G16" i="9"/>
  <c r="F16" i="9"/>
  <c r="G15" i="9"/>
  <c r="F15" i="9"/>
  <c r="G14" i="9"/>
  <c r="F14" i="9"/>
  <c r="G12" i="9"/>
  <c r="F12" i="9"/>
  <c r="G11" i="9"/>
  <c r="F11" i="9"/>
  <c r="F10" i="9"/>
  <c r="G10" i="9"/>
  <c r="G9" i="9"/>
  <c r="F9" i="9"/>
  <c r="G8" i="9"/>
  <c r="F8" i="9"/>
  <c r="G6" i="9"/>
  <c r="F6" i="9"/>
  <c r="G5" i="9"/>
  <c r="F5" i="9"/>
  <c r="E7" i="9"/>
  <c r="E16" i="9"/>
  <c r="E15" i="9"/>
  <c r="E14" i="9"/>
  <c r="E13" i="9"/>
  <c r="E12" i="9"/>
  <c r="E11" i="9"/>
  <c r="E10" i="9"/>
  <c r="E9" i="9"/>
  <c r="E8" i="9"/>
  <c r="E6" i="9" a="1"/>
  <c r="E6" i="9" s="1"/>
  <c r="E5" i="9"/>
  <c r="H5" i="9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J5" i="9" l="1"/>
  <c r="K5" i="9"/>
  <c r="J14" i="9"/>
  <c r="J16" i="9"/>
  <c r="I16" i="9"/>
  <c r="I5" i="9"/>
  <c r="H6" i="9"/>
  <c r="I6" i="9" s="1"/>
  <c r="H7" i="9"/>
  <c r="H13" i="9"/>
  <c r="I13" i="9" s="1"/>
  <c r="K13" i="9"/>
  <c r="J13" i="9"/>
  <c r="H16" i="9"/>
  <c r="K16" i="9" s="1"/>
  <c r="H15" i="9"/>
  <c r="I15" i="9" s="1"/>
  <c r="H14" i="9"/>
  <c r="I14" i="9" s="1"/>
  <c r="H12" i="9"/>
  <c r="J12" i="9" s="1"/>
  <c r="H11" i="9"/>
  <c r="I11" i="9" s="1"/>
  <c r="H10" i="9"/>
  <c r="H9" i="9"/>
  <c r="I9" i="9" s="1"/>
  <c r="H8" i="9"/>
  <c r="K8" i="9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8" i="1"/>
  <c r="I12" i="9" l="1"/>
  <c r="J15" i="9"/>
  <c r="K6" i="9"/>
  <c r="J10" i="9"/>
  <c r="K10" i="9"/>
  <c r="K11" i="9"/>
  <c r="I8" i="9"/>
  <c r="J8" i="9"/>
  <c r="K9" i="9"/>
  <c r="I10" i="9"/>
  <c r="J11" i="9"/>
  <c r="K14" i="9"/>
  <c r="J9" i="9"/>
  <c r="K12" i="9"/>
  <c r="J6" i="9"/>
  <c r="K15" i="9"/>
  <c r="I7" i="9"/>
  <c r="K7" i="9"/>
  <c r="J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<sst xmlns="http://schemas.openxmlformats.org/spreadsheetml/2006/main" count="11135" uniqueCount="2114">
  <si>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</si>
  <si>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</si>
  <si>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</si>
  <si>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</si>
  <si>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</si>
  <si>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</si>
  <si>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</si>
  <si>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</si>
  <si>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</si>
  <si>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</si>
  <si>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</si>
  <si>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</si>
  <si>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</si>
  <si>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</si>
  <si>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</si>
  <si>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</si>
  <si>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</si>
  <si>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</si>
  <si>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</si>
  <si>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</si>
  <si>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</si>
  <si>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</si>
  <si>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</si>
  <si>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</si>
  <si>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</si>
  <si>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</si>
  <si>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</si>
  <si>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</si>
  <si>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</si>
  <si>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</si>
  <si>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</si>
  <si>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</si>
  <si>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</si>
  <si>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</si>
  <si>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</si>
  <si>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</si>
  <si>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</si>
  <si>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</si>
  <si>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</si>
  <si>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</si>
  <si>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</si>
  <si>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</si>
  <si>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</si>
  <si>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</si>
  <si>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</si>
  <si>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</si>
  <si>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</si>
  <si>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</si>
  <si>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</si>
  <si>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</si>
  <si>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</si>
  <si>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</si>
  <si>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</si>
  <si>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</si>
  <si>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</si>
  <si>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</si>
  <si>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</si>
  <si>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</si>
  <si>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</si>
  <si>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</si>
  <si>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</si>
  <si>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</si>
  <si>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</si>
  <si>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</si>
  <si>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</si>
  <si>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</si>
  <si>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</si>
  <si>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</si>
  <si>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</si>
  <si>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</si>
  <si>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</si>
  <si>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</si>
  <si>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</si>
  <si>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</si>
  <si>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</si>
  <si>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</si>
  <si>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</si>
  <si>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</si>
  <si>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</si>
  <si>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</si>
  <si>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</si>
  <si>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</si>
  <si>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</si>
  <si>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</si>
  <si>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</si>
  <si>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</si>
  <si>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</si>
  <si>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</si>
  <si>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</si>
  <si>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</si>
  <si>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</si>
  <si>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</si>
  <si>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</si>
  <si>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</si>
  <si>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</si>
  <si>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</si>
  <si>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</si>
  <si>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</si>
  <si>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</si>
  <si>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</si>
  <si>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</si>
  <si>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</si>
  <si>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</si>
  <si>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</si>
  <si>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</si>
  <si>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</si>
  <si>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</si>
  <si>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</si>
  <si>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</si>
  <si>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</si>
  <si>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</si>
  <si>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</si>
  <si>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</si>
  <si>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</si>
  <si>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</si>
  <si>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</si>
  <si>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</si>
  <si>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</si>
  <si>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</si>
  <si>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</si>
  <si>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</si>
  <si>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</si>
  <si>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</si>
  <si>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</si>
  <si>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</si>
  <si>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</si>
  <si>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</si>
  <si>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</si>
  <si>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</si>
  <si>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</si>
  <si>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</si>
  <si>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</si>
  <si>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</si>
  <si>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</si>
  <si>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</si>
  <si>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</si>
  <si>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</si>
  <si>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</si>
  <si>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</si>
  <si>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</si>
  <si>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</si>
  <si>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</si>
  <si>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</si>
  <si>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</si>
  <si>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</si>
  <si>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</si>
  <si>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</si>
  <si>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</si>
  <si>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</si>
  <si>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</si>
  <si>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</si>
  <si>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</si>
  <si>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</si>
  <si>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</si>
  <si>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</si>
  <si>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</si>
  <si>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</si>
  <si>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</si>
  <si>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</si>
  <si>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</si>
  <si>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</si>
  <si>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</si>
  <si>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</si>
  <si>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</si>
  <si>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</si>
  <si>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</si>
  <si>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</si>
  <si>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</si>
  <si>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</si>
  <si>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</si>
  <si>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</si>
  <si>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</si>
  <si>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</si>
  <si>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</si>
  <si>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</si>
  <si>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</si>
  <si>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</si>
  <si>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</si>
  <si>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</si>
  <si>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</si>
  <si>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</si>
  <si>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</si>
  <si>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</si>
  <si>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</si>
  <si>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</si>
  <si>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</si>
  <si>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</si>
  <si>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</si>
  <si>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</si>
  <si>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</si>
  <si>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</si>
  <si>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</si>
  <si>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</si>
  <si>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</si>
  <si>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</si>
  <si>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</si>
  <si>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</si>
  <si>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</si>
  <si>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</si>
  <si>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</si>
  <si>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</si>
  <si>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</si>
  <si>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</si>
  <si>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</si>
  <si>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</si>
  <si>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</si>
  <si>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</si>
  <si>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</si>
  <si>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</si>
  <si>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</si>
  <si>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</si>
  <si>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</si>
  <si>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</si>
  <si>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</si>
  <si>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</si>
  <si>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</si>
  <si>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</si>
  <si>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</si>
  <si>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</si>
  <si>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</si>
  <si>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</si>
  <si>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</si>
  <si>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</si>
  <si>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</si>
  <si>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</si>
  <si>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</si>
  <si>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</si>
  <si>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</si>
  <si>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</si>
  <si>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</si>
  <si>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</si>
  <si>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</si>
  <si>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</si>
  <si>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</si>
  <si>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</si>
  <si>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</si>
  <si>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</si>
  <si>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</si>
  <si>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</si>
  <si>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</si>
  <si>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</si>
  <si>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</si>
  <si>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</si>
  <si>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</si>
  <si>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</si>
  <si>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</si>
  <si>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</si>
  <si>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</si>
  <si>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</si>
  <si>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</si>
  <si>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</si>
  <si>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</si>
  <si>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</si>
  <si>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</si>
  <si>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</si>
  <si>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</si>
  <si>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</si>
  <si>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</si>
  <si>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</si>
  <si>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</si>
  <si>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</si>
  <si>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</si>
  <si>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</si>
  <si>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</si>
  <si>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</si>
  <si>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</si>
  <si>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</si>
  <si>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</si>
  <si>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</si>
  <si>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</si>
  <si>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</si>
  <si>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</si>
  <si>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</si>
  <si>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</si>
  <si>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</si>
  <si>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</si>
  <si>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</si>
  <si>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</si>
  <si>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</si>
  <si>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</si>
  <si>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</si>
  <si>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</si>
  <si>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</si>
  <si>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</si>
  <si>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</si>
  <si>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</si>
  <si>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</si>
  <si>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</si>
  <si>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</si>
  <si>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</si>
  <si>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</si>
  <si>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</si>
  <si>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</si>
  <si>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</si>
  <si>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</si>
  <si>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</si>
  <si>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</si>
  <si>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</si>
  <si>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</si>
  <si>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</si>
  <si>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</si>
  <si>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</si>
  <si>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</si>
  <si>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</si>
  <si>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</si>
  <si>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</si>
  <si>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</si>
  <si>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</si>
  <si>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</si>
  <si>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</si>
  <si>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</si>
  <si>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</si>
  <si>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</si>
  <si>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</si>
  <si>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</si>
  <si>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</si>
  <si>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</si>
  <si>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</si>
  <si>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</si>
  <si>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</si>
  <si>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</si>
  <si>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</si>
  <si>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</si>
  <si>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</si>
  <si>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</si>
  <si>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</si>
  <si>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</si>
  <si>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</si>
  <si>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</si>
  <si>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</si>
  <si>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</si>
  <si>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</si>
  <si>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</si>
  <si>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</si>
  <si>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</si>
  <si>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</si>
  <si>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</si>
  <si>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</si>
  <si>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</si>
  <si>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</si>
  <si>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</si>
  <si>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</si>
  <si>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</si>
  <si>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</si>
  <si>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</si>
  <si>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</si>
  <si>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</si>
  <si>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</si>
  <si>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</si>
  <si>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</si>
  <si>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</si>
  <si>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</si>
  <si>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</si>
  <si>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</si>
  <si>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</si>
  <si>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</si>
  <si>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</si>
  <si>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</si>
  <si>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</si>
  <si>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</si>
  <si>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</si>
  <si>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</si>
  <si>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</si>
  <si>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</si>
  <si>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</si>
  <si>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</si>
  <si>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</si>
  <si>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</si>
  <si>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</si>
  <si>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</si>
  <si>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</si>
  <si>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</si>
  <si>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</si>
  <si>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</si>
  <si>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</si>
  <si>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</si>
  <si>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</si>
  <si>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</si>
  <si>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</si>
  <si>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</si>
  <si>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</si>
  <si>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</si>
  <si>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</si>
  <si>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</si>
  <si>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</si>
  <si>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</si>
  <si>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</si>
  <si>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</si>
  <si>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</si>
  <si>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</si>
  <si>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</si>
  <si>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</si>
  <si>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</si>
  <si>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</si>
  <si>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</si>
  <si>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</si>
  <si>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</si>
  <si>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</si>
  <si>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</si>
  <si>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</si>
  <si>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</si>
  <si>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</si>
  <si>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</si>
  <si>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</si>
  <si>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</si>
  <si>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</si>
  <si>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</si>
  <si>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</si>
  <si>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</si>
  <si>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</si>
  <si>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</si>
  <si>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</si>
  <si>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</si>
  <si>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</si>
  <si>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</si>
  <si>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</si>
  <si>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</si>
  <si>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</si>
  <si>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</si>
  <si>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</si>
  <si>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</si>
  <si>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</si>
  <si>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</si>
  <si>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</si>
  <si>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</si>
  <si>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</si>
  <si>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</si>
  <si>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</si>
  <si>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</si>
  <si>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</si>
  <si>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</si>
  <si>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</si>
  <si>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</si>
  <si>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</si>
  <si>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</si>
  <si>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</si>
  <si>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</si>
  <si>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</si>
  <si>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</si>
  <si>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</si>
  <si>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</si>
  <si>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</si>
  <si>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</si>
  <si>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</si>
  <si>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</si>
  <si>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</si>
  <si>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</si>
  <si>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</si>
  <si>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</si>
  <si>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</si>
  <si>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</si>
  <si>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</si>
  <si>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</si>
  <si>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</si>
  <si>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</si>
  <si>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</si>
  <si>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</si>
  <si>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</si>
  <si>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</si>
  <si>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</si>
  <si>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</si>
  <si>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</si>
  <si>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</si>
  <si>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</si>
  <si>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</si>
  <si>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</si>
  <si>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</si>
  <si>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</si>
  <si>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</si>
  <si>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</si>
  <si>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</si>
  <si>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</si>
  <si>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</si>
  <si>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</si>
  <si>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</si>
  <si>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</si>
  <si>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</si>
  <si>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</si>
  <si>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</si>
  <si>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</si>
  <si>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</si>
  <si>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</si>
  <si>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</si>
  <si>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</si>
  <si>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</si>
  <si>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</si>
  <si>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</si>
  <si>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</si>
  <si>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</si>
  <si>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</si>
  <si>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</si>
  <si>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</si>
  <si>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</si>
  <si>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</si>
  <si>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</si>
  <si>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</si>
  <si>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</si>
  <si>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</si>
  <si>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</si>
  <si>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</si>
  <si>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</si>
  <si>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</si>
  <si>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</si>
  <si>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</si>
  <si>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</si>
  <si>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</si>
  <si>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</si>
  <si>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</si>
  <si>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</si>
  <si>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</si>
  <si>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</si>
  <si>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</si>
  <si>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</si>
  <si>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</si>
  <si>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</si>
  <si>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</si>
  <si>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</si>
  <si>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</si>
  <si>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</si>
  <si>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</si>
  <si>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</si>
  <si>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</si>
  <si>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</si>
  <si>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</si>
  <si>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</si>
  <si>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</si>
  <si>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</si>
  <si>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</si>
  <si>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</si>
  <si>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</si>
  <si>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</si>
  <si>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</si>
  <si>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</si>
  <si>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</si>
  <si>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</si>
  <si>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</si>
  <si>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</si>
  <si>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</si>
  <si>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</si>
  <si>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</si>
  <si>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</si>
  <si>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</si>
  <si>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</si>
  <si>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</si>
  <si>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</si>
  <si>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</si>
  <si>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</si>
  <si>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</si>
  <si>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</si>
  <si>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</si>
  <si>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</si>
  <si>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</si>
  <si>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</si>
  <si>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</si>
  <si>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</si>
  <si>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</si>
  <si>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</si>
  <si>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</si>
  <si>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</si>
  <si>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</si>
  <si>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</si>
  <si>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</si>
  <si>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</si>
  <si>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</si>
  <si>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</si>
  <si>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</si>
  <si>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</si>
  <si>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</si>
  <si>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</si>
  <si>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</si>
  <si>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</si>
  <si>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</si>
  <si>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</si>
  <si>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</si>
  <si>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</si>
  <si>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</si>
  <si>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</si>
  <si>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</si>
  <si>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</si>
  <si>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</si>
  <si>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</si>
  <si>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</si>
  <si>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</si>
  <si>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</si>
  <si>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</si>
  <si>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</si>
  <si>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</si>
  <si>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</si>
  <si>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</si>
  <si>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</si>
  <si>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</si>
  <si>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</si>
  <si>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</si>
  <si>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</si>
  <si>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</si>
  <si>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</si>
  <si>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</si>
  <si>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</si>
  <si>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</si>
  <si>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</si>
  <si>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</si>
  <si>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</si>
  <si>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</si>
  <si>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</si>
  <si>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</si>
  <si>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</si>
  <si>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</si>
  <si>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</si>
  <si>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</si>
  <si>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</si>
  <si>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</si>
  <si>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</si>
  <si>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</si>
  <si>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</si>
  <si>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</si>
  <si>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</si>
  <si>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</si>
  <si>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</si>
  <si>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</si>
  <si>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</si>
  <si>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</si>
  <si>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</si>
  <si>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</si>
  <si>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</si>
  <si>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</si>
  <si>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</si>
  <si>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</si>
  <si>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</si>
  <si>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</si>
  <si>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</si>
  <si>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</si>
  <si>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</si>
  <si>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</si>
  <si>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</si>
  <si>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</si>
  <si>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</si>
  <si>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</si>
  <si>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</si>
  <si>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</si>
  <si>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</si>
  <si>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</si>
  <si>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</si>
  <si>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</si>
  <si>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</si>
  <si>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</si>
  <si>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</si>
  <si>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</si>
  <si>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</si>
  <si>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</si>
  <si>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</si>
  <si>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</si>
  <si>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</si>
  <si>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</si>
  <si>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</si>
  <si>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</si>
  <si>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</si>
  <si>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</si>
  <si>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</si>
  <si>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</si>
  <si>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</si>
  <si>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</si>
  <si>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</si>
  <si>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</si>
  <si>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</si>
  <si>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</si>
  <si>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</si>
  <si>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</si>
  <si>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</si>
  <si>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</si>
  <si>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</si>
  <si>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</si>
  <si>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</si>
  <si>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</si>
  <si>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</si>
  <si>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</si>
  <si>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</si>
  <si>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</si>
  <si>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</si>
  <si>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</si>
  <si>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</si>
  <si>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</si>
  <si>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</si>
  <si>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</si>
  <si>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</si>
  <si>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</si>
  <si>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</si>
  <si>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</si>
  <si>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</si>
  <si>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</si>
  <si>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</si>
  <si>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</si>
  <si>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</si>
  <si>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</si>
  <si>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</si>
  <si>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</si>
  <si>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</si>
  <si>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</si>
  <si>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</si>
  <si>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</si>
  <si>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</si>
  <si>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</si>
  <si>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</si>
  <si>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</si>
  <si>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</si>
  <si>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</si>
  <si>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</si>
  <si>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</si>
  <si>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</si>
  <si>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</si>
  <si>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</si>
  <si>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</si>
  <si>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</si>
  <si>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</si>
  <si>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</si>
  <si>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</si>
  <si>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</si>
  <si>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</si>
  <si>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</si>
  <si>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</si>
  <si>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</si>
  <si>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</si>
  <si>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</si>
  <si>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</si>
  <si>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</si>
  <si>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</si>
  <si>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</si>
  <si>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</si>
  <si>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</si>
  <si>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</si>
  <si>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</si>
  <si>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</si>
  <si>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</si>
  <si>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</si>
  <si>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</si>
  <si>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</si>
  <si>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</si>
  <si>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</si>
  <si>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</si>
  <si>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</si>
  <si>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</si>
  <si>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</si>
  <si>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</si>
  <si>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</si>
  <si>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</si>
  <si>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</si>
  <si>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</si>
  <si>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</si>
  <si>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</si>
  <si>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</si>
  <si>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</si>
  <si>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</si>
  <si>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</si>
  <si>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</si>
  <si>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</si>
  <si>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</si>
  <si>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</si>
  <si>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</si>
  <si>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</si>
  <si>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</si>
  <si>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</si>
  <si>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</si>
  <si>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</si>
  <si>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</si>
  <si>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</si>
  <si>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</si>
  <si>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</si>
  <si>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</si>
  <si>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</si>
  <si>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</si>
  <si>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</si>
  <si>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</si>
  <si>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</si>
  <si>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</si>
  <si>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</si>
  <si>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</si>
  <si>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</si>
  <si>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</si>
  <si>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</si>
  <si>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</si>
  <si>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</si>
  <si>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</si>
  <si>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</si>
  <si>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</si>
  <si>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</si>
  <si>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</si>
  <si>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</si>
  <si>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</si>
  <si>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</si>
  <si>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</si>
  <si>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</si>
  <si>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</si>
  <si>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</si>
  <si>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</si>
  <si>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</si>
  <si>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</si>
  <si>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</si>
  <si>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</si>
  <si>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</si>
  <si>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</si>
  <si>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</si>
  <si>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</si>
  <si>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</si>
  <si>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</si>
  <si>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</si>
  <si>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</si>
  <si>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</si>
  <si>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</si>
  <si>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</si>
  <si>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</si>
  <si>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</si>
  <si>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</si>
  <si>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</si>
  <si>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</si>
  <si>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</si>
  <si>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</si>
  <si>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</si>
  <si>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</si>
  <si>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</si>
  <si>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</si>
  <si>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</si>
  <si>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</si>
  <si>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</si>
  <si>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</si>
  <si>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</si>
  <si>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</si>
  <si>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</si>
  <si>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</si>
  <si>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</si>
  <si>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</si>
  <si>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</si>
  <si>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</si>
  <si>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</si>
  <si>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</si>
  <si>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</si>
  <si>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</si>
  <si>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</si>
  <si>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</si>
  <si>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</si>
  <si>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</si>
  <si>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</si>
  <si>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</si>
  <si>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</si>
  <si>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</si>
  <si>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</si>
  <si>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</si>
  <si>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</si>
  <si>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</si>
  <si>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</si>
  <si>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</si>
  <si>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</si>
  <si>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</si>
  <si>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</si>
  <si>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</si>
  <si>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</si>
  <si>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</si>
  <si>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</si>
  <si>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</si>
  <si>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</si>
  <si>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</si>
  <si>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</si>
  <si>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</si>
  <si>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</si>
  <si>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</si>
  <si>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</si>
  <si>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</si>
  <si>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</si>
  <si>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</si>
  <si>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</si>
  <si>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</si>
  <si>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</si>
  <si>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</si>
  <si>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</si>
  <si>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</si>
  <si>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</si>
  <si>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</si>
  <si>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</si>
  <si>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</si>
  <si>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</si>
  <si>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</si>
  <si>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</si>
  <si>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</si>
  <si>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</si>
  <si>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</si>
  <si>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</si>
  <si>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</si>
  <si>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</si>
  <si>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</si>
  <si>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</si>
  <si>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</si>
  <si>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</si>
  <si>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</si>
  <si>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</si>
  <si>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</si>
  <si>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</si>
  <si>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</si>
  <si>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</si>
  <si>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</si>
  <si>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</si>
  <si>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</si>
  <si>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</si>
  <si>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</si>
  <si>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</si>
  <si>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</si>
  <si>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</si>
  <si>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</si>
  <si>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</si>
  <si>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</si>
  <si>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</si>
  <si>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</si>
  <si>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</si>
  <si>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</si>
  <si>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</si>
  <si>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</si>
  <si>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</si>
  <si>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</si>
  <si>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</si>
  <si>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</si>
  <si>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</si>
  <si>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</si>
  <si>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</si>
  <si>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</si>
  <si>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</si>
  <si>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</si>
  <si>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</si>
  <si>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</si>
  <si>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</si>
  <si>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</si>
  <si>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</si>
  <si>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</si>
  <si>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</si>
  <si>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</si>
  <si>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</si>
  <si>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</si>
  <si>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</si>
  <si>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</si>
  <si>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</si>
  <si>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</si>
  <si>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</si>
  <si>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</si>
  <si>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</si>
  <si>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</si>
  <si>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</si>
  <si>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</si>
  <si>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</si>
  <si>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</si>
  <si>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</si>
  <si>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</si>
  <si>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</si>
  <si>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</si>
  <si>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</si>
  <si>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</si>
  <si>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</si>
  <si>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</si>
  <si>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</si>
  <si>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</si>
  <si>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</si>
  <si>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</si>
  <si>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</si>
  <si>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</si>
  <si>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</si>
  <si>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</si>
  <si>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</si>
  <si>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</si>
  <si>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</si>
  <si>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</si>
  <si>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</si>
  <si>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</si>
  <si>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</si>
  <si>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</si>
  <si>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</si>
  <si>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</si>
  <si>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</si>
  <si>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</si>
  <si>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</si>
  <si>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</si>
  <si>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</si>
  <si>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</si>
  <si>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</si>
  <si>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</si>
  <si>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</si>
  <si>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</si>
  <si>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</si>
  <si>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</si>
  <si>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</si>
  <si>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</si>
  <si>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</si>
  <si>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</si>
  <si>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</si>
  <si>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</si>
  <si>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</si>
  <si>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</si>
  <si>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</si>
  <si>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</si>
  <si>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</si>
  <si>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</si>
  <si>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</si>
  <si>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</si>
  <si>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</si>
  <si>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</si>
  <si>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</si>
  <si>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</si>
  <si>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</si>
  <si>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</si>
  <si>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</si>
  <si>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</si>
  <si>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</si>
  <si>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</si>
  <si>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</si>
  <si>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</si>
  <si>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</si>
  <si>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</si>
  <si>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</si>
  <si>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</si>
  <si>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</si>
  <si>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</si>
  <si>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</si>
  <si>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</si>
  <si>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</si>
  <si>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</si>
  <si>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</si>
  <si>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</si>
  <si>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</si>
  <si>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</si>
  <si>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</si>
  <si>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</si>
  <si>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</si>
  <si>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</si>
  <si>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</si>
  <si>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</si>
  <si>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</si>
  <si>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</si>
  <si>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</si>
  <si>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</si>
  <si>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</si>
  <si>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</si>
  <si>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</si>
  <si>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</si>
  <si>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</si>
  <si>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</si>
  <si>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</si>
  <si>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</si>
  <si>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</si>
  <si>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</si>
  <si>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</si>
  <si>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</si>
  <si>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</si>
  <si>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</si>
  <si>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</si>
  <si>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</si>
  <si>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</si>
  <si>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</si>
  <si>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</si>
  <si>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</si>
  <si>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</si>
  <si>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</si>
  <si>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</si>
  <si>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</si>
  <si>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</si>
  <si>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</si>
  <si>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</si>
  <si>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</si>
  <si>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</si>
  <si>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</si>
  <si>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</si>
  <si>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</si>
  <si>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</si>
  <si>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</si>
  <si>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</si>
  <si>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</si>
  <si>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</si>
  <si>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</si>
  <si>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</si>
  <si>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</si>
  <si>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</si>
  <si>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</si>
  <si>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</si>
  <si>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</si>
  <si>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</si>
  <si>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</si>
  <si>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</si>
  <si>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</si>
  <si>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</si>
  <si>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</si>
  <si>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</si>
  <si>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</si>
  <si>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</si>
  <si>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</si>
  <si>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</si>
  <si>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</si>
  <si>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</si>
  <si>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</si>
  <si>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</si>
  <si>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</si>
  <si>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</si>
  <si>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</si>
  <si>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</si>
  <si>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</si>
  <si>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</si>
  <si>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</si>
  <si>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</si>
  <si>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</si>
  <si>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</si>
  <si>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</si>
  <si>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</si>
  <si>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</si>
  <si>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</si>
  <si>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</si>
  <si>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</si>
  <si>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</si>
  <si>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</si>
  <si>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</si>
  <si>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</si>
  <si>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</si>
  <si>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</si>
  <si>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</si>
  <si>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</si>
  <si>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</si>
  <si>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</si>
  <si>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</si>
  <si>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</si>
  <si>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</si>
  <si>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</si>
  <si>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</si>
  <si>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</si>
  <si>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</si>
  <si>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</si>
  <si>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</si>
  <si>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</si>
  <si>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</si>
  <si>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</si>
  <si>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</si>
  <si>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</si>
  <si>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</si>
  <si>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</si>
  <si>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</si>
  <si>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</si>
  <si>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</si>
  <si>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</si>
  <si>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</si>
  <si>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</si>
  <si>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</si>
  <si>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</si>
  <si>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</si>
  <si>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</si>
  <si>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</si>
  <si>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</si>
  <si>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</si>
  <si>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</si>
  <si>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</si>
  <si>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</si>
  <si>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</si>
  <si>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</si>
  <si>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</si>
  <si>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</si>
  <si>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</si>
  <si>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</si>
  <si>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</si>
  <si>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</si>
  <si>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</si>
  <si>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</si>
  <si>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</si>
  <si>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</si>
  <si>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</si>
  <si>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</si>
  <si>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</si>
  <si>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</si>
  <si>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</si>
  <si>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</si>
  <si>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</si>
  <si>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</si>
  <si>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</si>
  <si>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</si>
  <si>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</si>
  <si>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</si>
  <si>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</si>
  <si>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</si>
  <si>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</si>
  <si>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</si>
  <si>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</si>
  <si>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</si>
  <si>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</si>
  <si>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</si>
  <si>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</si>
  <si>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</si>
  <si>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</si>
  <si>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</si>
  <si>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</si>
  <si>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</si>
  <si>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</si>
  <si>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</si>
  <si>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</si>
  <si>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</si>
  <si>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</si>
  <si>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</si>
  <si>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</si>
  <si>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</si>
  <si>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</si>
  <si>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</si>
  <si>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</si>
  <si>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</si>
  <si>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</si>
  <si>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</si>
  <si>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</si>
  <si>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</si>
  <si>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</si>
  <si>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</si>
  <si>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</si>
  <si>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</si>
  <si>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</si>
  <si>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</si>
  <si>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</si>
  <si>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</si>
  <si>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</si>
  <si>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</si>
  <si>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</si>
  <si>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</si>
  <si>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</si>
  <si>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</si>
  <si>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</si>
  <si>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</si>
  <si>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</si>
  <si>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</si>
  <si>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</si>
  <si>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</si>
  <si>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</si>
  <si>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</si>
  <si>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</si>
  <si>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</si>
  <si>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</si>
  <si>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</si>
  <si>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</si>
  <si>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</si>
  <si>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</si>
  <si>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</si>
  <si>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</si>
  <si>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</si>
  <si>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</si>
  <si>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</si>
  <si>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</si>
  <si>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</si>
  <si>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</si>
  <si>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</si>
  <si>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</si>
  <si>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</si>
  <si>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</si>
  <si>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</si>
  <si>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</si>
  <si>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</si>
  <si>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</si>
  <si>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</si>
  <si>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</si>
  <si>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</si>
  <si>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</si>
  <si>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</si>
  <si>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</si>
  <si>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</si>
  <si>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</si>
  <si>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</si>
  <si>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</si>
  <si>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</si>
  <si>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</si>
  <si>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</si>
  <si>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</si>
  <si>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</si>
  <si>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</si>
  <si>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</si>
  <si>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</si>
  <si>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</si>
  <si>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</si>
  <si>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</si>
  <si>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</si>
  <si>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</si>
  <si>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</si>
  <si>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</si>
  <si>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</si>
  <si>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</si>
  <si>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</si>
  <si>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</si>
  <si>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</si>
  <si>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</si>
  <si>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</si>
  <si>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</si>
  <si>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</si>
  <si>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</si>
  <si>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</si>
  <si>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</si>
  <si>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</si>
  <si>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</si>
  <si>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</si>
  <si>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</si>
  <si>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</si>
  <si>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</si>
  <si>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</si>
  <si>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</si>
  <si>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</si>
  <si>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</si>
  <si>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</si>
  <si>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</si>
  <si>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</si>
  <si>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</si>
  <si>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</si>
  <si>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</si>
  <si>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</si>
  <si>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</si>
  <si>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</si>
  <si>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</si>
  <si>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</si>
  <si>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</si>
  <si>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</si>
  <si>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</si>
  <si>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</si>
  <si>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</si>
  <si>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</si>
  <si>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</si>
  <si>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</si>
  <si>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</si>
  <si>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</si>
  <si>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</si>
  <si>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</si>
  <si>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</si>
  <si>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</si>
  <si>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</si>
  <si>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</si>
  <si>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</si>
  <si>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</si>
  <si>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</si>
  <si>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</si>
  <si>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</si>
  <si>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</si>
  <si>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</si>
  <si>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</si>
  <si>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</si>
  <si>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</si>
  <si>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</si>
  <si>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</si>
  <si>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</si>
  <si>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</si>
  <si>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</si>
  <si>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</si>
  <si>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</si>
  <si>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</si>
  <si>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</si>
  <si>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</si>
  <si>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</si>
  <si>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</si>
  <si>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</si>
  <si>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</si>
  <si>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</si>
  <si>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</si>
  <si>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</si>
  <si>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</si>
  <si>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</si>
  <si>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</si>
  <si>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</si>
  <si>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</si>
  <si>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</si>
  <si>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</si>
  <si>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</si>
  <si>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</si>
  <si>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</si>
  <si>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</si>
  <si>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</si>
  <si>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</si>
  <si>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</si>
  <si>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</si>
  <si>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</si>
  <si>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</si>
  <si>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</si>
  <si>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</si>
  <si>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</si>
  <si>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</si>
  <si>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</si>
  <si>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</si>
  <si>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</si>
  <si>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</si>
  <si>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</si>
  <si>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</si>
  <si>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</si>
  <si>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</si>
  <si>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</si>
  <si>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</si>
  <si>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</si>
  <si>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</si>
  <si>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</si>
  <si>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</si>
  <si>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</si>
  <si>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</si>
  <si>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</si>
  <si>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</si>
  <si>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</si>
  <si>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</si>
  <si>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</si>
  <si>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</si>
  <si>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</si>
  <si>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</si>
  <si>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</si>
  <si>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</si>
  <si>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</si>
  <si>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</si>
  <si>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</si>
  <si>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</si>
  <si>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</si>
  <si>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</si>
  <si>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</si>
  <si>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</si>
  <si>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</si>
  <si>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</si>
  <si>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</si>
  <si>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</si>
  <si>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</si>
  <si>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</si>
  <si>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</si>
  <si>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</si>
  <si>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</si>
  <si>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</si>
  <si>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</si>
  <si>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</si>
  <si>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</si>
  <si>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</si>
  <si>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</si>
  <si>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</si>
  <si>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</si>
  <si>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</si>
  <si>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</si>
  <si>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</si>
  <si>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</si>
  <si>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</si>
  <si>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</si>
  <si>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</si>
  <si>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</si>
  <si>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</si>
  <si>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</si>
  <si>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</si>
  <si>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</si>
  <si>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</si>
  <si>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</si>
  <si>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</si>
  <si>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</si>
  <si>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</si>
  <si>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</si>
  <si>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</si>
  <si>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</si>
  <si>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</si>
  <si>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</si>
  <si>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</si>
  <si>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</si>
  <si>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</si>
  <si>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</si>
  <si>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</si>
  <si>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</si>
  <si>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</si>
  <si>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</si>
  <si>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</si>
  <si>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</si>
  <si>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</si>
  <si>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</si>
  <si>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</si>
  <si>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</si>
  <si>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</si>
  <si>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</si>
  <si>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</si>
  <si>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</si>
  <si>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</si>
  <si>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</si>
  <si>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</si>
  <si>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</si>
  <si>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</si>
  <si>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</si>
  <si>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</si>
  <si>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</si>
  <si>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</si>
  <si>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</si>
  <si>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</si>
  <si>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</si>
  <si>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</si>
  <si>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</si>
  <si>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</si>
  <si>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</si>
  <si>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</si>
  <si>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</si>
  <si>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</si>
  <si>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</si>
  <si>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</si>
  <si>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</si>
  <si>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</si>
  <si>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</si>
  <si>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</si>
  <si>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</si>
  <si>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</si>
  <si>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</si>
  <si>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</si>
  <si>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</si>
  <si>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</si>
  <si>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</si>
  <si>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</si>
  <si>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</si>
  <si>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</si>
  <si>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</si>
  <si>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</si>
  <si>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</si>
  <si>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</si>
  <si>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</si>
  <si>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</si>
  <si>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</si>
  <si>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</si>
  <si>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</si>
  <si>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</si>
  <si>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</si>
  <si>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</si>
  <si>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</si>
  <si>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</si>
  <si>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</si>
  <si>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</si>
  <si>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</si>
  <si>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</si>
  <si>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</si>
  <si>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</si>
  <si>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</si>
  <si>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</si>
  <si>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</si>
  <si>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</si>
  <si>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</si>
  <si>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</si>
  <si>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</si>
  <si>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</si>
  <si>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</si>
  <si>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</si>
  <si>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</si>
  <si>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</si>
  <si>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</si>
  <si>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</si>
  <si>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</si>
  <si>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</si>
  <si>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</si>
  <si>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</si>
  <si>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</si>
  <si>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</si>
  <si>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</si>
  <si>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</si>
  <si>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</si>
  <si>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</si>
  <si>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</si>
  <si>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</si>
  <si>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</si>
  <si>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</si>
  <si>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</si>
  <si>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</si>
  <si>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</si>
  <si>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</si>
  <si>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</si>
  <si>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</si>
  <si>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</si>
  <si>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</si>
  <si>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</si>
  <si>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</si>
  <si>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</si>
  <si>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</si>
  <si>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</si>
  <si>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</si>
  <si>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</si>
  <si>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</si>
  <si>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</si>
  <si>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</si>
  <si>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</si>
  <si>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</si>
  <si>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</si>
  <si>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</si>
  <si>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</si>
  <si>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</si>
  <si>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</si>
  <si>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</si>
  <si>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</si>
  <si>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</si>
  <si>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</si>
  <si>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</si>
  <si>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</si>
  <si>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</si>
  <si>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</si>
  <si>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</si>
  <si>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</si>
  <si>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</si>
  <si>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</si>
  <si>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</si>
  <si>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</si>
  <si>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</si>
  <si>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</si>
  <si>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</si>
  <si>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</si>
  <si>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</si>
  <si>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</si>
  <si>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</si>
  <si>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</si>
  <si>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</si>
  <si>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</si>
  <si>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</si>
  <si>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</si>
  <si>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</si>
  <si>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</si>
  <si>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</si>
  <si>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</si>
  <si>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</si>
  <si>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</si>
  <si>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</si>
  <si>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</si>
  <si>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</si>
  <si>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</si>
  <si>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</si>
  <si>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</si>
  <si>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</si>
  <si>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</si>
  <si>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</si>
  <si>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</si>
  <si>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</si>
  <si>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</si>
  <si>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</si>
  <si>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</si>
  <si>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</si>
  <si>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</si>
  <si>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</si>
  <si>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</si>
  <si>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</si>
  <si>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</si>
  <si>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</si>
  <si>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</si>
  <si>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</si>
  <si>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</si>
  <si>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</si>
  <si>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</si>
  <si>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</si>
  <si>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</si>
  <si>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</si>
  <si>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</si>
  <si>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</si>
  <si>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</si>
  <si>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</si>
  <si>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</si>
  <si>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</si>
  <si>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</si>
  <si>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</si>
  <si>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</si>
  <si>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</si>
  <si>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</si>
  <si>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</si>
  <si>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</si>
  <si>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</si>
  <si>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</si>
  <si>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</si>
  <si>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</si>
  <si>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</si>
  <si>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</si>
  <si>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</si>
  <si>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</si>
  <si>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</si>
  <si>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</si>
  <si>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</si>
  <si>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</si>
  <si>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</si>
  <si>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</si>
  <si>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</si>
  <si>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</si>
  <si>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</si>
  <si>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</si>
  <si>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</si>
  <si>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</si>
  <si>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</si>
  <si>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</si>
  <si>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</si>
  <si>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</si>
  <si>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</si>
  <si>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</si>
  <si>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</si>
  <si>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</si>
  <si>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</si>
  <si>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</si>
  <si>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</si>
  <si>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</si>
  <si>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</si>
  <si>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</si>
  <si>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</si>
  <si>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</si>
  <si>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</si>
  <si>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</si>
  <si>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</si>
  <si>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</si>
  <si>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</si>
  <si>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</si>
  <si>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</si>
  <si>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</si>
  <si>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</si>
  <si>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</si>
  <si>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</si>
  <si>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</si>
  <si>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</si>
  <si>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</si>
  <si>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</si>
  <si>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</si>
  <si>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</si>
  <si>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</si>
  <si>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</si>
  <si>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</si>
  <si>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</si>
  <si>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</si>
  <si>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</si>
  <si>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</si>
  <si>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</si>
  <si>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</si>
  <si>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</si>
  <si>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</si>
  <si>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</si>
  <si>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</si>
  <si>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</si>
  <si>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</si>
  <si>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</si>
  <si>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</si>
  <si>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</si>
  <si>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</si>
  <si>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</si>
  <si>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</si>
  <si>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</si>
  <si>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</si>
  <si>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</si>
  <si>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</si>
  <si>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</si>
  <si>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</si>
  <si>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</si>
  <si>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</si>
  <si>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</si>
  <si>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</si>
  <si>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</si>
  <si>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</si>
  <si>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</si>
  <si>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</si>
  <si>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</si>
  <si>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</si>
  <si>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</si>
  <si>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</si>
  <si>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</si>
  <si>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</si>
  <si>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</si>
  <si>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</si>
  <si>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</si>
  <si>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</si>
  <si>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</si>
  <si>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</si>
  <si>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</si>
  <si>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</si>
  <si>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</si>
  <si>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</si>
  <si>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</si>
  <si>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</si>
  <si>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</si>
  <si>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</si>
  <si>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</si>
  <si>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</si>
  <si>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</si>
  <si>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</si>
  <si>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</si>
  <si>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</si>
  <si>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</si>
  <si>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</si>
  <si>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</si>
  <si>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</si>
  <si>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</si>
  <si>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</si>
  <si>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</si>
  <si>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</si>
  <si>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</si>
  <si>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</si>
  <si>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</si>
  <si>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</si>
  <si>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</si>
  <si>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</si>
  <si>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</si>
  <si>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</si>
  <si>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</si>
  <si>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</si>
  <si>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</si>
  <si>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</si>
  <si>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</si>
  <si>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</si>
  <si>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</si>
  <si>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</si>
  <si>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</si>
  <si>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</si>
  <si>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</si>
  <si>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</si>
  <si>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</si>
  <si>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</si>
  <si>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</si>
  <si>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</si>
  <si>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</si>
  <si>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</si>
  <si>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</si>
  <si>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</si>
  <si>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</si>
  <si>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</si>
  <si>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</si>
  <si>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</si>
  <si>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</si>
  <si>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</si>
  <si>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</si>
  <si>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</si>
  <si>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</si>
  <si>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</si>
  <si>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</si>
  <si>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</si>
  <si>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</si>
  <si>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</si>
  <si>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</si>
  <si>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</si>
  <si>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</si>
  <si>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</si>
  <si>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</si>
  <si>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</si>
  <si>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</si>
  <si>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</si>
  <si>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</si>
  <si>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</si>
  <si>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</si>
  <si>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</si>
  <si>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</si>
  <si>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</si>
  <si>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</si>
  <si>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</si>
  <si>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</si>
  <si>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</si>
  <si>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</si>
  <si>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</si>
  <si>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</si>
  <si>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</si>
  <si>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</si>
  <si>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</si>
  <si>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</si>
  <si>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</si>
  <si>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</si>
  <si>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</si>
  <si>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</si>
  <si>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</si>
  <si>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</si>
  <si>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</si>
  <si>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</si>
  <si>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</si>
  <si>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</si>
  <si>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</si>
  <si>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</si>
  <si>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</si>
  <si>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</si>
  <si>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</si>
  <si>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</si>
  <si>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</si>
  <si>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</si>
  <si>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</si>
  <si>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</si>
  <si>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</si>
  <si>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</si>
  <si>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</si>
  <si>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</si>
  <si>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</si>
  <si>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</si>
  <si>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</si>
  <si>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</si>
  <si>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</si>
  <si>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</si>
  <si>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</si>
  <si>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</si>
  <si>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</si>
  <si>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</si>
  <si>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</si>
  <si>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</si>
  <si>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</si>
  <si>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</si>
  <si>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</si>
  <si>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</si>
  <si>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</si>
  <si>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</si>
  <si>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</si>
  <si>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</si>
  <si>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</si>
  <si>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</si>
  <si>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</si>
  <si>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</si>
  <si>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</si>
  <si>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</si>
  <si>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</si>
  <si>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</si>
  <si>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</si>
  <si>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</si>
  <si>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</si>
  <si>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</si>
  <si>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</si>
  <si>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</si>
  <si>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</si>
  <si>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</si>
  <si>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</si>
  <si>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</si>
  <si>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</si>
  <si>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</si>
  <si>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</si>
  <si>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</si>
  <si>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</si>
  <si>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</si>
  <si>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</si>
  <si>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</si>
  <si>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</si>
  <si>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</si>
  <si>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</si>
  <si>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</si>
  <si>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</si>
  <si>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</si>
  <si>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</si>
  <si>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</si>
  <si>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</si>
  <si>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</si>
  <si>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</si>
  <si>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</si>
  <si>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</si>
  <si>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</si>
  <si>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</si>
  <si>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</si>
  <si>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</si>
  <si>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</si>
  <si>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</si>
  <si>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</si>
  <si>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</si>
  <si>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</si>
  <si>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</si>
  <si>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</si>
  <si>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</si>
  <si>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</si>
  <si>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</si>
  <si>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</si>
  <si>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</si>
  <si>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</si>
  <si>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</si>
  <si>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</si>
  <si>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</si>
  <si>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</si>
  <si>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</si>
  <si>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</si>
  <si>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</si>
  <si>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</si>
  <si>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</si>
  <si>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</si>
  <si>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</si>
  <si>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</si>
  <si>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</si>
  <si>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</si>
  <si>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</si>
  <si>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</si>
  <si>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</si>
  <si>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</si>
  <si>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</si>
  <si>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</si>
  <si>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</si>
  <si>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</si>
  <si>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</si>
  <si>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</si>
  <si>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</si>
  <si>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</si>
  <si>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</si>
  <si>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</si>
  <si>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</si>
  <si>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</si>
  <si>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</si>
  <si>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</si>
  <si>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</si>
  <si>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</si>
  <si>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</si>
  <si>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</si>
  <si>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</si>
  <si>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</si>
  <si>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</si>
  <si>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</si>
  <si>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</si>
  <si>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</si>
  <si>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</si>
  <si>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</si>
  <si>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</si>
  <si>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</si>
  <si>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</si>
  <si>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</si>
  <si>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</si>
  <si>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</si>
  <si>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</si>
  <si>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</si>
  <si>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</si>
  <si>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</si>
  <si>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</si>
  <si>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</si>
  <si>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</si>
  <si>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</si>
  <si>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</si>
  <si>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</si>
  <si>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</si>
  <si>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</si>
  <si>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</si>
  <si>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</si>
  <si>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</si>
  <si>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</si>
  <si>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</si>
  <si>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</si>
  <si>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</si>
  <si>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</si>
  <si>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</si>
  <si>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</si>
  <si>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</si>
  <si>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</si>
  <si>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</si>
  <si>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</si>
  <si>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</si>
  <si>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</si>
  <si>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</si>
  <si>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</si>
  <si>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</si>
  <si>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</si>
  <si>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</si>
  <si>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</si>
  <si>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</si>
  <si>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</si>
  <si>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</si>
  <si>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</si>
  <si>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</si>
  <si>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</si>
  <si>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</si>
  <si>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</si>
  <si>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</si>
  <si>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</si>
  <si>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</si>
  <si>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</si>
  <si>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</si>
  <si>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</si>
  <si>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</si>
  <si>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</si>
  <si>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</si>
  <si>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</si>
  <si>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</si>
  <si>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</si>
  <si>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</si>
  <si>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</si>
  <si>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</si>
  <si>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</si>
  <si>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</si>
  <si>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</si>
  <si>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</si>
  <si>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</si>
  <si>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</si>
  <si>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</si>
  <si>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</si>
  <si>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</si>
  <si>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</si>
  <si>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</si>
  <si>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</si>
  <si>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</si>
  <si>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</si>
  <si>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</si>
  <si>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</si>
  <si>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</si>
  <si>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</si>
  <si>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</si>
  <si>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</si>
  <si>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</si>
  <si>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</si>
  <si>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</si>
  <si>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</si>
  <si>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</si>
  <si>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</si>
  <si>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</si>
  <si>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</si>
  <si>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</si>
  <si>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</si>
  <si>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</si>
  <si>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</si>
  <si>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</si>
  <si>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</si>
  <si>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</si>
  <si>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</si>
  <si>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</si>
  <si>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</si>
  <si>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</si>
  <si>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</si>
  <si>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</si>
  <si>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</si>
  <si>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</si>
  <si>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</si>
  <si>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</si>
  <si>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</si>
  <si>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</si>
  <si>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</si>
  <si>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</si>
  <si>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</si>
  <si>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</t>
  </si>
  <si>
    <t>Percentage Successful</t>
  </si>
  <si>
    <t>Percentage Failed</t>
  </si>
  <si>
    <t>Less than 1000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</si>
  <si>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</si>
  <si>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</si>
  <si>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</si>
  <si>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</si>
  <si>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</si>
  <si>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</si>
  <si>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</si>
  <si>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</si>
  <si>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</si>
  <si>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</si>
  <si>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5000 to 9999</t>
  </si>
  <si>
    <t>Percentage canceled</t>
  </si>
  <si>
    <t>Max</t>
  </si>
  <si>
    <t>Failed</t>
  </si>
  <si>
    <t>Success</t>
  </si>
  <si>
    <t>Min</t>
  </si>
  <si>
    <t>Median</t>
  </si>
  <si>
    <t>Mean</t>
  </si>
  <si>
    <t>Variance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</si>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</sst>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9" fillId="0" borderId="0" xfId="0" applyFont="1" applyAlignment="1">
      <alignment vertical="center"/>
    </xf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FAA4A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FAA4A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FAA4A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FAA4A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AA4A4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FAA4A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9111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FAA4A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91111"/>
      <color rgb="FFFAA4A4"/>
      <color rgb="FFFD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project.xlsx]parent cat!PivotTable3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7-4F97-9C18-B1581D92EABC}"/>
            </c:ext>
          </c:extLst>
        </c:ser>
        <c:ser>
          <c:idx val="1"/>
          <c:order val="1"/>
          <c:tx>
            <c:strRef>
              <c:f>'parent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A7-4F97-9C18-B1581D92EABC}"/>
            </c:ext>
          </c:extLst>
        </c:ser>
        <c:ser>
          <c:idx val="2"/>
          <c:order val="2"/>
          <c:tx>
            <c:strRef>
              <c:f>'parent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A7-4F97-9C18-B1581D92EABC}"/>
            </c:ext>
          </c:extLst>
        </c:ser>
        <c:ser>
          <c:idx val="3"/>
          <c:order val="3"/>
          <c:tx>
            <c:strRef>
              <c:f>'parent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A7-4F97-9C18-B1581D92E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026496"/>
        <c:axId val="2128027744"/>
      </c:barChart>
      <c:catAx>
        <c:axId val="212802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27744"/>
        <c:crosses val="autoZero"/>
        <c:auto val="1"/>
        <c:lblAlgn val="ctr"/>
        <c:lblOffset val="100"/>
        <c:noMultiLvlLbl val="0"/>
      </c:catAx>
      <c:valAx>
        <c:axId val="21280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2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project.xlsx]sub cat!PivotTable4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A-421C-91DD-76AF77030526}"/>
            </c:ext>
          </c:extLst>
        </c:ser>
        <c:ser>
          <c:idx val="1"/>
          <c:order val="1"/>
          <c:tx>
            <c:strRef>
              <c:f>'sub 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2A-421C-91DD-76AF77030526}"/>
            </c:ext>
          </c:extLst>
        </c:ser>
        <c:ser>
          <c:idx val="2"/>
          <c:order val="2"/>
          <c:tx>
            <c:strRef>
              <c:f>'sub 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2A-421C-91DD-76AF77030526}"/>
            </c:ext>
          </c:extLst>
        </c:ser>
        <c:ser>
          <c:idx val="3"/>
          <c:order val="3"/>
          <c:tx>
            <c:strRef>
              <c:f>'sub 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2A-421C-91DD-76AF77030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243952"/>
        <c:axId val="236945088"/>
      </c:barChart>
      <c:catAx>
        <c:axId val="21242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45088"/>
        <c:crosses val="autoZero"/>
        <c:auto val="1"/>
        <c:lblAlgn val="ctr"/>
        <c:lblOffset val="100"/>
        <c:noMultiLvlLbl val="0"/>
      </c:catAx>
      <c:valAx>
        <c:axId val="2369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24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project.xlsx]count of outcome!PivotTable1</c:name>
    <c:fmtId val="2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B-433B-82C1-39C68A230B5D}"/>
            </c:ext>
          </c:extLst>
        </c:ser>
        <c:ser>
          <c:idx val="1"/>
          <c:order val="1"/>
          <c:tx>
            <c:strRef>
              <c:f>'count of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B-433B-82C1-39C68A230B5D}"/>
            </c:ext>
          </c:extLst>
        </c:ser>
        <c:ser>
          <c:idx val="2"/>
          <c:order val="2"/>
          <c:tx>
            <c:strRef>
              <c:f>'count of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BB-433B-82C1-39C68A230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76975"/>
        <c:axId val="116875727"/>
      </c:lineChart>
      <c:catAx>
        <c:axId val="11687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75727"/>
        <c:crosses val="autoZero"/>
        <c:auto val="1"/>
        <c:lblAlgn val="ctr"/>
        <c:lblOffset val="100"/>
        <c:noMultiLvlLbl val="0"/>
      </c:catAx>
      <c:valAx>
        <c:axId val="11687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7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Analysis'!$I$4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Analysis'!$D$5:$D$16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Analysis'!$I$5:$I$16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0-4F1A-B7C9-0DE8CF46938A}"/>
            </c:ext>
          </c:extLst>
        </c:ser>
        <c:ser>
          <c:idx val="1"/>
          <c:order val="1"/>
          <c:tx>
            <c:strRef>
              <c:f>'Goal Analysis'!$J$4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Analysis'!$D$5:$D$16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Analysis'!$J$5:$J$16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0-4F1A-B7C9-0DE8CF46938A}"/>
            </c:ext>
          </c:extLst>
        </c:ser>
        <c:ser>
          <c:idx val="2"/>
          <c:order val="2"/>
          <c:tx>
            <c:strRef>
              <c:f>'Goal Analysis'!$K$4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Analysis'!$D$5:$D$16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Analysis'!$K$5:$K$16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0-4F1A-B7C9-0DE8CF469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084495"/>
        <c:axId val="345090319"/>
      </c:lineChart>
      <c:catAx>
        <c:axId val="34508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090319"/>
        <c:crosses val="autoZero"/>
        <c:auto val="1"/>
        <c:lblAlgn val="ctr"/>
        <c:lblOffset val="100"/>
        <c:noMultiLvlLbl val="0"/>
      </c:catAx>
      <c:valAx>
        <c:axId val="34509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08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2</xdr:row>
      <xdr:rowOff>110490</xdr:rowOff>
    </xdr:from>
    <xdr:to>
      <xdr:col>15</xdr:col>
      <xdr:colOff>22860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7B376-793A-47B8-E02F-7B142286B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102870</xdr:colOff>
      <xdr:row>6</xdr:row>
      <xdr:rowOff>64770</xdr:rowOff>
    </xdr:from>
    <xdr:to>
      <xdr:col>10</xdr:col>
      <xdr:colOff>1188720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AD74B-A36C-CD2D-20C2-248776CC3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156210</xdr:colOff>
      <xdr:row>2</xdr:row>
      <xdr:rowOff>76200</xdr:rowOff>
    </xdr:from>
    <xdr:to>
      <xdr:col>12</xdr:col>
      <xdr:colOff>544830</xdr:colOff>
      <xdr:row>16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D41967-B1A9-8178-38D7-EE8FFFA68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1733550</xdr:colOff>
      <xdr:row>16</xdr:row>
      <xdr:rowOff>60960</xdr:rowOff>
    </xdr:from>
    <xdr:to>
      <xdr:col>7</xdr:col>
      <xdr:colOff>720090</xdr:colOff>
      <xdr:row>30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792AE-3893-36FB-B8EE-EBCE9F0C4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pol" refreshedDate="44988.678259490742" createdVersion="8" refreshedVersion="8" minRefreshableVersion="3" recordCount="1001" xr:uid="{834D32E0-4544-4BE7-A90F-8F2181933B2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FF3A3-3EAE-417C-AF1C-CBCABCE79BE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8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E66B7-A260-4AB9-A6E1-8FF8F1E65AC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9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5F49E-7007-45CB-9784-98C1E1DA759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21" baseItem="0"/>
  </dataFields>
  <chartFormats count="8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zoomScale="70" zoomScaleNormal="70" workbookViewId="0">
      <selection activeCell="G1" sqref="G1:H1048576"/>
    </sheetView>
  </sheetViews>
  <sheetFormatPr defaultColWidth="11.19921875" defaultRowHeight="15.6" x14ac:dyDescent="0.3"/>
  <cols>
    <col min="1" max="1" width="4" bestFit="1" customWidth="1"/>
    <col min="2" max="2" width="31.3984375" bestFit="1" customWidth="1"/>
    <col min="3" max="3" width="33.5" style="3" customWidth="1"/>
    <col min="4" max="4" width="7" bestFit="1" customWidth="1"/>
    <col min="5" max="5" width="7.796875" bestFit="1" customWidth="1"/>
    <col min="6" max="6" width="14.3984375" bestFit="1" customWidth="1"/>
    <col min="7" max="7" width="9.19921875" customWidth="1"/>
    <col min="8" max="8" width="13.69921875" bestFit="1" customWidth="1"/>
    <col min="9" max="9" width="16.3984375" style="4" bestFit="1" customWidth="1"/>
    <col min="10" max="10" width="7.69921875" bestFit="1" customWidth="1"/>
    <col min="11" max="11" width="8.3984375" bestFit="1" customWidth="1"/>
    <col min="12" max="12" width="11.5" bestFit="1" customWidth="1"/>
    <col min="13" max="13" width="11" bestFit="1" customWidth="1"/>
    <col min="14" max="14" width="22.3984375" style="11" bestFit="1" customWidth="1"/>
    <col min="15" max="15" width="22.3984375" style="11" customWidth="1"/>
    <col min="16" max="16" width="9.09765625" bestFit="1" customWidth="1"/>
    <col min="17" max="17" width="8.5" bestFit="1" customWidth="1"/>
    <col min="18" max="18" width="29.19921875" customWidth="1"/>
    <col min="19" max="19" width="14.6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2071</v>
      </c>
      <c r="O1" s="10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9">(((L131/60)/60)/24)+DATE(1970,1,1)</f>
        <v>42038.25</v>
      </c>
      <c r="O131" s="9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3">(((L195/60)/60)/24)+DATE(1970,1,1)</f>
        <v>43198.208333333328</v>
      </c>
      <c r="O195" s="9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3"/>
        <v>42393.25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7">(((L259/60)/60)/24)+DATE(1970,1,1)</f>
        <v>41338.25</v>
      </c>
      <c r="O259" s="9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7"/>
        <v>40673.208333333336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1">(((L323/60)/60)/24)+DATE(1970,1,1)</f>
        <v>40634.208333333336</v>
      </c>
      <c r="O323" s="9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1"/>
        <v>42776.25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5">(((L387/60)/60)/24)+DATE(1970,1,1)</f>
        <v>43553.208333333328</v>
      </c>
      <c r="O387" s="9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5"/>
        <v>41378.208333333336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9">(((L451/60)/60)/24)+DATE(1970,1,1)</f>
        <v>43530.25</v>
      </c>
      <c r="O451" s="9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9"/>
        <v>41825.208333333336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3">(((L515/60)/60)/24)+DATE(1970,1,1)</f>
        <v>40430.208333333336</v>
      </c>
      <c r="O515" s="9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3"/>
        <v>43040.208333333328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7">(((L579/60)/60)/24)+DATE(1970,1,1)</f>
        <v>40613.25</v>
      </c>
      <c r="O579" s="9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7"/>
        <v>42387.25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1">(((L643/60)/60)/24)+DATE(1970,1,1)</f>
        <v>42786.25</v>
      </c>
      <c r="O643" s="9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1"/>
        <v>42555.208333333328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5">(((L707/60)/60)/24)+DATE(1970,1,1)</f>
        <v>41619.25</v>
      </c>
      <c r="O707" s="9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5"/>
        <v>41619.25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9">(((L771/60)/60)/24)+DATE(1970,1,1)</f>
        <v>41501.208333333336</v>
      </c>
      <c r="O771" s="9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9"/>
        <v>42299.208333333328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3">(((L835/60)/60)/24)+DATE(1970,1,1)</f>
        <v>40588.25</v>
      </c>
      <c r="O835" s="9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3"/>
        <v>40738.208333333336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7">(((L899/60)/60)/24)+DATE(1970,1,1)</f>
        <v>43583.208333333328</v>
      </c>
      <c r="O899" s="9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7"/>
        <v>42408.25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1">(((L963/60)/60)/24)+DATE(1970,1,1)</f>
        <v>40591.25</v>
      </c>
      <c r="O963" s="9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2">
    <cfRule type="containsText" dxfId="45" priority="13" operator="containsText" text="failed">
      <formula>NOT(ISERROR(SEARCH("failed",G2)))</formula>
    </cfRule>
  </conditionalFormatting>
  <conditionalFormatting sqref="G1:G1048576">
    <cfRule type="containsText" dxfId="44" priority="7" operator="containsText" text="failed">
      <formula>NOT(ISERROR(SEARCH("failed",G1)))</formula>
    </cfRule>
    <cfRule type="containsText" dxfId="43" priority="8" operator="containsText" text="canceled">
      <formula>NOT(ISERROR(SEARCH("canceled",G1)))</formula>
    </cfRule>
    <cfRule type="containsText" dxfId="42" priority="9" operator="containsText" text="live">
      <formula>NOT(ISERROR(SEARCH("live",G1)))</formula>
    </cfRule>
    <cfRule type="containsText" dxfId="41" priority="10" operator="containsText" text="successful">
      <formula>NOT(ISERROR(SEARCH("successful",G1)))</formula>
    </cfRule>
    <cfRule type="containsText" dxfId="40" priority="11" operator="containsText" text="failed">
      <formula>NOT(ISERROR(SEARCH("failed",G1)))</formula>
    </cfRule>
    <cfRule type="containsText" dxfId="39" priority="12" operator="containsText" text="failed">
      <formula>NOT(ISERROR(SEARCH("failed",G1)))</formula>
    </cfRule>
  </conditionalFormatting>
  <conditionalFormatting sqref="F2:F1001">
    <cfRule type="cellIs" dxfId="38" priority="1" operator="greaterThanOrEqual">
      <formula>200</formula>
    </cfRule>
    <cfRule type="cellIs" priority="2" operator="greaterThanOrEqual">
      <formula>100</formula>
    </cfRule>
    <cfRule type="cellIs" dxfId="37" priority="3" operator="lessThan">
      <formula>100</formula>
    </cfRule>
    <cfRule type="cellIs" dxfId="36" priority="4" operator="lessThan">
      <formula>200</formula>
    </cfRule>
    <cfRule type="cellIs" priority="5" operator="lessThan">
      <formula>200</formula>
    </cfRule>
    <cfRule type="cellIs" dxfId="35" priority="6" operator="lessThan">
      <formula>100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8EC4-1575-4FAB-8FD1-88A14156988C}">
  <dimension ref="A1:F14"/>
  <sheetViews>
    <sheetView workbookViewId="0">
      <selection activeCell="A3" sqref="A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7" t="s">
        <v>6</v>
      </c>
      <c r="B1" t="s">
        <v>2070</v>
      </c>
    </row>
    <row r="3" spans="1:6" x14ac:dyDescent="0.3">
      <c r="A3" s="7" t="s">
        <v>2069</v>
      </c>
      <c r="B3" s="7" t="s">
        <v>2068</v>
      </c>
    </row>
    <row r="4" spans="1:6" x14ac:dyDescent="0.3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8" t="s">
        <v>2064</v>
      </c>
      <c r="E8">
        <v>4</v>
      </c>
      <c r="F8">
        <v>4</v>
      </c>
    </row>
    <row r="9" spans="1:6" x14ac:dyDescent="0.3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11D9-8DDF-4BB3-8776-72F2D03EE05A}">
  <dimension ref="A1:F30"/>
  <sheetViews>
    <sheetView workbookViewId="0">
      <selection activeCell="A5" sqref="A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25" width="17.5" bestFit="1" customWidth="1"/>
    <col min="26" max="26" width="10.8984375" bestFit="1" customWidth="1"/>
  </cols>
  <sheetData>
    <row r="1" spans="1:6" x14ac:dyDescent="0.3">
      <c r="A1" s="7" t="s">
        <v>6</v>
      </c>
      <c r="B1" t="s">
        <v>2070</v>
      </c>
    </row>
    <row r="2" spans="1:6" x14ac:dyDescent="0.3">
      <c r="A2" s="7" t="s">
        <v>2031</v>
      </c>
      <c r="B2" t="s">
        <v>2070</v>
      </c>
    </row>
    <row r="4" spans="1:6" x14ac:dyDescent="0.3">
      <c r="A4" s="7" t="s">
        <v>2069</v>
      </c>
      <c r="B4" s="7" t="s">
        <v>2068</v>
      </c>
    </row>
    <row r="5" spans="1:6" x14ac:dyDescent="0.3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2065</v>
      </c>
      <c r="E7">
        <v>4</v>
      </c>
      <c r="F7">
        <v>4</v>
      </c>
    </row>
    <row r="8" spans="1:6" x14ac:dyDescent="0.3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2043</v>
      </c>
      <c r="C10">
        <v>8</v>
      </c>
      <c r="E10">
        <v>10</v>
      </c>
      <c r="F10">
        <v>18</v>
      </c>
    </row>
    <row r="11" spans="1:6" x14ac:dyDescent="0.3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2057</v>
      </c>
      <c r="C15">
        <v>3</v>
      </c>
      <c r="E15">
        <v>4</v>
      </c>
      <c r="F15">
        <v>7</v>
      </c>
    </row>
    <row r="16" spans="1:6" x14ac:dyDescent="0.3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2056</v>
      </c>
      <c r="C20">
        <v>4</v>
      </c>
      <c r="E20">
        <v>4</v>
      </c>
      <c r="F20">
        <v>8</v>
      </c>
    </row>
    <row r="21" spans="1:6" x14ac:dyDescent="0.3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2063</v>
      </c>
      <c r="C22">
        <v>9</v>
      </c>
      <c r="E22">
        <v>5</v>
      </c>
      <c r="F22">
        <v>14</v>
      </c>
    </row>
    <row r="23" spans="1:6" x14ac:dyDescent="0.3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2059</v>
      </c>
      <c r="C25">
        <v>7</v>
      </c>
      <c r="E25">
        <v>14</v>
      </c>
      <c r="F25">
        <v>21</v>
      </c>
    </row>
    <row r="26" spans="1:6" x14ac:dyDescent="0.3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2062</v>
      </c>
      <c r="E29">
        <v>3</v>
      </c>
      <c r="F29">
        <v>3</v>
      </c>
    </row>
    <row r="30" spans="1:6" x14ac:dyDescent="0.3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C9FE-0DA0-4A8F-AED1-5F724338129E}">
  <dimension ref="A1:E18"/>
  <sheetViews>
    <sheetView workbookViewId="0">
      <selection activeCell="A4" activeCellId="1" sqref="A1:B2 A4:E1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0.8984375" bestFit="1" customWidth="1"/>
    <col min="6" max="6" width="6.796875" bestFit="1" customWidth="1"/>
    <col min="7" max="7" width="10.8984375" bestFit="1" customWidth="1"/>
  </cols>
  <sheetData>
    <row r="1" spans="1:5" x14ac:dyDescent="0.3">
      <c r="A1" s="7" t="s">
        <v>2031</v>
      </c>
      <c r="B1" t="s">
        <v>2070</v>
      </c>
    </row>
    <row r="2" spans="1:5" x14ac:dyDescent="0.3">
      <c r="A2" s="7" t="s">
        <v>2085</v>
      </c>
      <c r="B2" t="s">
        <v>2070</v>
      </c>
    </row>
    <row r="4" spans="1:5" x14ac:dyDescent="0.3">
      <c r="A4" s="7" t="s">
        <v>2069</v>
      </c>
      <c r="B4" s="7" t="s">
        <v>2068</v>
      </c>
    </row>
    <row r="5" spans="1:5" x14ac:dyDescent="0.3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DF2-A462-467F-A554-538DDAE95D2E}">
  <dimension ref="A1:K1001"/>
  <sheetViews>
    <sheetView topLeftCell="A4" workbookViewId="0">
      <selection activeCell="J21" sqref="J21"/>
    </sheetView>
  </sheetViews>
  <sheetFormatPr defaultRowHeight="15.6" x14ac:dyDescent="0.3"/>
  <cols>
    <col min="1" max="1" width="7" bestFit="1" customWidth="1"/>
    <col min="2" max="2" width="9.19921875" bestFit="1" customWidth="1"/>
    <col min="4" max="4" width="27.3984375" bestFit="1" customWidth="1"/>
    <col min="5" max="5" width="16.69921875" bestFit="1" customWidth="1"/>
    <col min="6" max="6" width="13.296875" bestFit="1" customWidth="1"/>
    <col min="7" max="7" width="15.8984375" bestFit="1" customWidth="1"/>
    <col min="8" max="8" width="11.5" bestFit="1" customWidth="1"/>
    <col min="9" max="9" width="19.19921875" bestFit="1" customWidth="1"/>
    <col min="10" max="10" width="15.69921875" bestFit="1" customWidth="1"/>
    <col min="11" max="11" width="17.09765625" bestFit="1" customWidth="1"/>
  </cols>
  <sheetData>
    <row r="1" spans="1:11" x14ac:dyDescent="0.3">
      <c r="A1" s="1" t="s">
        <v>2</v>
      </c>
      <c r="B1" s="1" t="s">
        <v>4</v>
      </c>
    </row>
    <row r="2" spans="1:11" x14ac:dyDescent="0.3">
      <c r="A2">
        <v>100</v>
      </c>
      <c r="B2" t="s">
        <v>14</v>
      </c>
    </row>
    <row r="3" spans="1:11" x14ac:dyDescent="0.3">
      <c r="A3">
        <v>1400</v>
      </c>
      <c r="B3" t="s">
        <v>20</v>
      </c>
    </row>
    <row r="4" spans="1:11" x14ac:dyDescent="0.3">
      <c r="A4">
        <v>108400</v>
      </c>
      <c r="B4" t="s">
        <v>20</v>
      </c>
      <c r="D4" s="1" t="s">
        <v>2086</v>
      </c>
      <c r="E4" s="1" t="s">
        <v>2087</v>
      </c>
      <c r="F4" s="1" t="s">
        <v>2088</v>
      </c>
      <c r="G4" s="1" t="s">
        <v>2089</v>
      </c>
      <c r="H4" s="1" t="s">
        <v>2090</v>
      </c>
      <c r="I4" s="1" t="s">
        <v>2091</v>
      </c>
      <c r="J4" s="1" t="s">
        <v>2092</v>
      </c>
      <c r="K4" s="1" t="s">
        <v>2105</v>
      </c>
    </row>
    <row r="5" spans="1:11" x14ac:dyDescent="0.3">
      <c r="A5">
        <v>4200</v>
      </c>
      <c r="B5" t="s">
        <v>14</v>
      </c>
      <c r="D5" s="12" t="s">
        <v>2093</v>
      </c>
      <c r="E5">
        <f>COUNTIFS(A:A, "&lt;1000", B:B,  "=successful")</f>
        <v>30</v>
      </c>
      <c r="F5">
        <f>COUNTIFS(Group,"&lt;1000",outcome,"=failed")</f>
        <v>20</v>
      </c>
      <c r="G5">
        <f>COUNTIFS(Group,"&lt;1000",outcome,"=canceled")</f>
        <v>1</v>
      </c>
      <c r="H5">
        <f>SUM(E5:G5)</f>
        <v>51</v>
      </c>
      <c r="I5" s="13">
        <f>(E5/H5)</f>
        <v>0.58823529411764708</v>
      </c>
      <c r="J5" s="13">
        <f>F5/H5</f>
        <v>0.39215686274509803</v>
      </c>
      <c r="K5" s="13">
        <f>G5/H5</f>
        <v>1.9607843137254902E-2</v>
      </c>
    </row>
    <row r="6" spans="1:11" x14ac:dyDescent="0.3">
      <c r="A6">
        <v>7600</v>
      </c>
      <c r="B6" t="s">
        <v>14</v>
      </c>
      <c r="D6" s="12" t="s">
        <v>2094</v>
      </c>
      <c r="E6" cm="1">
        <f t="array" ref="E6">COUNTIFS(Group, "&gt;=1000", Group, "&lt;=4999", outcome, "=successful")</f>
        <v>191</v>
      </c>
      <c r="F6">
        <f>COUNTIFS(Group, "&gt;=1000", Group, "&lt;=4999", outcome, "=failed")</f>
        <v>38</v>
      </c>
      <c r="G6">
        <f>COUNTIFS(Group, "&gt;=1000", Group, "&lt;=4999", outcome, "=canceled")</f>
        <v>2</v>
      </c>
      <c r="H6">
        <f t="shared" ref="H6:H16" si="0">SUM(E6:G6)</f>
        <v>231</v>
      </c>
      <c r="I6" s="13">
        <f t="shared" ref="I6:I16" si="1">(E6/H6)</f>
        <v>0.82683982683982682</v>
      </c>
      <c r="J6" s="13">
        <f t="shared" ref="J6:J16" si="2">F6/H6</f>
        <v>0.16450216450216451</v>
      </c>
      <c r="K6" s="13">
        <f t="shared" ref="K6:K16" si="3">G6/H6</f>
        <v>8.658008658008658E-3</v>
      </c>
    </row>
    <row r="7" spans="1:11" x14ac:dyDescent="0.3">
      <c r="A7">
        <v>7600</v>
      </c>
      <c r="B7" t="s">
        <v>20</v>
      </c>
      <c r="D7" s="12" t="s">
        <v>2104</v>
      </c>
      <c r="E7">
        <f>COUNTIFS(Group, "&gt;=5000", Group, "&lt;=9999", outcome, "=successful")</f>
        <v>164</v>
      </c>
      <c r="F7">
        <f>COUNTIFS(Group, "&gt;=5000", Group, "&lt;=9999", outcome, "=failed")</f>
        <v>126</v>
      </c>
      <c r="G7">
        <f>COUNTIFS(Group, "&gt;=5000", Group, "&lt;=9999", outcome, "=canceled")</f>
        <v>25</v>
      </c>
      <c r="H7">
        <f t="shared" si="0"/>
        <v>315</v>
      </c>
      <c r="I7" s="13">
        <f t="shared" si="1"/>
        <v>0.52063492063492067</v>
      </c>
      <c r="J7" s="13">
        <f t="shared" si="2"/>
        <v>0.4</v>
      </c>
      <c r="K7" s="13">
        <f t="shared" si="3"/>
        <v>7.9365079365079361E-2</v>
      </c>
    </row>
    <row r="8" spans="1:11" x14ac:dyDescent="0.3">
      <c r="A8">
        <v>5200</v>
      </c>
      <c r="B8" t="s">
        <v>14</v>
      </c>
      <c r="D8" s="12" t="s">
        <v>2095</v>
      </c>
      <c r="E8">
        <f>COUNTIFS(Group, "&gt;=10000", Group, "&lt;=14999", outcome, "=successful")</f>
        <v>4</v>
      </c>
      <c r="F8">
        <f>COUNTIFS(Group, "&gt;=10000", Group, "&lt;=14999", outcome, "=failed")</f>
        <v>5</v>
      </c>
      <c r="G8">
        <f>COUNTIFS(Group, "&gt;=10000", Group, "&lt;=14999", outcome, "=canceled")</f>
        <v>0</v>
      </c>
      <c r="H8">
        <f t="shared" si="0"/>
        <v>9</v>
      </c>
      <c r="I8" s="13">
        <f t="shared" si="1"/>
        <v>0.44444444444444442</v>
      </c>
      <c r="J8" s="13">
        <f t="shared" si="2"/>
        <v>0.55555555555555558</v>
      </c>
      <c r="K8" s="13">
        <f t="shared" si="3"/>
        <v>0</v>
      </c>
    </row>
    <row r="9" spans="1:11" x14ac:dyDescent="0.3">
      <c r="A9">
        <v>4500</v>
      </c>
      <c r="B9" t="s">
        <v>20</v>
      </c>
      <c r="D9" s="12" t="s">
        <v>2096</v>
      </c>
      <c r="E9">
        <f>COUNTIFS(Group, "&gt;=15000", Group, "&lt;=19999", outcome, "=successful")</f>
        <v>10</v>
      </c>
      <c r="F9">
        <f>COUNTIFS(Group, "&gt;=15000", Group, "&lt;=19999", outcome, "=failed")</f>
        <v>0</v>
      </c>
      <c r="G9">
        <f>COUNTIFS(Group, "&gt;=15000", Group, "&lt;=19999", outcome, "=canceled")</f>
        <v>0</v>
      </c>
      <c r="H9">
        <f t="shared" si="0"/>
        <v>10</v>
      </c>
      <c r="I9" s="13">
        <f t="shared" si="1"/>
        <v>1</v>
      </c>
      <c r="J9" s="13">
        <f t="shared" si="2"/>
        <v>0</v>
      </c>
      <c r="K9" s="13">
        <f t="shared" si="3"/>
        <v>0</v>
      </c>
    </row>
    <row r="10" spans="1:11" x14ac:dyDescent="0.3">
      <c r="A10">
        <v>110100</v>
      </c>
      <c r="B10" t="s">
        <v>47</v>
      </c>
      <c r="D10" s="12" t="s">
        <v>2097</v>
      </c>
      <c r="E10">
        <f>COUNTIFS(Group, "&gt;=20000", Group, "&lt;=24999", outcome, "=successful")</f>
        <v>7</v>
      </c>
      <c r="F10">
        <f>COUNTIFS(Group, "&gt;=20000", Group, "&lt;=24999", outcome, "=failed")</f>
        <v>0</v>
      </c>
      <c r="G10">
        <f>COUNTIFS(Group, "&gt;=20000", Group, "&lt;=24999", outcome, "=canceled")</f>
        <v>0</v>
      </c>
      <c r="H10">
        <f t="shared" si="0"/>
        <v>7</v>
      </c>
      <c r="I10" s="13">
        <f t="shared" si="1"/>
        <v>1</v>
      </c>
      <c r="J10" s="13">
        <f t="shared" si="2"/>
        <v>0</v>
      </c>
      <c r="K10" s="13">
        <f t="shared" si="3"/>
        <v>0</v>
      </c>
    </row>
    <row r="11" spans="1:11" x14ac:dyDescent="0.3">
      <c r="A11">
        <v>6200</v>
      </c>
      <c r="B11" t="s">
        <v>14</v>
      </c>
      <c r="D11" s="12" t="s">
        <v>2098</v>
      </c>
      <c r="E11">
        <f>COUNTIFS(Group, "&gt;=25000", Group, "&lt;=29999", outcome, "=successful")</f>
        <v>11</v>
      </c>
      <c r="F11">
        <f>COUNTIFS(Group, "&gt;=25000", Group, "&lt;=29999", outcome, "=failed")</f>
        <v>3</v>
      </c>
      <c r="G11">
        <f>COUNTIFS(Group, "&gt;=25000", Group, "&lt;=29999", outcome, "=canceled")</f>
        <v>0</v>
      </c>
      <c r="H11">
        <f t="shared" si="0"/>
        <v>14</v>
      </c>
      <c r="I11" s="13">
        <f t="shared" si="1"/>
        <v>0.7857142857142857</v>
      </c>
      <c r="J11" s="13">
        <f t="shared" si="2"/>
        <v>0.21428571428571427</v>
      </c>
      <c r="K11" s="13">
        <f t="shared" si="3"/>
        <v>0</v>
      </c>
    </row>
    <row r="12" spans="1:11" x14ac:dyDescent="0.3">
      <c r="A12">
        <v>5200</v>
      </c>
      <c r="B12" t="s">
        <v>20</v>
      </c>
      <c r="D12" s="12" t="s">
        <v>2099</v>
      </c>
      <c r="E12">
        <f>COUNTIFS(Group, "&gt;=30000", Group, "&lt;=34999", outcome, "=successful")</f>
        <v>7</v>
      </c>
      <c r="F12">
        <f>COUNTIFS(Group, "&gt;=30000", Group, "&lt;=34999", outcome, "=failed")</f>
        <v>0</v>
      </c>
      <c r="G12">
        <f>COUNTIFS(Group, "&gt;=30000", Group, "&lt;=34999", outcome, "=canceled")</f>
        <v>0</v>
      </c>
      <c r="H12">
        <f t="shared" si="0"/>
        <v>7</v>
      </c>
      <c r="I12" s="13">
        <f t="shared" si="1"/>
        <v>1</v>
      </c>
      <c r="J12" s="13">
        <f t="shared" si="2"/>
        <v>0</v>
      </c>
      <c r="K12" s="13">
        <f t="shared" si="3"/>
        <v>0</v>
      </c>
    </row>
    <row r="13" spans="1:11" x14ac:dyDescent="0.3">
      <c r="A13">
        <v>6300</v>
      </c>
      <c r="B13" t="s">
        <v>14</v>
      </c>
      <c r="D13" s="12" t="s">
        <v>2100</v>
      </c>
      <c r="E13">
        <f>COUNTIFS(Group, "&gt;=35000", Group, "&lt;=39999", outcome, "=successful")</f>
        <v>8</v>
      </c>
      <c r="F13">
        <f>COUNTIFS(Group, "&gt;=35000", Group, "&lt;=39999", outcome, "=failed")</f>
        <v>3</v>
      </c>
      <c r="G13">
        <f>COUNTIFS(Group, "&gt;=35000", Group, "&lt;=39999", outcome, "=canceled")</f>
        <v>1</v>
      </c>
      <c r="H13">
        <f t="shared" si="0"/>
        <v>12</v>
      </c>
      <c r="I13" s="13">
        <f>(E13/H13)</f>
        <v>0.66666666666666663</v>
      </c>
      <c r="J13" s="13">
        <f t="shared" si="2"/>
        <v>0.25</v>
      </c>
      <c r="K13" s="13">
        <f t="shared" si="3"/>
        <v>8.3333333333333329E-2</v>
      </c>
    </row>
    <row r="14" spans="1:11" x14ac:dyDescent="0.3">
      <c r="A14">
        <v>6300</v>
      </c>
      <c r="B14" t="s">
        <v>14</v>
      </c>
      <c r="D14" s="12" t="s">
        <v>2101</v>
      </c>
      <c r="E14">
        <f>COUNTIFS(Group, "&gt;=40000", Group, "&lt;=44999", outcome, "=successful")</f>
        <v>11</v>
      </c>
      <c r="F14">
        <f>COUNTIFS(Group, "&gt;=40000", Group, "&lt;=44999", outcome, "=failed")</f>
        <v>3</v>
      </c>
      <c r="G14">
        <f>COUNTIFS(Group, "&gt;=40000", Group, "&lt;=44999", outcome, "=canceled")</f>
        <v>0</v>
      </c>
      <c r="H14">
        <f t="shared" si="0"/>
        <v>14</v>
      </c>
      <c r="I14" s="13">
        <f t="shared" si="1"/>
        <v>0.7857142857142857</v>
      </c>
      <c r="J14" s="13">
        <f t="shared" si="2"/>
        <v>0.21428571428571427</v>
      </c>
      <c r="K14" s="13">
        <f t="shared" si="3"/>
        <v>0</v>
      </c>
    </row>
    <row r="15" spans="1:11" x14ac:dyDescent="0.3">
      <c r="A15">
        <v>4200</v>
      </c>
      <c r="B15" t="s">
        <v>20</v>
      </c>
      <c r="D15" s="12" t="s">
        <v>2102</v>
      </c>
      <c r="E15">
        <f>COUNTIFS(Group, "&gt;=45000", Group, "&lt;=49999", outcome, "=successful")</f>
        <v>8</v>
      </c>
      <c r="F15">
        <f>COUNTIFS(Group, "&gt;=45000", Group, "&lt;=49999", outcome, "=failed")</f>
        <v>3</v>
      </c>
      <c r="G15">
        <f>COUNTIFS(Group, "&gt;=45000", Group, "&lt;=49999", outcome, "=canceled")</f>
        <v>0</v>
      </c>
      <c r="H15">
        <f t="shared" si="0"/>
        <v>11</v>
      </c>
      <c r="I15" s="13">
        <f t="shared" si="1"/>
        <v>0.72727272727272729</v>
      </c>
      <c r="J15" s="13">
        <f t="shared" si="2"/>
        <v>0.27272727272727271</v>
      </c>
      <c r="K15" s="13">
        <f t="shared" si="3"/>
        <v>0</v>
      </c>
    </row>
    <row r="16" spans="1:11" x14ac:dyDescent="0.3">
      <c r="A16">
        <v>28200</v>
      </c>
      <c r="B16" t="s">
        <v>14</v>
      </c>
      <c r="D16" s="12" t="s">
        <v>2103</v>
      </c>
      <c r="E16">
        <f>COUNTIFS(Group, "&gt;=50000", outcome, "=successful")</f>
        <v>114</v>
      </c>
      <c r="F16">
        <f>COUNTIFS(Group, "&gt;=50000", outcome, "=failed")</f>
        <v>163</v>
      </c>
      <c r="G16">
        <f>COUNTIFS(Group, "&gt;=50000", outcome, "=canceled")</f>
        <v>28</v>
      </c>
      <c r="H16">
        <f t="shared" si="0"/>
        <v>305</v>
      </c>
      <c r="I16" s="13">
        <f t="shared" si="1"/>
        <v>0.3737704918032787</v>
      </c>
      <c r="J16" s="13">
        <f t="shared" si="2"/>
        <v>0.53442622950819674</v>
      </c>
      <c r="K16" s="13">
        <f t="shared" si="3"/>
        <v>9.1803278688524587E-2</v>
      </c>
    </row>
    <row r="17" spans="1:2" x14ac:dyDescent="0.3">
      <c r="A17">
        <v>81200</v>
      </c>
      <c r="B17" t="s">
        <v>14</v>
      </c>
    </row>
    <row r="18" spans="1:2" x14ac:dyDescent="0.3">
      <c r="A18">
        <v>1700</v>
      </c>
      <c r="B18" t="s">
        <v>20</v>
      </c>
    </row>
    <row r="19" spans="1:2" x14ac:dyDescent="0.3">
      <c r="A19">
        <v>84600</v>
      </c>
      <c r="B19" t="s">
        <v>20</v>
      </c>
    </row>
    <row r="20" spans="1:2" x14ac:dyDescent="0.3">
      <c r="A20">
        <v>9100</v>
      </c>
      <c r="B20" t="s">
        <v>74</v>
      </c>
    </row>
    <row r="21" spans="1:2" x14ac:dyDescent="0.3">
      <c r="A21">
        <v>62500</v>
      </c>
      <c r="B21" t="s">
        <v>14</v>
      </c>
    </row>
    <row r="22" spans="1:2" x14ac:dyDescent="0.3">
      <c r="A22">
        <v>131800</v>
      </c>
      <c r="B22" t="s">
        <v>20</v>
      </c>
    </row>
    <row r="23" spans="1:2" x14ac:dyDescent="0.3">
      <c r="A23">
        <v>94000</v>
      </c>
      <c r="B23" t="s">
        <v>14</v>
      </c>
    </row>
    <row r="24" spans="1:2" x14ac:dyDescent="0.3">
      <c r="A24">
        <v>59100</v>
      </c>
      <c r="B24" t="s">
        <v>20</v>
      </c>
    </row>
    <row r="25" spans="1:2" x14ac:dyDescent="0.3">
      <c r="A25">
        <v>4500</v>
      </c>
      <c r="B25" t="s">
        <v>20</v>
      </c>
    </row>
    <row r="26" spans="1:2" x14ac:dyDescent="0.3">
      <c r="A26">
        <v>92400</v>
      </c>
      <c r="B26" t="s">
        <v>20</v>
      </c>
    </row>
    <row r="27" spans="1:2" x14ac:dyDescent="0.3">
      <c r="A27">
        <v>5500</v>
      </c>
      <c r="B27" t="s">
        <v>20</v>
      </c>
    </row>
    <row r="28" spans="1:2" x14ac:dyDescent="0.3">
      <c r="A28">
        <v>107500</v>
      </c>
      <c r="B28" t="s">
        <v>74</v>
      </c>
    </row>
    <row r="29" spans="1:2" x14ac:dyDescent="0.3">
      <c r="A29">
        <v>2000</v>
      </c>
      <c r="B29" t="s">
        <v>14</v>
      </c>
    </row>
    <row r="30" spans="1:2" x14ac:dyDescent="0.3">
      <c r="A30">
        <v>130800</v>
      </c>
      <c r="B30" t="s">
        <v>20</v>
      </c>
    </row>
    <row r="31" spans="1:2" x14ac:dyDescent="0.3">
      <c r="A31">
        <v>45900</v>
      </c>
      <c r="B31" t="s">
        <v>20</v>
      </c>
    </row>
    <row r="32" spans="1:2" x14ac:dyDescent="0.3">
      <c r="A32">
        <v>9000</v>
      </c>
      <c r="B32" t="s">
        <v>20</v>
      </c>
    </row>
    <row r="33" spans="1:2" x14ac:dyDescent="0.3">
      <c r="A33">
        <v>3500</v>
      </c>
      <c r="B33" t="s">
        <v>20</v>
      </c>
    </row>
    <row r="34" spans="1:2" x14ac:dyDescent="0.3">
      <c r="A34">
        <v>101000</v>
      </c>
      <c r="B34" t="s">
        <v>14</v>
      </c>
    </row>
    <row r="35" spans="1:2" x14ac:dyDescent="0.3">
      <c r="A35">
        <v>50200</v>
      </c>
      <c r="B35" t="s">
        <v>20</v>
      </c>
    </row>
    <row r="36" spans="1:2" x14ac:dyDescent="0.3">
      <c r="A36">
        <v>9300</v>
      </c>
      <c r="B36" t="s">
        <v>20</v>
      </c>
    </row>
    <row r="37" spans="1:2" x14ac:dyDescent="0.3">
      <c r="A37">
        <v>125500</v>
      </c>
      <c r="B37" t="s">
        <v>20</v>
      </c>
    </row>
    <row r="38" spans="1:2" x14ac:dyDescent="0.3">
      <c r="A38">
        <v>700</v>
      </c>
      <c r="B38" t="s">
        <v>20</v>
      </c>
    </row>
    <row r="39" spans="1:2" x14ac:dyDescent="0.3">
      <c r="A39">
        <v>8100</v>
      </c>
      <c r="B39" t="s">
        <v>20</v>
      </c>
    </row>
    <row r="40" spans="1:2" x14ac:dyDescent="0.3">
      <c r="A40">
        <v>3100</v>
      </c>
      <c r="B40" t="s">
        <v>20</v>
      </c>
    </row>
    <row r="41" spans="1:2" x14ac:dyDescent="0.3">
      <c r="A41">
        <v>9900</v>
      </c>
      <c r="B41" t="s">
        <v>14</v>
      </c>
    </row>
    <row r="42" spans="1:2" x14ac:dyDescent="0.3">
      <c r="A42">
        <v>8800</v>
      </c>
      <c r="B42" t="s">
        <v>20</v>
      </c>
    </row>
    <row r="43" spans="1:2" x14ac:dyDescent="0.3">
      <c r="A43">
        <v>5600</v>
      </c>
      <c r="B43" t="s">
        <v>20</v>
      </c>
    </row>
    <row r="44" spans="1:2" x14ac:dyDescent="0.3">
      <c r="A44">
        <v>1800</v>
      </c>
      <c r="B44" t="s">
        <v>20</v>
      </c>
    </row>
    <row r="45" spans="1:2" x14ac:dyDescent="0.3">
      <c r="A45">
        <v>90200</v>
      </c>
      <c r="B45" t="s">
        <v>20</v>
      </c>
    </row>
    <row r="46" spans="1:2" x14ac:dyDescent="0.3">
      <c r="A46">
        <v>1600</v>
      </c>
      <c r="B46" t="s">
        <v>20</v>
      </c>
    </row>
    <row r="47" spans="1:2" x14ac:dyDescent="0.3">
      <c r="A47">
        <v>9500</v>
      </c>
      <c r="B47" t="s">
        <v>14</v>
      </c>
    </row>
    <row r="48" spans="1:2" x14ac:dyDescent="0.3">
      <c r="A48">
        <v>3700</v>
      </c>
      <c r="B48" t="s">
        <v>20</v>
      </c>
    </row>
    <row r="49" spans="1:2" x14ac:dyDescent="0.3">
      <c r="A49">
        <v>1500</v>
      </c>
      <c r="B49" t="s">
        <v>20</v>
      </c>
    </row>
    <row r="50" spans="1:2" x14ac:dyDescent="0.3">
      <c r="A50">
        <v>33300</v>
      </c>
      <c r="B50" t="s">
        <v>20</v>
      </c>
    </row>
    <row r="51" spans="1:2" x14ac:dyDescent="0.3">
      <c r="A51">
        <v>7200</v>
      </c>
      <c r="B51" t="s">
        <v>20</v>
      </c>
    </row>
    <row r="52" spans="1:2" x14ac:dyDescent="0.3">
      <c r="A52">
        <v>100</v>
      </c>
      <c r="B52" t="s">
        <v>14</v>
      </c>
    </row>
    <row r="53" spans="1:2" x14ac:dyDescent="0.3">
      <c r="A53">
        <v>158100</v>
      </c>
      <c r="B53" t="s">
        <v>14</v>
      </c>
    </row>
    <row r="54" spans="1:2" x14ac:dyDescent="0.3">
      <c r="A54">
        <v>7200</v>
      </c>
      <c r="B54" t="s">
        <v>14</v>
      </c>
    </row>
    <row r="55" spans="1:2" x14ac:dyDescent="0.3">
      <c r="A55">
        <v>8800</v>
      </c>
      <c r="B55" t="s">
        <v>20</v>
      </c>
    </row>
    <row r="56" spans="1:2" x14ac:dyDescent="0.3">
      <c r="A56">
        <v>6000</v>
      </c>
      <c r="B56" t="s">
        <v>14</v>
      </c>
    </row>
    <row r="57" spans="1:2" x14ac:dyDescent="0.3">
      <c r="A57">
        <v>6600</v>
      </c>
      <c r="B57" t="s">
        <v>20</v>
      </c>
    </row>
    <row r="58" spans="1:2" x14ac:dyDescent="0.3">
      <c r="A58">
        <v>8000</v>
      </c>
      <c r="B58" t="s">
        <v>20</v>
      </c>
    </row>
    <row r="59" spans="1:2" x14ac:dyDescent="0.3">
      <c r="A59">
        <v>2900</v>
      </c>
      <c r="B59" t="s">
        <v>20</v>
      </c>
    </row>
    <row r="60" spans="1:2" x14ac:dyDescent="0.3">
      <c r="A60">
        <v>2700</v>
      </c>
      <c r="B60" t="s">
        <v>20</v>
      </c>
    </row>
    <row r="61" spans="1:2" x14ac:dyDescent="0.3">
      <c r="A61">
        <v>1400</v>
      </c>
      <c r="B61" t="s">
        <v>20</v>
      </c>
    </row>
    <row r="62" spans="1:2" x14ac:dyDescent="0.3">
      <c r="A62">
        <v>94200</v>
      </c>
      <c r="B62" t="s">
        <v>20</v>
      </c>
    </row>
    <row r="63" spans="1:2" x14ac:dyDescent="0.3">
      <c r="A63">
        <v>199200</v>
      </c>
      <c r="B63" t="s">
        <v>14</v>
      </c>
    </row>
    <row r="64" spans="1:2" x14ac:dyDescent="0.3">
      <c r="A64">
        <v>2000</v>
      </c>
      <c r="B64" t="s">
        <v>20</v>
      </c>
    </row>
    <row r="65" spans="1:2" x14ac:dyDescent="0.3">
      <c r="A65">
        <v>4700</v>
      </c>
      <c r="B65" t="s">
        <v>14</v>
      </c>
    </row>
    <row r="66" spans="1:2" x14ac:dyDescent="0.3">
      <c r="A66">
        <v>2800</v>
      </c>
      <c r="B66" t="s">
        <v>14</v>
      </c>
    </row>
    <row r="67" spans="1:2" x14ac:dyDescent="0.3">
      <c r="A67">
        <v>6100</v>
      </c>
      <c r="B67" t="s">
        <v>20</v>
      </c>
    </row>
    <row r="68" spans="1:2" x14ac:dyDescent="0.3">
      <c r="A68">
        <v>2900</v>
      </c>
      <c r="B68" t="s">
        <v>14</v>
      </c>
    </row>
    <row r="69" spans="1:2" x14ac:dyDescent="0.3">
      <c r="A69">
        <v>72600</v>
      </c>
      <c r="B69" t="s">
        <v>20</v>
      </c>
    </row>
    <row r="70" spans="1:2" x14ac:dyDescent="0.3">
      <c r="A70">
        <v>5700</v>
      </c>
      <c r="B70" t="s">
        <v>20</v>
      </c>
    </row>
    <row r="71" spans="1:2" x14ac:dyDescent="0.3">
      <c r="A71">
        <v>7900</v>
      </c>
      <c r="B71" t="s">
        <v>74</v>
      </c>
    </row>
    <row r="72" spans="1:2" x14ac:dyDescent="0.3">
      <c r="A72">
        <v>128000</v>
      </c>
      <c r="B72" t="s">
        <v>20</v>
      </c>
    </row>
    <row r="73" spans="1:2" x14ac:dyDescent="0.3">
      <c r="A73">
        <v>6000</v>
      </c>
      <c r="B73" t="s">
        <v>20</v>
      </c>
    </row>
    <row r="74" spans="1:2" x14ac:dyDescent="0.3">
      <c r="A74">
        <v>600</v>
      </c>
      <c r="B74" t="s">
        <v>20</v>
      </c>
    </row>
    <row r="75" spans="1:2" x14ac:dyDescent="0.3">
      <c r="A75">
        <v>1400</v>
      </c>
      <c r="B75" t="s">
        <v>20</v>
      </c>
    </row>
    <row r="76" spans="1:2" x14ac:dyDescent="0.3">
      <c r="A76">
        <v>3900</v>
      </c>
      <c r="B76" t="s">
        <v>20</v>
      </c>
    </row>
    <row r="77" spans="1:2" x14ac:dyDescent="0.3">
      <c r="A77">
        <v>9700</v>
      </c>
      <c r="B77" t="s">
        <v>20</v>
      </c>
    </row>
    <row r="78" spans="1:2" x14ac:dyDescent="0.3">
      <c r="A78">
        <v>122900</v>
      </c>
      <c r="B78" t="s">
        <v>14</v>
      </c>
    </row>
    <row r="79" spans="1:2" x14ac:dyDescent="0.3">
      <c r="A79">
        <v>9500</v>
      </c>
      <c r="B79" t="s">
        <v>14</v>
      </c>
    </row>
    <row r="80" spans="1:2" x14ac:dyDescent="0.3">
      <c r="A80">
        <v>4500</v>
      </c>
      <c r="B80" t="s">
        <v>20</v>
      </c>
    </row>
    <row r="81" spans="1:2" x14ac:dyDescent="0.3">
      <c r="A81">
        <v>57800</v>
      </c>
      <c r="B81" t="s">
        <v>14</v>
      </c>
    </row>
    <row r="82" spans="1:2" x14ac:dyDescent="0.3">
      <c r="A82">
        <v>1100</v>
      </c>
      <c r="B82" t="s">
        <v>20</v>
      </c>
    </row>
    <row r="83" spans="1:2" x14ac:dyDescent="0.3">
      <c r="A83">
        <v>16800</v>
      </c>
      <c r="B83" t="s">
        <v>20</v>
      </c>
    </row>
    <row r="84" spans="1:2" x14ac:dyDescent="0.3">
      <c r="A84">
        <v>1000</v>
      </c>
      <c r="B84" t="s">
        <v>20</v>
      </c>
    </row>
    <row r="85" spans="1:2" x14ac:dyDescent="0.3">
      <c r="A85">
        <v>106400</v>
      </c>
      <c r="B85" t="s">
        <v>14</v>
      </c>
    </row>
    <row r="86" spans="1:2" x14ac:dyDescent="0.3">
      <c r="A86">
        <v>31400</v>
      </c>
      <c r="B86" t="s">
        <v>20</v>
      </c>
    </row>
    <row r="87" spans="1:2" x14ac:dyDescent="0.3">
      <c r="A87">
        <v>4900</v>
      </c>
      <c r="B87" t="s">
        <v>20</v>
      </c>
    </row>
    <row r="88" spans="1:2" x14ac:dyDescent="0.3">
      <c r="A88">
        <v>7400</v>
      </c>
      <c r="B88" t="s">
        <v>20</v>
      </c>
    </row>
    <row r="89" spans="1:2" x14ac:dyDescent="0.3">
      <c r="A89">
        <v>198500</v>
      </c>
      <c r="B89" t="s">
        <v>14</v>
      </c>
    </row>
    <row r="90" spans="1:2" x14ac:dyDescent="0.3">
      <c r="A90">
        <v>4800</v>
      </c>
      <c r="B90" t="s">
        <v>20</v>
      </c>
    </row>
    <row r="91" spans="1:2" x14ac:dyDescent="0.3">
      <c r="A91">
        <v>3400</v>
      </c>
      <c r="B91" t="s">
        <v>20</v>
      </c>
    </row>
    <row r="92" spans="1:2" x14ac:dyDescent="0.3">
      <c r="A92">
        <v>7800</v>
      </c>
      <c r="B92" t="s">
        <v>14</v>
      </c>
    </row>
    <row r="93" spans="1:2" x14ac:dyDescent="0.3">
      <c r="A93">
        <v>154300</v>
      </c>
      <c r="B93" t="s">
        <v>14</v>
      </c>
    </row>
    <row r="94" spans="1:2" x14ac:dyDescent="0.3">
      <c r="A94">
        <v>20000</v>
      </c>
      <c r="B94" t="s">
        <v>20</v>
      </c>
    </row>
    <row r="95" spans="1:2" x14ac:dyDescent="0.3">
      <c r="A95">
        <v>108800</v>
      </c>
      <c r="B95" t="s">
        <v>74</v>
      </c>
    </row>
    <row r="96" spans="1:2" x14ac:dyDescent="0.3">
      <c r="A96">
        <v>2900</v>
      </c>
      <c r="B96" t="s">
        <v>20</v>
      </c>
    </row>
    <row r="97" spans="1:2" x14ac:dyDescent="0.3">
      <c r="A97">
        <v>900</v>
      </c>
      <c r="B97" t="s">
        <v>20</v>
      </c>
    </row>
    <row r="98" spans="1:2" x14ac:dyDescent="0.3">
      <c r="A98">
        <v>69700</v>
      </c>
      <c r="B98" t="s">
        <v>20</v>
      </c>
    </row>
    <row r="99" spans="1:2" x14ac:dyDescent="0.3">
      <c r="A99">
        <v>1300</v>
      </c>
      <c r="B99" t="s">
        <v>20</v>
      </c>
    </row>
    <row r="100" spans="1:2" x14ac:dyDescent="0.3">
      <c r="A100">
        <v>97800</v>
      </c>
      <c r="B100" t="s">
        <v>14</v>
      </c>
    </row>
    <row r="101" spans="1:2" x14ac:dyDescent="0.3">
      <c r="A101">
        <v>7600</v>
      </c>
      <c r="B101" t="s">
        <v>20</v>
      </c>
    </row>
    <row r="102" spans="1:2" x14ac:dyDescent="0.3">
      <c r="A102">
        <v>100</v>
      </c>
      <c r="B102" t="s">
        <v>14</v>
      </c>
    </row>
    <row r="103" spans="1:2" x14ac:dyDescent="0.3">
      <c r="A103">
        <v>900</v>
      </c>
      <c r="B103" t="s">
        <v>20</v>
      </c>
    </row>
    <row r="104" spans="1:2" x14ac:dyDescent="0.3">
      <c r="A104">
        <v>3700</v>
      </c>
      <c r="B104" t="s">
        <v>20</v>
      </c>
    </row>
    <row r="105" spans="1:2" x14ac:dyDescent="0.3">
      <c r="A105">
        <v>10000</v>
      </c>
      <c r="B105" t="s">
        <v>14</v>
      </c>
    </row>
    <row r="106" spans="1:2" x14ac:dyDescent="0.3">
      <c r="A106">
        <v>119200</v>
      </c>
      <c r="B106" t="s">
        <v>20</v>
      </c>
    </row>
    <row r="107" spans="1:2" x14ac:dyDescent="0.3">
      <c r="A107">
        <v>6800</v>
      </c>
      <c r="B107" t="s">
        <v>20</v>
      </c>
    </row>
    <row r="108" spans="1:2" x14ac:dyDescent="0.3">
      <c r="A108">
        <v>3900</v>
      </c>
      <c r="B108" t="s">
        <v>20</v>
      </c>
    </row>
    <row r="109" spans="1:2" x14ac:dyDescent="0.3">
      <c r="A109">
        <v>3500</v>
      </c>
      <c r="B109" t="s">
        <v>20</v>
      </c>
    </row>
    <row r="110" spans="1:2" x14ac:dyDescent="0.3">
      <c r="A110">
        <v>1500</v>
      </c>
      <c r="B110" t="s">
        <v>20</v>
      </c>
    </row>
    <row r="111" spans="1:2" x14ac:dyDescent="0.3">
      <c r="A111">
        <v>5200</v>
      </c>
      <c r="B111" t="s">
        <v>14</v>
      </c>
    </row>
    <row r="112" spans="1:2" x14ac:dyDescent="0.3">
      <c r="A112">
        <v>142400</v>
      </c>
      <c r="B112" t="s">
        <v>14</v>
      </c>
    </row>
    <row r="113" spans="1:2" x14ac:dyDescent="0.3">
      <c r="A113">
        <v>61400</v>
      </c>
      <c r="B113" t="s">
        <v>20</v>
      </c>
    </row>
    <row r="114" spans="1:2" x14ac:dyDescent="0.3">
      <c r="A114">
        <v>4700</v>
      </c>
      <c r="B114" t="s">
        <v>20</v>
      </c>
    </row>
    <row r="115" spans="1:2" x14ac:dyDescent="0.3">
      <c r="A115">
        <v>3300</v>
      </c>
      <c r="B115" t="s">
        <v>20</v>
      </c>
    </row>
    <row r="116" spans="1:2" x14ac:dyDescent="0.3">
      <c r="A116">
        <v>1900</v>
      </c>
      <c r="B116" t="s">
        <v>20</v>
      </c>
    </row>
    <row r="117" spans="1:2" x14ac:dyDescent="0.3">
      <c r="A117">
        <v>166700</v>
      </c>
      <c r="B117" t="s">
        <v>14</v>
      </c>
    </row>
    <row r="118" spans="1:2" x14ac:dyDescent="0.3">
      <c r="A118">
        <v>7200</v>
      </c>
      <c r="B118" t="s">
        <v>14</v>
      </c>
    </row>
    <row r="119" spans="1:2" x14ac:dyDescent="0.3">
      <c r="A119">
        <v>4900</v>
      </c>
      <c r="B119" t="s">
        <v>20</v>
      </c>
    </row>
    <row r="120" spans="1:2" x14ac:dyDescent="0.3">
      <c r="A120">
        <v>5400</v>
      </c>
      <c r="B120" t="s">
        <v>20</v>
      </c>
    </row>
    <row r="121" spans="1:2" x14ac:dyDescent="0.3">
      <c r="A121">
        <v>5000</v>
      </c>
      <c r="B121" t="s">
        <v>20</v>
      </c>
    </row>
    <row r="122" spans="1:2" x14ac:dyDescent="0.3">
      <c r="A122">
        <v>75100</v>
      </c>
      <c r="B122" t="s">
        <v>20</v>
      </c>
    </row>
    <row r="123" spans="1:2" x14ac:dyDescent="0.3">
      <c r="A123">
        <v>45300</v>
      </c>
      <c r="B123" t="s">
        <v>20</v>
      </c>
    </row>
    <row r="124" spans="1:2" x14ac:dyDescent="0.3">
      <c r="A124">
        <v>136800</v>
      </c>
      <c r="B124" t="s">
        <v>14</v>
      </c>
    </row>
    <row r="125" spans="1:2" x14ac:dyDescent="0.3">
      <c r="A125">
        <v>177700</v>
      </c>
      <c r="B125" t="s">
        <v>14</v>
      </c>
    </row>
    <row r="126" spans="1:2" x14ac:dyDescent="0.3">
      <c r="A126">
        <v>2600</v>
      </c>
      <c r="B126" t="s">
        <v>20</v>
      </c>
    </row>
    <row r="127" spans="1:2" x14ac:dyDescent="0.3">
      <c r="A127">
        <v>5300</v>
      </c>
      <c r="B127" t="s">
        <v>20</v>
      </c>
    </row>
    <row r="128" spans="1:2" x14ac:dyDescent="0.3">
      <c r="A128">
        <v>180200</v>
      </c>
      <c r="B128" t="s">
        <v>14</v>
      </c>
    </row>
    <row r="129" spans="1:2" x14ac:dyDescent="0.3">
      <c r="A129">
        <v>103200</v>
      </c>
      <c r="B129" t="s">
        <v>14</v>
      </c>
    </row>
    <row r="130" spans="1:2" x14ac:dyDescent="0.3">
      <c r="A130">
        <v>70600</v>
      </c>
      <c r="B130" t="s">
        <v>74</v>
      </c>
    </row>
    <row r="131" spans="1:2" x14ac:dyDescent="0.3">
      <c r="A131">
        <v>148500</v>
      </c>
      <c r="B131" t="s">
        <v>74</v>
      </c>
    </row>
    <row r="132" spans="1:2" x14ac:dyDescent="0.3">
      <c r="A132">
        <v>9600</v>
      </c>
      <c r="B132" t="s">
        <v>20</v>
      </c>
    </row>
    <row r="133" spans="1:2" x14ac:dyDescent="0.3">
      <c r="A133">
        <v>164700</v>
      </c>
      <c r="B133" t="s">
        <v>20</v>
      </c>
    </row>
    <row r="134" spans="1:2" x14ac:dyDescent="0.3">
      <c r="A134">
        <v>3300</v>
      </c>
      <c r="B134" t="s">
        <v>20</v>
      </c>
    </row>
    <row r="135" spans="1:2" x14ac:dyDescent="0.3">
      <c r="A135">
        <v>4500</v>
      </c>
      <c r="B135" t="s">
        <v>20</v>
      </c>
    </row>
    <row r="136" spans="1:2" x14ac:dyDescent="0.3">
      <c r="A136">
        <v>99500</v>
      </c>
      <c r="B136" t="s">
        <v>14</v>
      </c>
    </row>
    <row r="137" spans="1:2" x14ac:dyDescent="0.3">
      <c r="A137">
        <v>7700</v>
      </c>
      <c r="B137" t="s">
        <v>14</v>
      </c>
    </row>
    <row r="138" spans="1:2" x14ac:dyDescent="0.3">
      <c r="A138">
        <v>82800</v>
      </c>
      <c r="B138" t="s">
        <v>74</v>
      </c>
    </row>
    <row r="139" spans="1:2" x14ac:dyDescent="0.3">
      <c r="A139">
        <v>1800</v>
      </c>
      <c r="B139" t="s">
        <v>20</v>
      </c>
    </row>
    <row r="140" spans="1:2" x14ac:dyDescent="0.3">
      <c r="A140">
        <v>9600</v>
      </c>
      <c r="B140" t="s">
        <v>14</v>
      </c>
    </row>
    <row r="141" spans="1:2" x14ac:dyDescent="0.3">
      <c r="A141">
        <v>92100</v>
      </c>
      <c r="B141" t="s">
        <v>14</v>
      </c>
    </row>
    <row r="142" spans="1:2" x14ac:dyDescent="0.3">
      <c r="A142">
        <v>5500</v>
      </c>
      <c r="B142" t="s">
        <v>20</v>
      </c>
    </row>
    <row r="143" spans="1:2" x14ac:dyDescent="0.3">
      <c r="A143">
        <v>64300</v>
      </c>
      <c r="B143" t="s">
        <v>20</v>
      </c>
    </row>
    <row r="144" spans="1:2" x14ac:dyDescent="0.3">
      <c r="A144">
        <v>5000</v>
      </c>
      <c r="B144" t="s">
        <v>20</v>
      </c>
    </row>
    <row r="145" spans="1:2" x14ac:dyDescent="0.3">
      <c r="A145">
        <v>5400</v>
      </c>
      <c r="B145" t="s">
        <v>20</v>
      </c>
    </row>
    <row r="146" spans="1:2" x14ac:dyDescent="0.3">
      <c r="A146">
        <v>9000</v>
      </c>
      <c r="B146" t="s">
        <v>20</v>
      </c>
    </row>
    <row r="147" spans="1:2" x14ac:dyDescent="0.3">
      <c r="A147">
        <v>25000</v>
      </c>
      <c r="B147" t="s">
        <v>20</v>
      </c>
    </row>
    <row r="148" spans="1:2" x14ac:dyDescent="0.3">
      <c r="A148">
        <v>8800</v>
      </c>
      <c r="B148" t="s">
        <v>74</v>
      </c>
    </row>
    <row r="149" spans="1:2" x14ac:dyDescent="0.3">
      <c r="A149">
        <v>8300</v>
      </c>
      <c r="B149" t="s">
        <v>20</v>
      </c>
    </row>
    <row r="150" spans="1:2" x14ac:dyDescent="0.3">
      <c r="A150">
        <v>9300</v>
      </c>
      <c r="B150" t="s">
        <v>20</v>
      </c>
    </row>
    <row r="151" spans="1:2" x14ac:dyDescent="0.3">
      <c r="A151">
        <v>6200</v>
      </c>
      <c r="B151" t="s">
        <v>20</v>
      </c>
    </row>
    <row r="152" spans="1:2" x14ac:dyDescent="0.3">
      <c r="A152">
        <v>100</v>
      </c>
      <c r="B152" t="s">
        <v>14</v>
      </c>
    </row>
    <row r="153" spans="1:2" x14ac:dyDescent="0.3">
      <c r="A153">
        <v>137200</v>
      </c>
      <c r="B153" t="s">
        <v>14</v>
      </c>
    </row>
    <row r="154" spans="1:2" x14ac:dyDescent="0.3">
      <c r="A154">
        <v>41500</v>
      </c>
      <c r="B154" t="s">
        <v>20</v>
      </c>
    </row>
    <row r="155" spans="1:2" x14ac:dyDescent="0.3">
      <c r="A155">
        <v>189400</v>
      </c>
      <c r="B155" t="s">
        <v>14</v>
      </c>
    </row>
    <row r="156" spans="1:2" x14ac:dyDescent="0.3">
      <c r="A156">
        <v>171300</v>
      </c>
      <c r="B156" t="s">
        <v>14</v>
      </c>
    </row>
    <row r="157" spans="1:2" x14ac:dyDescent="0.3">
      <c r="A157">
        <v>139500</v>
      </c>
      <c r="B157" t="s">
        <v>14</v>
      </c>
    </row>
    <row r="158" spans="1:2" x14ac:dyDescent="0.3">
      <c r="A158">
        <v>36400</v>
      </c>
      <c r="B158" t="s">
        <v>74</v>
      </c>
    </row>
    <row r="159" spans="1:2" x14ac:dyDescent="0.3">
      <c r="A159">
        <v>4200</v>
      </c>
      <c r="B159" t="s">
        <v>14</v>
      </c>
    </row>
    <row r="160" spans="1:2" x14ac:dyDescent="0.3">
      <c r="A160">
        <v>2100</v>
      </c>
      <c r="B160" t="s">
        <v>20</v>
      </c>
    </row>
    <row r="161" spans="1:2" x14ac:dyDescent="0.3">
      <c r="A161">
        <v>191200</v>
      </c>
      <c r="B161" t="s">
        <v>20</v>
      </c>
    </row>
    <row r="162" spans="1:2" x14ac:dyDescent="0.3">
      <c r="A162">
        <v>8000</v>
      </c>
      <c r="B162" t="s">
        <v>20</v>
      </c>
    </row>
    <row r="163" spans="1:2" x14ac:dyDescent="0.3">
      <c r="A163">
        <v>5500</v>
      </c>
      <c r="B163" t="s">
        <v>14</v>
      </c>
    </row>
    <row r="164" spans="1:2" x14ac:dyDescent="0.3">
      <c r="A164">
        <v>6100</v>
      </c>
      <c r="B164" t="s">
        <v>20</v>
      </c>
    </row>
    <row r="165" spans="1:2" x14ac:dyDescent="0.3">
      <c r="A165">
        <v>3500</v>
      </c>
      <c r="B165" t="s">
        <v>20</v>
      </c>
    </row>
    <row r="166" spans="1:2" x14ac:dyDescent="0.3">
      <c r="A166">
        <v>150500</v>
      </c>
      <c r="B166" t="s">
        <v>20</v>
      </c>
    </row>
    <row r="167" spans="1:2" x14ac:dyDescent="0.3">
      <c r="A167">
        <v>90400</v>
      </c>
      <c r="B167" t="s">
        <v>20</v>
      </c>
    </row>
    <row r="168" spans="1:2" x14ac:dyDescent="0.3">
      <c r="A168">
        <v>9800</v>
      </c>
      <c r="B168" t="s">
        <v>20</v>
      </c>
    </row>
    <row r="169" spans="1:2" x14ac:dyDescent="0.3">
      <c r="A169">
        <v>2600</v>
      </c>
      <c r="B169" t="s">
        <v>20</v>
      </c>
    </row>
    <row r="170" spans="1:2" x14ac:dyDescent="0.3">
      <c r="A170">
        <v>128100</v>
      </c>
      <c r="B170" t="s">
        <v>14</v>
      </c>
    </row>
    <row r="171" spans="1:2" x14ac:dyDescent="0.3">
      <c r="A171">
        <v>23300</v>
      </c>
      <c r="B171" t="s">
        <v>20</v>
      </c>
    </row>
    <row r="172" spans="1:2" x14ac:dyDescent="0.3">
      <c r="A172">
        <v>188100</v>
      </c>
      <c r="B172" t="s">
        <v>14</v>
      </c>
    </row>
    <row r="173" spans="1:2" x14ac:dyDescent="0.3">
      <c r="A173">
        <v>4900</v>
      </c>
      <c r="B173" t="s">
        <v>14</v>
      </c>
    </row>
    <row r="174" spans="1:2" x14ac:dyDescent="0.3">
      <c r="A174">
        <v>800</v>
      </c>
      <c r="B174" t="s">
        <v>14</v>
      </c>
    </row>
    <row r="175" spans="1:2" x14ac:dyDescent="0.3">
      <c r="A175">
        <v>96700</v>
      </c>
      <c r="B175" t="s">
        <v>20</v>
      </c>
    </row>
    <row r="176" spans="1:2" x14ac:dyDescent="0.3">
      <c r="A176">
        <v>600</v>
      </c>
      <c r="B176" t="s">
        <v>20</v>
      </c>
    </row>
    <row r="177" spans="1:2" x14ac:dyDescent="0.3">
      <c r="A177">
        <v>181200</v>
      </c>
      <c r="B177" t="s">
        <v>14</v>
      </c>
    </row>
    <row r="178" spans="1:2" x14ac:dyDescent="0.3">
      <c r="A178">
        <v>115000</v>
      </c>
      <c r="B178" t="s">
        <v>14</v>
      </c>
    </row>
    <row r="179" spans="1:2" x14ac:dyDescent="0.3">
      <c r="A179">
        <v>38800</v>
      </c>
      <c r="B179" t="s">
        <v>20</v>
      </c>
    </row>
    <row r="180" spans="1:2" x14ac:dyDescent="0.3">
      <c r="A180">
        <v>7200</v>
      </c>
      <c r="B180" t="s">
        <v>14</v>
      </c>
    </row>
    <row r="181" spans="1:2" x14ac:dyDescent="0.3">
      <c r="A181">
        <v>44500</v>
      </c>
      <c r="B181" t="s">
        <v>20</v>
      </c>
    </row>
    <row r="182" spans="1:2" x14ac:dyDescent="0.3">
      <c r="A182">
        <v>56000</v>
      </c>
      <c r="B182" t="s">
        <v>20</v>
      </c>
    </row>
    <row r="183" spans="1:2" x14ac:dyDescent="0.3">
      <c r="A183">
        <v>8600</v>
      </c>
      <c r="B183" t="s">
        <v>14</v>
      </c>
    </row>
    <row r="184" spans="1:2" x14ac:dyDescent="0.3">
      <c r="A184">
        <v>27100</v>
      </c>
      <c r="B184" t="s">
        <v>20</v>
      </c>
    </row>
    <row r="185" spans="1:2" x14ac:dyDescent="0.3">
      <c r="A185">
        <v>5100</v>
      </c>
      <c r="B185" t="s">
        <v>14</v>
      </c>
    </row>
    <row r="186" spans="1:2" x14ac:dyDescent="0.3">
      <c r="A186">
        <v>3600</v>
      </c>
      <c r="B186" t="s">
        <v>20</v>
      </c>
    </row>
    <row r="187" spans="1:2" x14ac:dyDescent="0.3">
      <c r="A187">
        <v>1000</v>
      </c>
      <c r="B187" t="s">
        <v>14</v>
      </c>
    </row>
    <row r="188" spans="1:2" x14ac:dyDescent="0.3">
      <c r="A188">
        <v>88800</v>
      </c>
      <c r="B188" t="s">
        <v>14</v>
      </c>
    </row>
    <row r="189" spans="1:2" x14ac:dyDescent="0.3">
      <c r="A189">
        <v>60200</v>
      </c>
      <c r="B189" t="s">
        <v>20</v>
      </c>
    </row>
    <row r="190" spans="1:2" x14ac:dyDescent="0.3">
      <c r="A190">
        <v>8200</v>
      </c>
      <c r="B190" t="s">
        <v>14</v>
      </c>
    </row>
    <row r="191" spans="1:2" x14ac:dyDescent="0.3">
      <c r="A191">
        <v>191300</v>
      </c>
      <c r="B191" t="s">
        <v>74</v>
      </c>
    </row>
    <row r="192" spans="1:2" x14ac:dyDescent="0.3">
      <c r="A192">
        <v>3700</v>
      </c>
      <c r="B192" t="s">
        <v>14</v>
      </c>
    </row>
    <row r="193" spans="1:2" x14ac:dyDescent="0.3">
      <c r="A193">
        <v>8400</v>
      </c>
      <c r="B193" t="s">
        <v>14</v>
      </c>
    </row>
    <row r="194" spans="1:2" x14ac:dyDescent="0.3">
      <c r="A194">
        <v>42600</v>
      </c>
      <c r="B194" t="s">
        <v>14</v>
      </c>
    </row>
    <row r="195" spans="1:2" x14ac:dyDescent="0.3">
      <c r="A195">
        <v>6600</v>
      </c>
      <c r="B195" t="s">
        <v>14</v>
      </c>
    </row>
    <row r="196" spans="1:2" x14ac:dyDescent="0.3">
      <c r="A196">
        <v>7100</v>
      </c>
      <c r="B196" t="s">
        <v>20</v>
      </c>
    </row>
    <row r="197" spans="1:2" x14ac:dyDescent="0.3">
      <c r="A197">
        <v>15800</v>
      </c>
      <c r="B197" t="s">
        <v>20</v>
      </c>
    </row>
    <row r="198" spans="1:2" x14ac:dyDescent="0.3">
      <c r="A198">
        <v>8200</v>
      </c>
      <c r="B198" t="s">
        <v>14</v>
      </c>
    </row>
    <row r="199" spans="1:2" x14ac:dyDescent="0.3">
      <c r="A199">
        <v>54700</v>
      </c>
      <c r="B199" t="s">
        <v>20</v>
      </c>
    </row>
    <row r="200" spans="1:2" x14ac:dyDescent="0.3">
      <c r="A200">
        <v>63200</v>
      </c>
      <c r="B200" t="s">
        <v>14</v>
      </c>
    </row>
    <row r="201" spans="1:2" x14ac:dyDescent="0.3">
      <c r="A201">
        <v>1800</v>
      </c>
      <c r="B201" t="s">
        <v>14</v>
      </c>
    </row>
    <row r="202" spans="1:2" x14ac:dyDescent="0.3">
      <c r="A202">
        <v>100</v>
      </c>
      <c r="B202" t="s">
        <v>14</v>
      </c>
    </row>
    <row r="203" spans="1:2" x14ac:dyDescent="0.3">
      <c r="A203">
        <v>2100</v>
      </c>
      <c r="B203" t="s">
        <v>20</v>
      </c>
    </row>
    <row r="204" spans="1:2" x14ac:dyDescent="0.3">
      <c r="A204">
        <v>8300</v>
      </c>
      <c r="B204" t="s">
        <v>74</v>
      </c>
    </row>
    <row r="205" spans="1:2" x14ac:dyDescent="0.3">
      <c r="A205">
        <v>143900</v>
      </c>
      <c r="B205" t="s">
        <v>20</v>
      </c>
    </row>
    <row r="206" spans="1:2" x14ac:dyDescent="0.3">
      <c r="A206">
        <v>75000</v>
      </c>
      <c r="B206" t="s">
        <v>14</v>
      </c>
    </row>
    <row r="207" spans="1:2" x14ac:dyDescent="0.3">
      <c r="A207">
        <v>1300</v>
      </c>
      <c r="B207" t="s">
        <v>20</v>
      </c>
    </row>
    <row r="208" spans="1:2" x14ac:dyDescent="0.3">
      <c r="A208">
        <v>9000</v>
      </c>
      <c r="B208" t="s">
        <v>74</v>
      </c>
    </row>
    <row r="209" spans="1:2" x14ac:dyDescent="0.3">
      <c r="A209">
        <v>1000</v>
      </c>
      <c r="B209" t="s">
        <v>20</v>
      </c>
    </row>
    <row r="210" spans="1:2" x14ac:dyDescent="0.3">
      <c r="A210">
        <v>196900</v>
      </c>
      <c r="B210" t="s">
        <v>20</v>
      </c>
    </row>
    <row r="211" spans="1:2" x14ac:dyDescent="0.3">
      <c r="A211">
        <v>194500</v>
      </c>
      <c r="B211" t="s">
        <v>47</v>
      </c>
    </row>
    <row r="212" spans="1:2" x14ac:dyDescent="0.3">
      <c r="A212">
        <v>9400</v>
      </c>
      <c r="B212" t="s">
        <v>14</v>
      </c>
    </row>
    <row r="213" spans="1:2" x14ac:dyDescent="0.3">
      <c r="A213">
        <v>104400</v>
      </c>
      <c r="B213" t="s">
        <v>14</v>
      </c>
    </row>
    <row r="214" spans="1:2" x14ac:dyDescent="0.3">
      <c r="A214">
        <v>8100</v>
      </c>
      <c r="B214" t="s">
        <v>20</v>
      </c>
    </row>
    <row r="215" spans="1:2" x14ac:dyDescent="0.3">
      <c r="A215">
        <v>87900</v>
      </c>
      <c r="B215" t="s">
        <v>20</v>
      </c>
    </row>
    <row r="216" spans="1:2" x14ac:dyDescent="0.3">
      <c r="A216">
        <v>1400</v>
      </c>
      <c r="B216" t="s">
        <v>20</v>
      </c>
    </row>
    <row r="217" spans="1:2" x14ac:dyDescent="0.3">
      <c r="A217">
        <v>156800</v>
      </c>
      <c r="B217" t="s">
        <v>14</v>
      </c>
    </row>
    <row r="218" spans="1:2" x14ac:dyDescent="0.3">
      <c r="A218">
        <v>121700</v>
      </c>
      <c r="B218" t="s">
        <v>20</v>
      </c>
    </row>
    <row r="219" spans="1:2" x14ac:dyDescent="0.3">
      <c r="A219">
        <v>129400</v>
      </c>
      <c r="B219" t="s">
        <v>14</v>
      </c>
    </row>
    <row r="220" spans="1:2" x14ac:dyDescent="0.3">
      <c r="A220">
        <v>5700</v>
      </c>
      <c r="B220" t="s">
        <v>20</v>
      </c>
    </row>
    <row r="221" spans="1:2" x14ac:dyDescent="0.3">
      <c r="A221">
        <v>41700</v>
      </c>
      <c r="B221" t="s">
        <v>20</v>
      </c>
    </row>
    <row r="222" spans="1:2" x14ac:dyDescent="0.3">
      <c r="A222">
        <v>7900</v>
      </c>
      <c r="B222" t="s">
        <v>14</v>
      </c>
    </row>
    <row r="223" spans="1:2" x14ac:dyDescent="0.3">
      <c r="A223">
        <v>121500</v>
      </c>
      <c r="B223" t="s">
        <v>14</v>
      </c>
    </row>
    <row r="224" spans="1:2" x14ac:dyDescent="0.3">
      <c r="A224">
        <v>4800</v>
      </c>
      <c r="B224" t="s">
        <v>20</v>
      </c>
    </row>
    <row r="225" spans="1:2" x14ac:dyDescent="0.3">
      <c r="A225">
        <v>87300</v>
      </c>
      <c r="B225" t="s">
        <v>14</v>
      </c>
    </row>
    <row r="226" spans="1:2" x14ac:dyDescent="0.3">
      <c r="A226">
        <v>46300</v>
      </c>
      <c r="B226" t="s">
        <v>20</v>
      </c>
    </row>
    <row r="227" spans="1:2" x14ac:dyDescent="0.3">
      <c r="A227">
        <v>67800</v>
      </c>
      <c r="B227" t="s">
        <v>20</v>
      </c>
    </row>
    <row r="228" spans="1:2" x14ac:dyDescent="0.3">
      <c r="A228">
        <v>3000</v>
      </c>
      <c r="B228" t="s">
        <v>20</v>
      </c>
    </row>
    <row r="229" spans="1:2" x14ac:dyDescent="0.3">
      <c r="A229">
        <v>60900</v>
      </c>
      <c r="B229" t="s">
        <v>20</v>
      </c>
    </row>
    <row r="230" spans="1:2" x14ac:dyDescent="0.3">
      <c r="A230">
        <v>137900</v>
      </c>
      <c r="B230" t="s">
        <v>20</v>
      </c>
    </row>
    <row r="231" spans="1:2" x14ac:dyDescent="0.3">
      <c r="A231">
        <v>85600</v>
      </c>
      <c r="B231" t="s">
        <v>20</v>
      </c>
    </row>
    <row r="232" spans="1:2" x14ac:dyDescent="0.3">
      <c r="A232">
        <v>2400</v>
      </c>
      <c r="B232" t="s">
        <v>20</v>
      </c>
    </row>
    <row r="233" spans="1:2" x14ac:dyDescent="0.3">
      <c r="A233">
        <v>7200</v>
      </c>
      <c r="B233" t="s">
        <v>74</v>
      </c>
    </row>
    <row r="234" spans="1:2" x14ac:dyDescent="0.3">
      <c r="A234">
        <v>3400</v>
      </c>
      <c r="B234" t="s">
        <v>20</v>
      </c>
    </row>
    <row r="235" spans="1:2" x14ac:dyDescent="0.3">
      <c r="A235">
        <v>3800</v>
      </c>
      <c r="B235" t="s">
        <v>20</v>
      </c>
    </row>
    <row r="236" spans="1:2" x14ac:dyDescent="0.3">
      <c r="A236">
        <v>7500</v>
      </c>
      <c r="B236" t="s">
        <v>20</v>
      </c>
    </row>
    <row r="237" spans="1:2" x14ac:dyDescent="0.3">
      <c r="A237">
        <v>8600</v>
      </c>
      <c r="B237" t="s">
        <v>14</v>
      </c>
    </row>
    <row r="238" spans="1:2" x14ac:dyDescent="0.3">
      <c r="A238">
        <v>39500</v>
      </c>
      <c r="B238" t="s">
        <v>14</v>
      </c>
    </row>
    <row r="239" spans="1:2" x14ac:dyDescent="0.3">
      <c r="A239">
        <v>9300</v>
      </c>
      <c r="B239" t="s">
        <v>20</v>
      </c>
    </row>
    <row r="240" spans="1:2" x14ac:dyDescent="0.3">
      <c r="A240">
        <v>2400</v>
      </c>
      <c r="B240" t="s">
        <v>20</v>
      </c>
    </row>
    <row r="241" spans="1:2" x14ac:dyDescent="0.3">
      <c r="A241">
        <v>3200</v>
      </c>
      <c r="B241" t="s">
        <v>14</v>
      </c>
    </row>
    <row r="242" spans="1:2" x14ac:dyDescent="0.3">
      <c r="A242">
        <v>29400</v>
      </c>
      <c r="B242" t="s">
        <v>20</v>
      </c>
    </row>
    <row r="243" spans="1:2" x14ac:dyDescent="0.3">
      <c r="A243">
        <v>168500</v>
      </c>
      <c r="B243" t="s">
        <v>20</v>
      </c>
    </row>
    <row r="244" spans="1:2" x14ac:dyDescent="0.3">
      <c r="A244">
        <v>8400</v>
      </c>
      <c r="B244" t="s">
        <v>20</v>
      </c>
    </row>
    <row r="245" spans="1:2" x14ac:dyDescent="0.3">
      <c r="A245">
        <v>2300</v>
      </c>
      <c r="B245" t="s">
        <v>20</v>
      </c>
    </row>
    <row r="246" spans="1:2" x14ac:dyDescent="0.3">
      <c r="A246">
        <v>700</v>
      </c>
      <c r="B246" t="s">
        <v>20</v>
      </c>
    </row>
    <row r="247" spans="1:2" x14ac:dyDescent="0.3">
      <c r="A247">
        <v>2900</v>
      </c>
      <c r="B247" t="s">
        <v>20</v>
      </c>
    </row>
    <row r="248" spans="1:2" x14ac:dyDescent="0.3">
      <c r="A248">
        <v>4500</v>
      </c>
      <c r="B248" t="s">
        <v>20</v>
      </c>
    </row>
    <row r="249" spans="1:2" x14ac:dyDescent="0.3">
      <c r="A249">
        <v>19800</v>
      </c>
      <c r="B249" t="s">
        <v>20</v>
      </c>
    </row>
    <row r="250" spans="1:2" x14ac:dyDescent="0.3">
      <c r="A250">
        <v>6200</v>
      </c>
      <c r="B250" t="s">
        <v>20</v>
      </c>
    </row>
    <row r="251" spans="1:2" x14ac:dyDescent="0.3">
      <c r="A251">
        <v>61500</v>
      </c>
      <c r="B251" t="s">
        <v>20</v>
      </c>
    </row>
    <row r="252" spans="1:2" x14ac:dyDescent="0.3">
      <c r="A252">
        <v>100</v>
      </c>
      <c r="B252" t="s">
        <v>14</v>
      </c>
    </row>
    <row r="253" spans="1:2" x14ac:dyDescent="0.3">
      <c r="A253">
        <v>7100</v>
      </c>
      <c r="B253" t="s">
        <v>14</v>
      </c>
    </row>
    <row r="254" spans="1:2" x14ac:dyDescent="0.3">
      <c r="A254">
        <v>1000</v>
      </c>
      <c r="B254" t="s">
        <v>20</v>
      </c>
    </row>
    <row r="255" spans="1:2" x14ac:dyDescent="0.3">
      <c r="A255">
        <v>121500</v>
      </c>
      <c r="B255" t="s">
        <v>14</v>
      </c>
    </row>
    <row r="256" spans="1:2" x14ac:dyDescent="0.3">
      <c r="A256">
        <v>4600</v>
      </c>
      <c r="B256" t="s">
        <v>20</v>
      </c>
    </row>
    <row r="257" spans="1:2" x14ac:dyDescent="0.3">
      <c r="A257">
        <v>80500</v>
      </c>
      <c r="B257" t="s">
        <v>20</v>
      </c>
    </row>
    <row r="258" spans="1:2" x14ac:dyDescent="0.3">
      <c r="A258">
        <v>4100</v>
      </c>
      <c r="B258" t="s">
        <v>14</v>
      </c>
    </row>
    <row r="259" spans="1:2" x14ac:dyDescent="0.3">
      <c r="A259">
        <v>5700</v>
      </c>
      <c r="B259" t="s">
        <v>20</v>
      </c>
    </row>
    <row r="260" spans="1:2" x14ac:dyDescent="0.3">
      <c r="A260">
        <v>5000</v>
      </c>
      <c r="B260" t="s">
        <v>20</v>
      </c>
    </row>
    <row r="261" spans="1:2" x14ac:dyDescent="0.3">
      <c r="A261">
        <v>1800</v>
      </c>
      <c r="B261" t="s">
        <v>20</v>
      </c>
    </row>
    <row r="262" spans="1:2" x14ac:dyDescent="0.3">
      <c r="A262">
        <v>6300</v>
      </c>
      <c r="B262" t="s">
        <v>20</v>
      </c>
    </row>
    <row r="263" spans="1:2" x14ac:dyDescent="0.3">
      <c r="A263">
        <v>84300</v>
      </c>
      <c r="B263" t="s">
        <v>14</v>
      </c>
    </row>
    <row r="264" spans="1:2" x14ac:dyDescent="0.3">
      <c r="A264">
        <v>1700</v>
      </c>
      <c r="B264" t="s">
        <v>20</v>
      </c>
    </row>
    <row r="265" spans="1:2" x14ac:dyDescent="0.3">
      <c r="A265">
        <v>2900</v>
      </c>
      <c r="B265" t="s">
        <v>20</v>
      </c>
    </row>
    <row r="266" spans="1:2" x14ac:dyDescent="0.3">
      <c r="A266">
        <v>45600</v>
      </c>
      <c r="B266" t="s">
        <v>20</v>
      </c>
    </row>
    <row r="267" spans="1:2" x14ac:dyDescent="0.3">
      <c r="A267">
        <v>4900</v>
      </c>
      <c r="B267" t="s">
        <v>20</v>
      </c>
    </row>
    <row r="268" spans="1:2" x14ac:dyDescent="0.3">
      <c r="A268">
        <v>111900</v>
      </c>
      <c r="B268" t="s">
        <v>14</v>
      </c>
    </row>
    <row r="269" spans="1:2" x14ac:dyDescent="0.3">
      <c r="A269">
        <v>61600</v>
      </c>
      <c r="B269" t="s">
        <v>20</v>
      </c>
    </row>
    <row r="270" spans="1:2" x14ac:dyDescent="0.3">
      <c r="A270">
        <v>1500</v>
      </c>
      <c r="B270" t="s">
        <v>20</v>
      </c>
    </row>
    <row r="271" spans="1:2" x14ac:dyDescent="0.3">
      <c r="A271">
        <v>3500</v>
      </c>
      <c r="B271" t="s">
        <v>20</v>
      </c>
    </row>
    <row r="272" spans="1:2" x14ac:dyDescent="0.3">
      <c r="A272">
        <v>173900</v>
      </c>
      <c r="B272" t="s">
        <v>74</v>
      </c>
    </row>
    <row r="273" spans="1:2" x14ac:dyDescent="0.3">
      <c r="A273">
        <v>153700</v>
      </c>
      <c r="B273" t="s">
        <v>47</v>
      </c>
    </row>
    <row r="274" spans="1:2" x14ac:dyDescent="0.3">
      <c r="A274">
        <v>51100</v>
      </c>
      <c r="B274" t="s">
        <v>20</v>
      </c>
    </row>
    <row r="275" spans="1:2" x14ac:dyDescent="0.3">
      <c r="A275">
        <v>7800</v>
      </c>
      <c r="B275" t="s">
        <v>20</v>
      </c>
    </row>
    <row r="276" spans="1:2" x14ac:dyDescent="0.3">
      <c r="A276">
        <v>2400</v>
      </c>
      <c r="B276" t="s">
        <v>14</v>
      </c>
    </row>
    <row r="277" spans="1:2" x14ac:dyDescent="0.3">
      <c r="A277">
        <v>3900</v>
      </c>
      <c r="B277" t="s">
        <v>20</v>
      </c>
    </row>
    <row r="278" spans="1:2" x14ac:dyDescent="0.3">
      <c r="A278">
        <v>5500</v>
      </c>
      <c r="B278" t="s">
        <v>14</v>
      </c>
    </row>
    <row r="279" spans="1:2" x14ac:dyDescent="0.3">
      <c r="A279">
        <v>700</v>
      </c>
      <c r="B279" t="s">
        <v>20</v>
      </c>
    </row>
    <row r="280" spans="1:2" x14ac:dyDescent="0.3">
      <c r="A280">
        <v>2700</v>
      </c>
      <c r="B280" t="s">
        <v>20</v>
      </c>
    </row>
    <row r="281" spans="1:2" x14ac:dyDescent="0.3">
      <c r="A281">
        <v>8000</v>
      </c>
      <c r="B281" t="s">
        <v>20</v>
      </c>
    </row>
    <row r="282" spans="1:2" x14ac:dyDescent="0.3">
      <c r="A282">
        <v>2500</v>
      </c>
      <c r="B282" t="s">
        <v>20</v>
      </c>
    </row>
    <row r="283" spans="1:2" x14ac:dyDescent="0.3">
      <c r="A283">
        <v>164500</v>
      </c>
      <c r="B283" t="s">
        <v>14</v>
      </c>
    </row>
    <row r="284" spans="1:2" x14ac:dyDescent="0.3">
      <c r="A284">
        <v>8400</v>
      </c>
      <c r="B284" t="s">
        <v>20</v>
      </c>
    </row>
    <row r="285" spans="1:2" x14ac:dyDescent="0.3">
      <c r="A285">
        <v>8100</v>
      </c>
      <c r="B285" t="s">
        <v>14</v>
      </c>
    </row>
    <row r="286" spans="1:2" x14ac:dyDescent="0.3">
      <c r="A286">
        <v>9800</v>
      </c>
      <c r="B286" t="s">
        <v>14</v>
      </c>
    </row>
    <row r="287" spans="1:2" x14ac:dyDescent="0.3">
      <c r="A287">
        <v>900</v>
      </c>
      <c r="B287" t="s">
        <v>20</v>
      </c>
    </row>
    <row r="288" spans="1:2" x14ac:dyDescent="0.3">
      <c r="A288">
        <v>112100</v>
      </c>
      <c r="B288" t="s">
        <v>74</v>
      </c>
    </row>
    <row r="289" spans="1:2" x14ac:dyDescent="0.3">
      <c r="A289">
        <v>6300</v>
      </c>
      <c r="B289" t="s">
        <v>20</v>
      </c>
    </row>
    <row r="290" spans="1:2" x14ac:dyDescent="0.3">
      <c r="A290">
        <v>5600</v>
      </c>
      <c r="B290" t="s">
        <v>14</v>
      </c>
    </row>
    <row r="291" spans="1:2" x14ac:dyDescent="0.3">
      <c r="A291">
        <v>800</v>
      </c>
      <c r="B291" t="s">
        <v>20</v>
      </c>
    </row>
    <row r="292" spans="1:2" x14ac:dyDescent="0.3">
      <c r="A292">
        <v>168600</v>
      </c>
      <c r="B292" t="s">
        <v>14</v>
      </c>
    </row>
    <row r="293" spans="1:2" x14ac:dyDescent="0.3">
      <c r="A293">
        <v>1800</v>
      </c>
      <c r="B293" t="s">
        <v>20</v>
      </c>
    </row>
    <row r="294" spans="1:2" x14ac:dyDescent="0.3">
      <c r="A294">
        <v>7300</v>
      </c>
      <c r="B294" t="s">
        <v>14</v>
      </c>
    </row>
    <row r="295" spans="1:2" x14ac:dyDescent="0.3">
      <c r="A295">
        <v>6500</v>
      </c>
      <c r="B295" t="s">
        <v>74</v>
      </c>
    </row>
    <row r="296" spans="1:2" x14ac:dyDescent="0.3">
      <c r="A296">
        <v>600</v>
      </c>
      <c r="B296" t="s">
        <v>20</v>
      </c>
    </row>
    <row r="297" spans="1:2" x14ac:dyDescent="0.3">
      <c r="A297">
        <v>192900</v>
      </c>
      <c r="B297" t="s">
        <v>14</v>
      </c>
    </row>
    <row r="298" spans="1:2" x14ac:dyDescent="0.3">
      <c r="A298">
        <v>6100</v>
      </c>
      <c r="B298" t="s">
        <v>14</v>
      </c>
    </row>
    <row r="299" spans="1:2" x14ac:dyDescent="0.3">
      <c r="A299">
        <v>7200</v>
      </c>
      <c r="B299" t="s">
        <v>14</v>
      </c>
    </row>
    <row r="300" spans="1:2" x14ac:dyDescent="0.3">
      <c r="A300">
        <v>3500</v>
      </c>
      <c r="B300" t="s">
        <v>20</v>
      </c>
    </row>
    <row r="301" spans="1:2" x14ac:dyDescent="0.3">
      <c r="A301">
        <v>3800</v>
      </c>
      <c r="B301" t="s">
        <v>14</v>
      </c>
    </row>
    <row r="302" spans="1:2" x14ac:dyDescent="0.3">
      <c r="A302">
        <v>100</v>
      </c>
      <c r="B302" t="s">
        <v>14</v>
      </c>
    </row>
    <row r="303" spans="1:2" x14ac:dyDescent="0.3">
      <c r="A303">
        <v>900</v>
      </c>
      <c r="B303" t="s">
        <v>20</v>
      </c>
    </row>
    <row r="304" spans="1:2" x14ac:dyDescent="0.3">
      <c r="A304">
        <v>76100</v>
      </c>
      <c r="B304" t="s">
        <v>14</v>
      </c>
    </row>
    <row r="305" spans="1:2" x14ac:dyDescent="0.3">
      <c r="A305">
        <v>3400</v>
      </c>
      <c r="B305" t="s">
        <v>14</v>
      </c>
    </row>
    <row r="306" spans="1:2" x14ac:dyDescent="0.3">
      <c r="A306">
        <v>2100</v>
      </c>
      <c r="B306" t="s">
        <v>20</v>
      </c>
    </row>
    <row r="307" spans="1:2" x14ac:dyDescent="0.3">
      <c r="A307">
        <v>2800</v>
      </c>
      <c r="B307" t="s">
        <v>20</v>
      </c>
    </row>
    <row r="308" spans="1:2" x14ac:dyDescent="0.3">
      <c r="A308">
        <v>6500</v>
      </c>
      <c r="B308" t="s">
        <v>14</v>
      </c>
    </row>
    <row r="309" spans="1:2" x14ac:dyDescent="0.3">
      <c r="A309">
        <v>32900</v>
      </c>
      <c r="B309" t="s">
        <v>20</v>
      </c>
    </row>
    <row r="310" spans="1:2" x14ac:dyDescent="0.3">
      <c r="A310">
        <v>118200</v>
      </c>
      <c r="B310" t="s">
        <v>14</v>
      </c>
    </row>
    <row r="311" spans="1:2" x14ac:dyDescent="0.3">
      <c r="A311">
        <v>4100</v>
      </c>
      <c r="B311" t="s">
        <v>74</v>
      </c>
    </row>
    <row r="312" spans="1:2" x14ac:dyDescent="0.3">
      <c r="A312">
        <v>7800</v>
      </c>
      <c r="B312" t="s">
        <v>14</v>
      </c>
    </row>
    <row r="313" spans="1:2" x14ac:dyDescent="0.3">
      <c r="A313">
        <v>6300</v>
      </c>
      <c r="B313" t="s">
        <v>20</v>
      </c>
    </row>
    <row r="314" spans="1:2" x14ac:dyDescent="0.3">
      <c r="A314">
        <v>59100</v>
      </c>
      <c r="B314" t="s">
        <v>20</v>
      </c>
    </row>
    <row r="315" spans="1:2" x14ac:dyDescent="0.3">
      <c r="A315">
        <v>2200</v>
      </c>
      <c r="B315" t="s">
        <v>20</v>
      </c>
    </row>
    <row r="316" spans="1:2" x14ac:dyDescent="0.3">
      <c r="A316">
        <v>1400</v>
      </c>
      <c r="B316" t="s">
        <v>20</v>
      </c>
    </row>
    <row r="317" spans="1:2" x14ac:dyDescent="0.3">
      <c r="A317">
        <v>9500</v>
      </c>
      <c r="B317" t="s">
        <v>14</v>
      </c>
    </row>
    <row r="318" spans="1:2" x14ac:dyDescent="0.3">
      <c r="A318">
        <v>9600</v>
      </c>
      <c r="B318" t="s">
        <v>14</v>
      </c>
    </row>
    <row r="319" spans="1:2" x14ac:dyDescent="0.3">
      <c r="A319">
        <v>6600</v>
      </c>
      <c r="B319" t="s">
        <v>14</v>
      </c>
    </row>
    <row r="320" spans="1:2" x14ac:dyDescent="0.3">
      <c r="A320">
        <v>5700</v>
      </c>
      <c r="B320" t="s">
        <v>14</v>
      </c>
    </row>
    <row r="321" spans="1:2" x14ac:dyDescent="0.3">
      <c r="A321">
        <v>8400</v>
      </c>
      <c r="B321" t="s">
        <v>74</v>
      </c>
    </row>
    <row r="322" spans="1:2" x14ac:dyDescent="0.3">
      <c r="A322">
        <v>84400</v>
      </c>
      <c r="B322" t="s">
        <v>14</v>
      </c>
    </row>
    <row r="323" spans="1:2" x14ac:dyDescent="0.3">
      <c r="A323">
        <v>170400</v>
      </c>
      <c r="B323" t="s">
        <v>14</v>
      </c>
    </row>
    <row r="324" spans="1:2" x14ac:dyDescent="0.3">
      <c r="A324">
        <v>117900</v>
      </c>
      <c r="B324" t="s">
        <v>20</v>
      </c>
    </row>
    <row r="325" spans="1:2" x14ac:dyDescent="0.3">
      <c r="A325">
        <v>8900</v>
      </c>
      <c r="B325" t="s">
        <v>14</v>
      </c>
    </row>
    <row r="326" spans="1:2" x14ac:dyDescent="0.3">
      <c r="A326">
        <v>7100</v>
      </c>
      <c r="B326" t="s">
        <v>20</v>
      </c>
    </row>
    <row r="327" spans="1:2" x14ac:dyDescent="0.3">
      <c r="A327">
        <v>6500</v>
      </c>
      <c r="B327" t="s">
        <v>14</v>
      </c>
    </row>
    <row r="328" spans="1:2" x14ac:dyDescent="0.3">
      <c r="A328">
        <v>7200</v>
      </c>
      <c r="B328" t="s">
        <v>14</v>
      </c>
    </row>
    <row r="329" spans="1:2" x14ac:dyDescent="0.3">
      <c r="A329">
        <v>2600</v>
      </c>
      <c r="B329" t="s">
        <v>14</v>
      </c>
    </row>
    <row r="330" spans="1:2" x14ac:dyDescent="0.3">
      <c r="A330">
        <v>98700</v>
      </c>
      <c r="B330" t="s">
        <v>20</v>
      </c>
    </row>
    <row r="331" spans="1:2" x14ac:dyDescent="0.3">
      <c r="A331">
        <v>93800</v>
      </c>
      <c r="B331" t="s">
        <v>47</v>
      </c>
    </row>
    <row r="332" spans="1:2" x14ac:dyDescent="0.3">
      <c r="A332">
        <v>33700</v>
      </c>
      <c r="B332" t="s">
        <v>20</v>
      </c>
    </row>
    <row r="333" spans="1:2" x14ac:dyDescent="0.3">
      <c r="A333">
        <v>3300</v>
      </c>
      <c r="B333" t="s">
        <v>20</v>
      </c>
    </row>
    <row r="334" spans="1:2" x14ac:dyDescent="0.3">
      <c r="A334">
        <v>20700</v>
      </c>
      <c r="B334" t="s">
        <v>20</v>
      </c>
    </row>
    <row r="335" spans="1:2" x14ac:dyDescent="0.3">
      <c r="A335">
        <v>9600</v>
      </c>
      <c r="B335" t="s">
        <v>20</v>
      </c>
    </row>
    <row r="336" spans="1:2" x14ac:dyDescent="0.3">
      <c r="A336">
        <v>66200</v>
      </c>
      <c r="B336" t="s">
        <v>20</v>
      </c>
    </row>
    <row r="337" spans="1:2" x14ac:dyDescent="0.3">
      <c r="A337">
        <v>173800</v>
      </c>
      <c r="B337" t="s">
        <v>20</v>
      </c>
    </row>
    <row r="338" spans="1:2" x14ac:dyDescent="0.3">
      <c r="A338">
        <v>70700</v>
      </c>
      <c r="B338" t="s">
        <v>14</v>
      </c>
    </row>
    <row r="339" spans="1:2" x14ac:dyDescent="0.3">
      <c r="A339">
        <v>94500</v>
      </c>
      <c r="B339" t="s">
        <v>20</v>
      </c>
    </row>
    <row r="340" spans="1:2" x14ac:dyDescent="0.3">
      <c r="A340">
        <v>69800</v>
      </c>
      <c r="B340" t="s">
        <v>20</v>
      </c>
    </row>
    <row r="341" spans="1:2" x14ac:dyDescent="0.3">
      <c r="A341">
        <v>136300</v>
      </c>
      <c r="B341" t="s">
        <v>74</v>
      </c>
    </row>
    <row r="342" spans="1:2" x14ac:dyDescent="0.3">
      <c r="A342">
        <v>37100</v>
      </c>
      <c r="B342" t="s">
        <v>14</v>
      </c>
    </row>
    <row r="343" spans="1:2" x14ac:dyDescent="0.3">
      <c r="A343">
        <v>114300</v>
      </c>
      <c r="B343" t="s">
        <v>14</v>
      </c>
    </row>
    <row r="344" spans="1:2" x14ac:dyDescent="0.3">
      <c r="A344">
        <v>47900</v>
      </c>
      <c r="B344" t="s">
        <v>14</v>
      </c>
    </row>
    <row r="345" spans="1:2" x14ac:dyDescent="0.3">
      <c r="A345">
        <v>9000</v>
      </c>
      <c r="B345" t="s">
        <v>14</v>
      </c>
    </row>
    <row r="346" spans="1:2" x14ac:dyDescent="0.3">
      <c r="A346">
        <v>197600</v>
      </c>
      <c r="B346" t="s">
        <v>14</v>
      </c>
    </row>
    <row r="347" spans="1:2" x14ac:dyDescent="0.3">
      <c r="A347">
        <v>157600</v>
      </c>
      <c r="B347" t="s">
        <v>14</v>
      </c>
    </row>
    <row r="348" spans="1:2" x14ac:dyDescent="0.3">
      <c r="A348">
        <v>8000</v>
      </c>
      <c r="B348" t="s">
        <v>14</v>
      </c>
    </row>
    <row r="349" spans="1:2" x14ac:dyDescent="0.3">
      <c r="A349">
        <v>900</v>
      </c>
      <c r="B349" t="s">
        <v>20</v>
      </c>
    </row>
    <row r="350" spans="1:2" x14ac:dyDescent="0.3">
      <c r="A350">
        <v>199000</v>
      </c>
      <c r="B350" t="s">
        <v>14</v>
      </c>
    </row>
    <row r="351" spans="1:2" x14ac:dyDescent="0.3">
      <c r="A351">
        <v>180800</v>
      </c>
      <c r="B351" t="s">
        <v>14</v>
      </c>
    </row>
    <row r="352" spans="1:2" x14ac:dyDescent="0.3">
      <c r="A352">
        <v>100</v>
      </c>
      <c r="B352" t="s">
        <v>14</v>
      </c>
    </row>
    <row r="353" spans="1:2" x14ac:dyDescent="0.3">
      <c r="A353">
        <v>74100</v>
      </c>
      <c r="B353" t="s">
        <v>20</v>
      </c>
    </row>
    <row r="354" spans="1:2" x14ac:dyDescent="0.3">
      <c r="A354">
        <v>2800</v>
      </c>
      <c r="B354" t="s">
        <v>14</v>
      </c>
    </row>
    <row r="355" spans="1:2" x14ac:dyDescent="0.3">
      <c r="A355">
        <v>33600</v>
      </c>
      <c r="B355" t="s">
        <v>20</v>
      </c>
    </row>
    <row r="356" spans="1:2" x14ac:dyDescent="0.3">
      <c r="A356">
        <v>6100</v>
      </c>
      <c r="B356" t="s">
        <v>20</v>
      </c>
    </row>
    <row r="357" spans="1:2" x14ac:dyDescent="0.3">
      <c r="A357">
        <v>3800</v>
      </c>
      <c r="B357" t="s">
        <v>47</v>
      </c>
    </row>
    <row r="358" spans="1:2" x14ac:dyDescent="0.3">
      <c r="A358">
        <v>9300</v>
      </c>
      <c r="B358" t="s">
        <v>14</v>
      </c>
    </row>
    <row r="359" spans="1:2" x14ac:dyDescent="0.3">
      <c r="A359">
        <v>2300</v>
      </c>
      <c r="B359" t="s">
        <v>20</v>
      </c>
    </row>
    <row r="360" spans="1:2" x14ac:dyDescent="0.3">
      <c r="A360">
        <v>9700</v>
      </c>
      <c r="B360" t="s">
        <v>14</v>
      </c>
    </row>
    <row r="361" spans="1:2" x14ac:dyDescent="0.3">
      <c r="A361">
        <v>4000</v>
      </c>
      <c r="B361" t="s">
        <v>20</v>
      </c>
    </row>
    <row r="362" spans="1:2" x14ac:dyDescent="0.3">
      <c r="A362">
        <v>59700</v>
      </c>
      <c r="B362" t="s">
        <v>20</v>
      </c>
    </row>
    <row r="363" spans="1:2" x14ac:dyDescent="0.3">
      <c r="A363">
        <v>5500</v>
      </c>
      <c r="B363" t="s">
        <v>20</v>
      </c>
    </row>
    <row r="364" spans="1:2" x14ac:dyDescent="0.3">
      <c r="A364">
        <v>3700</v>
      </c>
      <c r="B364" t="s">
        <v>20</v>
      </c>
    </row>
    <row r="365" spans="1:2" x14ac:dyDescent="0.3">
      <c r="A365">
        <v>5200</v>
      </c>
      <c r="B365" t="s">
        <v>20</v>
      </c>
    </row>
    <row r="366" spans="1:2" x14ac:dyDescent="0.3">
      <c r="A366">
        <v>900</v>
      </c>
      <c r="B366" t="s">
        <v>20</v>
      </c>
    </row>
    <row r="367" spans="1:2" x14ac:dyDescent="0.3">
      <c r="A367">
        <v>1600</v>
      </c>
      <c r="B367" t="s">
        <v>20</v>
      </c>
    </row>
    <row r="368" spans="1:2" x14ac:dyDescent="0.3">
      <c r="A368">
        <v>1800</v>
      </c>
      <c r="B368" t="s">
        <v>20</v>
      </c>
    </row>
    <row r="369" spans="1:2" x14ac:dyDescent="0.3">
      <c r="A369">
        <v>9900</v>
      </c>
      <c r="B369" t="s">
        <v>14</v>
      </c>
    </row>
    <row r="370" spans="1:2" x14ac:dyDescent="0.3">
      <c r="A370">
        <v>5200</v>
      </c>
      <c r="B370" t="s">
        <v>20</v>
      </c>
    </row>
    <row r="371" spans="1:2" x14ac:dyDescent="0.3">
      <c r="A371">
        <v>5400</v>
      </c>
      <c r="B371" t="s">
        <v>20</v>
      </c>
    </row>
    <row r="372" spans="1:2" x14ac:dyDescent="0.3">
      <c r="A372">
        <v>112300</v>
      </c>
      <c r="B372" t="s">
        <v>20</v>
      </c>
    </row>
    <row r="373" spans="1:2" x14ac:dyDescent="0.3">
      <c r="A373">
        <v>189200</v>
      </c>
      <c r="B373" t="s">
        <v>14</v>
      </c>
    </row>
    <row r="374" spans="1:2" x14ac:dyDescent="0.3">
      <c r="A374">
        <v>900</v>
      </c>
      <c r="B374" t="s">
        <v>20</v>
      </c>
    </row>
    <row r="375" spans="1:2" x14ac:dyDescent="0.3">
      <c r="A375">
        <v>22500</v>
      </c>
      <c r="B375" t="s">
        <v>20</v>
      </c>
    </row>
    <row r="376" spans="1:2" x14ac:dyDescent="0.3">
      <c r="A376">
        <v>167400</v>
      </c>
      <c r="B376" t="s">
        <v>14</v>
      </c>
    </row>
    <row r="377" spans="1:2" x14ac:dyDescent="0.3">
      <c r="A377">
        <v>2700</v>
      </c>
      <c r="B377" t="s">
        <v>14</v>
      </c>
    </row>
    <row r="378" spans="1:2" x14ac:dyDescent="0.3">
      <c r="A378">
        <v>3400</v>
      </c>
      <c r="B378" t="s">
        <v>20</v>
      </c>
    </row>
    <row r="379" spans="1:2" x14ac:dyDescent="0.3">
      <c r="A379">
        <v>49700</v>
      </c>
      <c r="B379" t="s">
        <v>14</v>
      </c>
    </row>
    <row r="380" spans="1:2" x14ac:dyDescent="0.3">
      <c r="A380">
        <v>178200</v>
      </c>
      <c r="B380" t="s">
        <v>14</v>
      </c>
    </row>
    <row r="381" spans="1:2" x14ac:dyDescent="0.3">
      <c r="A381">
        <v>7200</v>
      </c>
      <c r="B381" t="s">
        <v>14</v>
      </c>
    </row>
    <row r="382" spans="1:2" x14ac:dyDescent="0.3">
      <c r="A382">
        <v>2500</v>
      </c>
      <c r="B382" t="s">
        <v>20</v>
      </c>
    </row>
    <row r="383" spans="1:2" x14ac:dyDescent="0.3">
      <c r="A383">
        <v>5300</v>
      </c>
      <c r="B383" t="s">
        <v>20</v>
      </c>
    </row>
    <row r="384" spans="1:2" x14ac:dyDescent="0.3">
      <c r="A384">
        <v>9100</v>
      </c>
      <c r="B384" t="s">
        <v>14</v>
      </c>
    </row>
    <row r="385" spans="1:2" x14ac:dyDescent="0.3">
      <c r="A385">
        <v>6300</v>
      </c>
      <c r="B385" t="s">
        <v>20</v>
      </c>
    </row>
    <row r="386" spans="1:2" x14ac:dyDescent="0.3">
      <c r="A386">
        <v>114400</v>
      </c>
      <c r="B386" t="s">
        <v>20</v>
      </c>
    </row>
    <row r="387" spans="1:2" x14ac:dyDescent="0.3">
      <c r="A387">
        <v>38900</v>
      </c>
      <c r="B387" t="s">
        <v>20</v>
      </c>
    </row>
    <row r="388" spans="1:2" x14ac:dyDescent="0.3">
      <c r="A388">
        <v>135500</v>
      </c>
      <c r="B388" t="s">
        <v>14</v>
      </c>
    </row>
    <row r="389" spans="1:2" x14ac:dyDescent="0.3">
      <c r="A389">
        <v>109000</v>
      </c>
      <c r="B389" t="s">
        <v>14</v>
      </c>
    </row>
    <row r="390" spans="1:2" x14ac:dyDescent="0.3">
      <c r="A390">
        <v>114800</v>
      </c>
      <c r="B390" t="s">
        <v>74</v>
      </c>
    </row>
    <row r="391" spans="1:2" x14ac:dyDescent="0.3">
      <c r="A391">
        <v>83000</v>
      </c>
      <c r="B391" t="s">
        <v>20</v>
      </c>
    </row>
    <row r="392" spans="1:2" x14ac:dyDescent="0.3">
      <c r="A392">
        <v>2400</v>
      </c>
      <c r="B392" t="s">
        <v>20</v>
      </c>
    </row>
    <row r="393" spans="1:2" x14ac:dyDescent="0.3">
      <c r="A393">
        <v>60400</v>
      </c>
      <c r="B393" t="s">
        <v>14</v>
      </c>
    </row>
    <row r="394" spans="1:2" x14ac:dyDescent="0.3">
      <c r="A394">
        <v>102900</v>
      </c>
      <c r="B394" t="s">
        <v>14</v>
      </c>
    </row>
    <row r="395" spans="1:2" x14ac:dyDescent="0.3">
      <c r="A395">
        <v>62800</v>
      </c>
      <c r="B395" t="s">
        <v>20</v>
      </c>
    </row>
    <row r="396" spans="1:2" x14ac:dyDescent="0.3">
      <c r="A396">
        <v>800</v>
      </c>
      <c r="B396" t="s">
        <v>20</v>
      </c>
    </row>
    <row r="397" spans="1:2" x14ac:dyDescent="0.3">
      <c r="A397">
        <v>7100</v>
      </c>
      <c r="B397" t="s">
        <v>20</v>
      </c>
    </row>
    <row r="398" spans="1:2" x14ac:dyDescent="0.3">
      <c r="A398">
        <v>46100</v>
      </c>
      <c r="B398" t="s">
        <v>20</v>
      </c>
    </row>
    <row r="399" spans="1:2" x14ac:dyDescent="0.3">
      <c r="A399">
        <v>8100</v>
      </c>
      <c r="B399" t="s">
        <v>20</v>
      </c>
    </row>
    <row r="400" spans="1:2" x14ac:dyDescent="0.3">
      <c r="A400">
        <v>1700</v>
      </c>
      <c r="B400" t="s">
        <v>20</v>
      </c>
    </row>
    <row r="401" spans="1:2" x14ac:dyDescent="0.3">
      <c r="A401">
        <v>97300</v>
      </c>
      <c r="B401" t="s">
        <v>14</v>
      </c>
    </row>
    <row r="402" spans="1:2" x14ac:dyDescent="0.3">
      <c r="A402">
        <v>100</v>
      </c>
      <c r="B402" t="s">
        <v>14</v>
      </c>
    </row>
    <row r="403" spans="1:2" x14ac:dyDescent="0.3">
      <c r="A403">
        <v>900</v>
      </c>
      <c r="B403" t="s">
        <v>20</v>
      </c>
    </row>
    <row r="404" spans="1:2" x14ac:dyDescent="0.3">
      <c r="A404">
        <v>7300</v>
      </c>
      <c r="B404" t="s">
        <v>14</v>
      </c>
    </row>
    <row r="405" spans="1:2" x14ac:dyDescent="0.3">
      <c r="A405">
        <v>195800</v>
      </c>
      <c r="B405" t="s">
        <v>14</v>
      </c>
    </row>
    <row r="406" spans="1:2" x14ac:dyDescent="0.3">
      <c r="A406">
        <v>48900</v>
      </c>
      <c r="B406" t="s">
        <v>20</v>
      </c>
    </row>
    <row r="407" spans="1:2" x14ac:dyDescent="0.3">
      <c r="A407">
        <v>29600</v>
      </c>
      <c r="B407" t="s">
        <v>14</v>
      </c>
    </row>
    <row r="408" spans="1:2" x14ac:dyDescent="0.3">
      <c r="A408">
        <v>39300</v>
      </c>
      <c r="B408" t="s">
        <v>20</v>
      </c>
    </row>
    <row r="409" spans="1:2" x14ac:dyDescent="0.3">
      <c r="A409">
        <v>3400</v>
      </c>
      <c r="B409" t="s">
        <v>20</v>
      </c>
    </row>
    <row r="410" spans="1:2" x14ac:dyDescent="0.3">
      <c r="A410">
        <v>9200</v>
      </c>
      <c r="B410" t="s">
        <v>20</v>
      </c>
    </row>
    <row r="411" spans="1:2" x14ac:dyDescent="0.3">
      <c r="A411">
        <v>135600</v>
      </c>
      <c r="B411" t="s">
        <v>14</v>
      </c>
    </row>
    <row r="412" spans="1:2" x14ac:dyDescent="0.3">
      <c r="A412">
        <v>153700</v>
      </c>
      <c r="B412" t="s">
        <v>47</v>
      </c>
    </row>
    <row r="413" spans="1:2" x14ac:dyDescent="0.3">
      <c r="A413">
        <v>7800</v>
      </c>
      <c r="B413" t="s">
        <v>20</v>
      </c>
    </row>
    <row r="414" spans="1:2" x14ac:dyDescent="0.3">
      <c r="A414">
        <v>2100</v>
      </c>
      <c r="B414" t="s">
        <v>20</v>
      </c>
    </row>
    <row r="415" spans="1:2" x14ac:dyDescent="0.3">
      <c r="A415">
        <v>189500</v>
      </c>
      <c r="B415" t="s">
        <v>47</v>
      </c>
    </row>
    <row r="416" spans="1:2" x14ac:dyDescent="0.3">
      <c r="A416">
        <v>188200</v>
      </c>
      <c r="B416" t="s">
        <v>14</v>
      </c>
    </row>
    <row r="417" spans="1:2" x14ac:dyDescent="0.3">
      <c r="A417">
        <v>113500</v>
      </c>
      <c r="B417" t="s">
        <v>14</v>
      </c>
    </row>
    <row r="418" spans="1:2" x14ac:dyDescent="0.3">
      <c r="A418">
        <v>134600</v>
      </c>
      <c r="B418" t="s">
        <v>14</v>
      </c>
    </row>
    <row r="419" spans="1:2" x14ac:dyDescent="0.3">
      <c r="A419">
        <v>1700</v>
      </c>
      <c r="B419" t="s">
        <v>14</v>
      </c>
    </row>
    <row r="420" spans="1:2" x14ac:dyDescent="0.3">
      <c r="A420">
        <v>163700</v>
      </c>
      <c r="B420" t="s">
        <v>14</v>
      </c>
    </row>
    <row r="421" spans="1:2" x14ac:dyDescent="0.3">
      <c r="A421">
        <v>113800</v>
      </c>
      <c r="B421" t="s">
        <v>20</v>
      </c>
    </row>
    <row r="422" spans="1:2" x14ac:dyDescent="0.3">
      <c r="A422">
        <v>5000</v>
      </c>
      <c r="B422" t="s">
        <v>20</v>
      </c>
    </row>
    <row r="423" spans="1:2" x14ac:dyDescent="0.3">
      <c r="A423">
        <v>9400</v>
      </c>
      <c r="B423" t="s">
        <v>14</v>
      </c>
    </row>
    <row r="424" spans="1:2" x14ac:dyDescent="0.3">
      <c r="A424">
        <v>8700</v>
      </c>
      <c r="B424" t="s">
        <v>20</v>
      </c>
    </row>
    <row r="425" spans="1:2" x14ac:dyDescent="0.3">
      <c r="A425">
        <v>147800</v>
      </c>
      <c r="B425" t="s">
        <v>14</v>
      </c>
    </row>
    <row r="426" spans="1:2" x14ac:dyDescent="0.3">
      <c r="A426">
        <v>5100</v>
      </c>
      <c r="B426" t="s">
        <v>14</v>
      </c>
    </row>
    <row r="427" spans="1:2" x14ac:dyDescent="0.3">
      <c r="A427">
        <v>2700</v>
      </c>
      <c r="B427" t="s">
        <v>20</v>
      </c>
    </row>
    <row r="428" spans="1:2" x14ac:dyDescent="0.3">
      <c r="A428">
        <v>1800</v>
      </c>
      <c r="B428" t="s">
        <v>20</v>
      </c>
    </row>
    <row r="429" spans="1:2" x14ac:dyDescent="0.3">
      <c r="A429">
        <v>174500</v>
      </c>
      <c r="B429" t="s">
        <v>20</v>
      </c>
    </row>
    <row r="430" spans="1:2" x14ac:dyDescent="0.3">
      <c r="A430">
        <v>101400</v>
      </c>
      <c r="B430" t="s">
        <v>14</v>
      </c>
    </row>
    <row r="431" spans="1:2" x14ac:dyDescent="0.3">
      <c r="A431">
        <v>191000</v>
      </c>
      <c r="B431" t="s">
        <v>74</v>
      </c>
    </row>
    <row r="432" spans="1:2" x14ac:dyDescent="0.3">
      <c r="A432">
        <v>8100</v>
      </c>
      <c r="B432" t="s">
        <v>14</v>
      </c>
    </row>
    <row r="433" spans="1:2" x14ac:dyDescent="0.3">
      <c r="A433">
        <v>5100</v>
      </c>
      <c r="B433" t="s">
        <v>20</v>
      </c>
    </row>
    <row r="434" spans="1:2" x14ac:dyDescent="0.3">
      <c r="A434">
        <v>7700</v>
      </c>
      <c r="B434" t="s">
        <v>14</v>
      </c>
    </row>
    <row r="435" spans="1:2" x14ac:dyDescent="0.3">
      <c r="A435">
        <v>121400</v>
      </c>
      <c r="B435" t="s">
        <v>14</v>
      </c>
    </row>
    <row r="436" spans="1:2" x14ac:dyDescent="0.3">
      <c r="A436">
        <v>5400</v>
      </c>
      <c r="B436" t="s">
        <v>74</v>
      </c>
    </row>
    <row r="437" spans="1:2" x14ac:dyDescent="0.3">
      <c r="A437">
        <v>152400</v>
      </c>
      <c r="B437" t="s">
        <v>20</v>
      </c>
    </row>
    <row r="438" spans="1:2" x14ac:dyDescent="0.3">
      <c r="A438">
        <v>1300</v>
      </c>
      <c r="B438" t="s">
        <v>20</v>
      </c>
    </row>
    <row r="439" spans="1:2" x14ac:dyDescent="0.3">
      <c r="A439">
        <v>8100</v>
      </c>
      <c r="B439" t="s">
        <v>20</v>
      </c>
    </row>
    <row r="440" spans="1:2" x14ac:dyDescent="0.3">
      <c r="A440">
        <v>8300</v>
      </c>
      <c r="B440" t="s">
        <v>20</v>
      </c>
    </row>
    <row r="441" spans="1:2" x14ac:dyDescent="0.3">
      <c r="A441">
        <v>28400</v>
      </c>
      <c r="B441" t="s">
        <v>20</v>
      </c>
    </row>
    <row r="442" spans="1:2" x14ac:dyDescent="0.3">
      <c r="A442">
        <v>102500</v>
      </c>
      <c r="B442" t="s">
        <v>20</v>
      </c>
    </row>
    <row r="443" spans="1:2" x14ac:dyDescent="0.3">
      <c r="A443">
        <v>7000</v>
      </c>
      <c r="B443" t="s">
        <v>14</v>
      </c>
    </row>
    <row r="444" spans="1:2" x14ac:dyDescent="0.3">
      <c r="A444">
        <v>5400</v>
      </c>
      <c r="B444" t="s">
        <v>20</v>
      </c>
    </row>
    <row r="445" spans="1:2" x14ac:dyDescent="0.3">
      <c r="A445">
        <v>9300</v>
      </c>
      <c r="B445" t="s">
        <v>74</v>
      </c>
    </row>
    <row r="446" spans="1:2" x14ac:dyDescent="0.3">
      <c r="A446">
        <v>6200</v>
      </c>
      <c r="B446" t="s">
        <v>20</v>
      </c>
    </row>
    <row r="447" spans="1:2" x14ac:dyDescent="0.3">
      <c r="A447">
        <v>2100</v>
      </c>
      <c r="B447" t="s">
        <v>20</v>
      </c>
    </row>
    <row r="448" spans="1:2" x14ac:dyDescent="0.3">
      <c r="A448">
        <v>6800</v>
      </c>
      <c r="B448" t="s">
        <v>14</v>
      </c>
    </row>
    <row r="449" spans="1:2" x14ac:dyDescent="0.3">
      <c r="A449">
        <v>155200</v>
      </c>
      <c r="B449" t="s">
        <v>74</v>
      </c>
    </row>
    <row r="450" spans="1:2" x14ac:dyDescent="0.3">
      <c r="A450">
        <v>89900</v>
      </c>
      <c r="B450" t="s">
        <v>14</v>
      </c>
    </row>
    <row r="451" spans="1:2" x14ac:dyDescent="0.3">
      <c r="A451">
        <v>900</v>
      </c>
      <c r="B451" t="s">
        <v>20</v>
      </c>
    </row>
    <row r="452" spans="1:2" x14ac:dyDescent="0.3">
      <c r="A452">
        <v>100</v>
      </c>
      <c r="B452" t="s">
        <v>14</v>
      </c>
    </row>
    <row r="453" spans="1:2" x14ac:dyDescent="0.3">
      <c r="A453">
        <v>148400</v>
      </c>
      <c r="B453" t="s">
        <v>20</v>
      </c>
    </row>
    <row r="454" spans="1:2" x14ac:dyDescent="0.3">
      <c r="A454">
        <v>4800</v>
      </c>
      <c r="B454" t="s">
        <v>14</v>
      </c>
    </row>
    <row r="455" spans="1:2" x14ac:dyDescent="0.3">
      <c r="A455">
        <v>182400</v>
      </c>
      <c r="B455" t="s">
        <v>14</v>
      </c>
    </row>
    <row r="456" spans="1:2" x14ac:dyDescent="0.3">
      <c r="A456">
        <v>4000</v>
      </c>
      <c r="B456" t="s">
        <v>14</v>
      </c>
    </row>
    <row r="457" spans="1:2" x14ac:dyDescent="0.3">
      <c r="A457">
        <v>116500</v>
      </c>
      <c r="B457" t="s">
        <v>20</v>
      </c>
    </row>
    <row r="458" spans="1:2" x14ac:dyDescent="0.3">
      <c r="A458">
        <v>146400</v>
      </c>
      <c r="B458" t="s">
        <v>20</v>
      </c>
    </row>
    <row r="459" spans="1:2" x14ac:dyDescent="0.3">
      <c r="A459">
        <v>5000</v>
      </c>
      <c r="B459" t="s">
        <v>14</v>
      </c>
    </row>
    <row r="460" spans="1:2" x14ac:dyDescent="0.3">
      <c r="A460">
        <v>33800</v>
      </c>
      <c r="B460" t="s">
        <v>20</v>
      </c>
    </row>
    <row r="461" spans="1:2" x14ac:dyDescent="0.3">
      <c r="A461">
        <v>6300</v>
      </c>
      <c r="B461" t="s">
        <v>14</v>
      </c>
    </row>
    <row r="462" spans="1:2" x14ac:dyDescent="0.3">
      <c r="A462">
        <v>2400</v>
      </c>
      <c r="B462" t="s">
        <v>20</v>
      </c>
    </row>
    <row r="463" spans="1:2" x14ac:dyDescent="0.3">
      <c r="A463">
        <v>98800</v>
      </c>
      <c r="B463" t="s">
        <v>20</v>
      </c>
    </row>
    <row r="464" spans="1:2" x14ac:dyDescent="0.3">
      <c r="A464">
        <v>188800</v>
      </c>
      <c r="B464" t="s">
        <v>14</v>
      </c>
    </row>
    <row r="465" spans="1:2" x14ac:dyDescent="0.3">
      <c r="A465">
        <v>134300</v>
      </c>
      <c r="B465" t="s">
        <v>20</v>
      </c>
    </row>
    <row r="466" spans="1:2" x14ac:dyDescent="0.3">
      <c r="A466">
        <v>71200</v>
      </c>
      <c r="B466" t="s">
        <v>20</v>
      </c>
    </row>
    <row r="467" spans="1:2" x14ac:dyDescent="0.3">
      <c r="A467">
        <v>4700</v>
      </c>
      <c r="B467" t="s">
        <v>20</v>
      </c>
    </row>
    <row r="468" spans="1:2" x14ac:dyDescent="0.3">
      <c r="A468">
        <v>1200</v>
      </c>
      <c r="B468" t="s">
        <v>20</v>
      </c>
    </row>
    <row r="469" spans="1:2" x14ac:dyDescent="0.3">
      <c r="A469">
        <v>1400</v>
      </c>
      <c r="B469" t="s">
        <v>20</v>
      </c>
    </row>
    <row r="470" spans="1:2" x14ac:dyDescent="0.3">
      <c r="A470">
        <v>4000</v>
      </c>
      <c r="B470" t="s">
        <v>14</v>
      </c>
    </row>
    <row r="471" spans="1:2" x14ac:dyDescent="0.3">
      <c r="A471">
        <v>5600</v>
      </c>
      <c r="B471" t="s">
        <v>20</v>
      </c>
    </row>
    <row r="472" spans="1:2" x14ac:dyDescent="0.3">
      <c r="A472">
        <v>3600</v>
      </c>
      <c r="B472" t="s">
        <v>20</v>
      </c>
    </row>
    <row r="473" spans="1:2" x14ac:dyDescent="0.3">
      <c r="A473">
        <v>3100</v>
      </c>
      <c r="B473" t="s">
        <v>20</v>
      </c>
    </row>
    <row r="474" spans="1:2" x14ac:dyDescent="0.3">
      <c r="A474">
        <v>153800</v>
      </c>
      <c r="B474" t="s">
        <v>14</v>
      </c>
    </row>
    <row r="475" spans="1:2" x14ac:dyDescent="0.3">
      <c r="A475">
        <v>5000</v>
      </c>
      <c r="B475" t="s">
        <v>20</v>
      </c>
    </row>
    <row r="476" spans="1:2" x14ac:dyDescent="0.3">
      <c r="A476">
        <v>4000</v>
      </c>
      <c r="B476" t="s">
        <v>20</v>
      </c>
    </row>
    <row r="477" spans="1:2" x14ac:dyDescent="0.3">
      <c r="A477">
        <v>7400</v>
      </c>
      <c r="B477" t="s">
        <v>20</v>
      </c>
    </row>
    <row r="478" spans="1:2" x14ac:dyDescent="0.3">
      <c r="A478">
        <v>191500</v>
      </c>
      <c r="B478" t="s">
        <v>14</v>
      </c>
    </row>
    <row r="479" spans="1:2" x14ac:dyDescent="0.3">
      <c r="A479">
        <v>8500</v>
      </c>
      <c r="B479" t="s">
        <v>14</v>
      </c>
    </row>
    <row r="480" spans="1:2" x14ac:dyDescent="0.3">
      <c r="A480">
        <v>68800</v>
      </c>
      <c r="B480" t="s">
        <v>20</v>
      </c>
    </row>
    <row r="481" spans="1:2" x14ac:dyDescent="0.3">
      <c r="A481">
        <v>2400</v>
      </c>
      <c r="B481" t="s">
        <v>20</v>
      </c>
    </row>
    <row r="482" spans="1:2" x14ac:dyDescent="0.3">
      <c r="A482">
        <v>8600</v>
      </c>
      <c r="B482" t="s">
        <v>20</v>
      </c>
    </row>
    <row r="483" spans="1:2" x14ac:dyDescent="0.3">
      <c r="A483">
        <v>196600</v>
      </c>
      <c r="B483" t="s">
        <v>14</v>
      </c>
    </row>
    <row r="484" spans="1:2" x14ac:dyDescent="0.3">
      <c r="A484">
        <v>4200</v>
      </c>
      <c r="B484" t="s">
        <v>14</v>
      </c>
    </row>
    <row r="485" spans="1:2" x14ac:dyDescent="0.3">
      <c r="A485">
        <v>91400</v>
      </c>
      <c r="B485" t="s">
        <v>14</v>
      </c>
    </row>
    <row r="486" spans="1:2" x14ac:dyDescent="0.3">
      <c r="A486">
        <v>29600</v>
      </c>
      <c r="B486" t="s">
        <v>20</v>
      </c>
    </row>
    <row r="487" spans="1:2" x14ac:dyDescent="0.3">
      <c r="A487">
        <v>90600</v>
      </c>
      <c r="B487" t="s">
        <v>14</v>
      </c>
    </row>
    <row r="488" spans="1:2" x14ac:dyDescent="0.3">
      <c r="A488">
        <v>5200</v>
      </c>
      <c r="B488" t="s">
        <v>14</v>
      </c>
    </row>
    <row r="489" spans="1:2" x14ac:dyDescent="0.3">
      <c r="A489">
        <v>110300</v>
      </c>
      <c r="B489" t="s">
        <v>20</v>
      </c>
    </row>
    <row r="490" spans="1:2" x14ac:dyDescent="0.3">
      <c r="A490">
        <v>5300</v>
      </c>
      <c r="B490" t="s">
        <v>20</v>
      </c>
    </row>
    <row r="491" spans="1:2" x14ac:dyDescent="0.3">
      <c r="A491">
        <v>9200</v>
      </c>
      <c r="B491" t="s">
        <v>20</v>
      </c>
    </row>
    <row r="492" spans="1:2" x14ac:dyDescent="0.3">
      <c r="A492">
        <v>2400</v>
      </c>
      <c r="B492" t="s">
        <v>20</v>
      </c>
    </row>
    <row r="493" spans="1:2" x14ac:dyDescent="0.3">
      <c r="A493">
        <v>56800</v>
      </c>
      <c r="B493" t="s">
        <v>20</v>
      </c>
    </row>
    <row r="494" spans="1:2" x14ac:dyDescent="0.3">
      <c r="A494">
        <v>191000</v>
      </c>
      <c r="B494" t="s">
        <v>74</v>
      </c>
    </row>
    <row r="495" spans="1:2" x14ac:dyDescent="0.3">
      <c r="A495">
        <v>900</v>
      </c>
      <c r="B495" t="s">
        <v>20</v>
      </c>
    </row>
    <row r="496" spans="1:2" x14ac:dyDescent="0.3">
      <c r="A496">
        <v>2500</v>
      </c>
      <c r="B496" t="s">
        <v>20</v>
      </c>
    </row>
    <row r="497" spans="1:2" x14ac:dyDescent="0.3">
      <c r="A497">
        <v>3200</v>
      </c>
      <c r="B497" t="s">
        <v>20</v>
      </c>
    </row>
    <row r="498" spans="1:2" x14ac:dyDescent="0.3">
      <c r="A498">
        <v>183800</v>
      </c>
      <c r="B498" t="s">
        <v>14</v>
      </c>
    </row>
    <row r="499" spans="1:2" x14ac:dyDescent="0.3">
      <c r="A499">
        <v>9800</v>
      </c>
      <c r="B499" t="s">
        <v>14</v>
      </c>
    </row>
    <row r="500" spans="1:2" x14ac:dyDescent="0.3">
      <c r="A500">
        <v>193400</v>
      </c>
      <c r="B500" t="s">
        <v>14</v>
      </c>
    </row>
    <row r="501" spans="1:2" x14ac:dyDescent="0.3">
      <c r="A501">
        <v>163800</v>
      </c>
      <c r="B501" t="s">
        <v>14</v>
      </c>
    </row>
    <row r="502" spans="1:2" x14ac:dyDescent="0.3">
      <c r="A502">
        <v>100</v>
      </c>
      <c r="B502" t="s">
        <v>14</v>
      </c>
    </row>
    <row r="503" spans="1:2" x14ac:dyDescent="0.3">
      <c r="A503">
        <v>153600</v>
      </c>
      <c r="B503" t="s">
        <v>14</v>
      </c>
    </row>
    <row r="504" spans="1:2" x14ac:dyDescent="0.3">
      <c r="A504">
        <v>1300</v>
      </c>
      <c r="B504" t="s">
        <v>20</v>
      </c>
    </row>
    <row r="505" spans="1:2" x14ac:dyDescent="0.3">
      <c r="A505">
        <v>25500</v>
      </c>
      <c r="B505" t="s">
        <v>20</v>
      </c>
    </row>
    <row r="506" spans="1:2" x14ac:dyDescent="0.3">
      <c r="A506">
        <v>7500</v>
      </c>
      <c r="B506" t="s">
        <v>14</v>
      </c>
    </row>
    <row r="507" spans="1:2" x14ac:dyDescent="0.3">
      <c r="A507">
        <v>89900</v>
      </c>
      <c r="B507" t="s">
        <v>14</v>
      </c>
    </row>
    <row r="508" spans="1:2" x14ac:dyDescent="0.3">
      <c r="A508">
        <v>18000</v>
      </c>
      <c r="B508" t="s">
        <v>20</v>
      </c>
    </row>
    <row r="509" spans="1:2" x14ac:dyDescent="0.3">
      <c r="A509">
        <v>2100</v>
      </c>
      <c r="B509" t="s">
        <v>14</v>
      </c>
    </row>
    <row r="510" spans="1:2" x14ac:dyDescent="0.3">
      <c r="A510">
        <v>172700</v>
      </c>
      <c r="B510" t="s">
        <v>20</v>
      </c>
    </row>
    <row r="511" spans="1:2" x14ac:dyDescent="0.3">
      <c r="A511">
        <v>168500</v>
      </c>
      <c r="B511" t="s">
        <v>14</v>
      </c>
    </row>
    <row r="512" spans="1:2" x14ac:dyDescent="0.3">
      <c r="A512">
        <v>7800</v>
      </c>
      <c r="B512" t="s">
        <v>20</v>
      </c>
    </row>
    <row r="513" spans="1:2" x14ac:dyDescent="0.3">
      <c r="A513">
        <v>147800</v>
      </c>
      <c r="B513" t="s">
        <v>14</v>
      </c>
    </row>
    <row r="514" spans="1:2" x14ac:dyDescent="0.3">
      <c r="A514">
        <v>9100</v>
      </c>
      <c r="B514" t="s">
        <v>20</v>
      </c>
    </row>
    <row r="515" spans="1:2" x14ac:dyDescent="0.3">
      <c r="A515">
        <v>8300</v>
      </c>
      <c r="B515" t="s">
        <v>74</v>
      </c>
    </row>
    <row r="516" spans="1:2" x14ac:dyDescent="0.3">
      <c r="A516">
        <v>138700</v>
      </c>
      <c r="B516" t="s">
        <v>74</v>
      </c>
    </row>
    <row r="517" spans="1:2" x14ac:dyDescent="0.3">
      <c r="A517">
        <v>8600</v>
      </c>
      <c r="B517" t="s">
        <v>14</v>
      </c>
    </row>
    <row r="518" spans="1:2" x14ac:dyDescent="0.3">
      <c r="A518">
        <v>125400</v>
      </c>
      <c r="B518" t="s">
        <v>14</v>
      </c>
    </row>
    <row r="519" spans="1:2" x14ac:dyDescent="0.3">
      <c r="A519">
        <v>5900</v>
      </c>
      <c r="B519" t="s">
        <v>20</v>
      </c>
    </row>
    <row r="520" spans="1:2" x14ac:dyDescent="0.3">
      <c r="A520">
        <v>8800</v>
      </c>
      <c r="B520" t="s">
        <v>14</v>
      </c>
    </row>
    <row r="521" spans="1:2" x14ac:dyDescent="0.3">
      <c r="A521">
        <v>177700</v>
      </c>
      <c r="B521" t="s">
        <v>20</v>
      </c>
    </row>
    <row r="522" spans="1:2" x14ac:dyDescent="0.3">
      <c r="A522">
        <v>800</v>
      </c>
      <c r="B522" t="s">
        <v>20</v>
      </c>
    </row>
    <row r="523" spans="1:2" x14ac:dyDescent="0.3">
      <c r="A523">
        <v>7600</v>
      </c>
      <c r="B523" t="s">
        <v>20</v>
      </c>
    </row>
    <row r="524" spans="1:2" x14ac:dyDescent="0.3">
      <c r="A524">
        <v>50500</v>
      </c>
      <c r="B524" t="s">
        <v>14</v>
      </c>
    </row>
    <row r="525" spans="1:2" x14ac:dyDescent="0.3">
      <c r="A525">
        <v>900</v>
      </c>
      <c r="B525" t="s">
        <v>20</v>
      </c>
    </row>
    <row r="526" spans="1:2" x14ac:dyDescent="0.3">
      <c r="A526">
        <v>96700</v>
      </c>
      <c r="B526" t="s">
        <v>14</v>
      </c>
    </row>
    <row r="527" spans="1:2" x14ac:dyDescent="0.3">
      <c r="A527">
        <v>2100</v>
      </c>
      <c r="B527" t="s">
        <v>14</v>
      </c>
    </row>
    <row r="528" spans="1:2" x14ac:dyDescent="0.3">
      <c r="A528">
        <v>8300</v>
      </c>
      <c r="B528" t="s">
        <v>20</v>
      </c>
    </row>
    <row r="529" spans="1:2" x14ac:dyDescent="0.3">
      <c r="A529">
        <v>189200</v>
      </c>
      <c r="B529" t="s">
        <v>14</v>
      </c>
    </row>
    <row r="530" spans="1:2" x14ac:dyDescent="0.3">
      <c r="A530">
        <v>9000</v>
      </c>
      <c r="B530" t="s">
        <v>14</v>
      </c>
    </row>
    <row r="531" spans="1:2" x14ac:dyDescent="0.3">
      <c r="A531">
        <v>5100</v>
      </c>
      <c r="B531" t="s">
        <v>14</v>
      </c>
    </row>
    <row r="532" spans="1:2" x14ac:dyDescent="0.3">
      <c r="A532">
        <v>105000</v>
      </c>
      <c r="B532" t="s">
        <v>14</v>
      </c>
    </row>
    <row r="533" spans="1:2" x14ac:dyDescent="0.3">
      <c r="A533">
        <v>186700</v>
      </c>
      <c r="B533" t="s">
        <v>47</v>
      </c>
    </row>
    <row r="534" spans="1:2" x14ac:dyDescent="0.3">
      <c r="A534">
        <v>1600</v>
      </c>
      <c r="B534" t="s">
        <v>20</v>
      </c>
    </row>
    <row r="535" spans="1:2" x14ac:dyDescent="0.3">
      <c r="A535">
        <v>115600</v>
      </c>
      <c r="B535" t="s">
        <v>20</v>
      </c>
    </row>
    <row r="536" spans="1:2" x14ac:dyDescent="0.3">
      <c r="A536">
        <v>89100</v>
      </c>
      <c r="B536" t="s">
        <v>14</v>
      </c>
    </row>
    <row r="537" spans="1:2" x14ac:dyDescent="0.3">
      <c r="A537">
        <v>2600</v>
      </c>
      <c r="B537" t="s">
        <v>20</v>
      </c>
    </row>
    <row r="538" spans="1:2" x14ac:dyDescent="0.3">
      <c r="A538">
        <v>9800</v>
      </c>
      <c r="B538" t="s">
        <v>20</v>
      </c>
    </row>
    <row r="539" spans="1:2" x14ac:dyDescent="0.3">
      <c r="A539">
        <v>84400</v>
      </c>
      <c r="B539" t="s">
        <v>20</v>
      </c>
    </row>
    <row r="540" spans="1:2" x14ac:dyDescent="0.3">
      <c r="A540">
        <v>151300</v>
      </c>
      <c r="B540" t="s">
        <v>14</v>
      </c>
    </row>
    <row r="541" spans="1:2" x14ac:dyDescent="0.3">
      <c r="A541">
        <v>9800</v>
      </c>
      <c r="B541" t="s">
        <v>14</v>
      </c>
    </row>
    <row r="542" spans="1:2" x14ac:dyDescent="0.3">
      <c r="A542">
        <v>5300</v>
      </c>
      <c r="B542" t="s">
        <v>20</v>
      </c>
    </row>
    <row r="543" spans="1:2" x14ac:dyDescent="0.3">
      <c r="A543">
        <v>178000</v>
      </c>
      <c r="B543" t="s">
        <v>14</v>
      </c>
    </row>
    <row r="544" spans="1:2" x14ac:dyDescent="0.3">
      <c r="A544">
        <v>77000</v>
      </c>
      <c r="B544" t="s">
        <v>14</v>
      </c>
    </row>
    <row r="545" spans="1:2" x14ac:dyDescent="0.3">
      <c r="A545">
        <v>84900</v>
      </c>
      <c r="B545" t="s">
        <v>14</v>
      </c>
    </row>
    <row r="546" spans="1:2" x14ac:dyDescent="0.3">
      <c r="A546">
        <v>2800</v>
      </c>
      <c r="B546" t="s">
        <v>20</v>
      </c>
    </row>
    <row r="547" spans="1:2" x14ac:dyDescent="0.3">
      <c r="A547">
        <v>184800</v>
      </c>
      <c r="B547" t="s">
        <v>14</v>
      </c>
    </row>
    <row r="548" spans="1:2" x14ac:dyDescent="0.3">
      <c r="A548">
        <v>4200</v>
      </c>
      <c r="B548" t="s">
        <v>20</v>
      </c>
    </row>
    <row r="549" spans="1:2" x14ac:dyDescent="0.3">
      <c r="A549">
        <v>1300</v>
      </c>
      <c r="B549" t="s">
        <v>20</v>
      </c>
    </row>
    <row r="550" spans="1:2" x14ac:dyDescent="0.3">
      <c r="A550">
        <v>66100</v>
      </c>
      <c r="B550" t="s">
        <v>20</v>
      </c>
    </row>
    <row r="551" spans="1:2" x14ac:dyDescent="0.3">
      <c r="A551">
        <v>29500</v>
      </c>
      <c r="B551" t="s">
        <v>20</v>
      </c>
    </row>
    <row r="552" spans="1:2" x14ac:dyDescent="0.3">
      <c r="A552">
        <v>100</v>
      </c>
      <c r="B552" t="s">
        <v>74</v>
      </c>
    </row>
    <row r="553" spans="1:2" x14ac:dyDescent="0.3">
      <c r="A553">
        <v>180100</v>
      </c>
      <c r="B553" t="s">
        <v>14</v>
      </c>
    </row>
    <row r="554" spans="1:2" x14ac:dyDescent="0.3">
      <c r="A554">
        <v>9000</v>
      </c>
      <c r="B554" t="s">
        <v>14</v>
      </c>
    </row>
    <row r="555" spans="1:2" x14ac:dyDescent="0.3">
      <c r="A555">
        <v>170600</v>
      </c>
      <c r="B555" t="s">
        <v>14</v>
      </c>
    </row>
    <row r="556" spans="1:2" x14ac:dyDescent="0.3">
      <c r="A556">
        <v>9500</v>
      </c>
      <c r="B556" t="s">
        <v>20</v>
      </c>
    </row>
    <row r="557" spans="1:2" x14ac:dyDescent="0.3">
      <c r="A557">
        <v>6300</v>
      </c>
      <c r="B557" t="s">
        <v>20</v>
      </c>
    </row>
    <row r="558" spans="1:2" x14ac:dyDescent="0.3">
      <c r="A558">
        <v>5200</v>
      </c>
      <c r="B558" t="s">
        <v>20</v>
      </c>
    </row>
    <row r="559" spans="1:2" x14ac:dyDescent="0.3">
      <c r="A559">
        <v>6000</v>
      </c>
      <c r="B559" t="s">
        <v>20</v>
      </c>
    </row>
    <row r="560" spans="1:2" x14ac:dyDescent="0.3">
      <c r="A560">
        <v>5800</v>
      </c>
      <c r="B560" t="s">
        <v>20</v>
      </c>
    </row>
    <row r="561" spans="1:2" x14ac:dyDescent="0.3">
      <c r="A561">
        <v>105300</v>
      </c>
      <c r="B561" t="s">
        <v>20</v>
      </c>
    </row>
    <row r="562" spans="1:2" x14ac:dyDescent="0.3">
      <c r="A562">
        <v>20000</v>
      </c>
      <c r="B562" t="s">
        <v>20</v>
      </c>
    </row>
    <row r="563" spans="1:2" x14ac:dyDescent="0.3">
      <c r="A563">
        <v>3000</v>
      </c>
      <c r="B563" t="s">
        <v>20</v>
      </c>
    </row>
    <row r="564" spans="1:2" x14ac:dyDescent="0.3">
      <c r="A564">
        <v>9900</v>
      </c>
      <c r="B564" t="s">
        <v>14</v>
      </c>
    </row>
    <row r="565" spans="1:2" x14ac:dyDescent="0.3">
      <c r="A565">
        <v>3700</v>
      </c>
      <c r="B565" t="s">
        <v>20</v>
      </c>
    </row>
    <row r="566" spans="1:2" x14ac:dyDescent="0.3">
      <c r="A566">
        <v>168700</v>
      </c>
      <c r="B566" t="s">
        <v>14</v>
      </c>
    </row>
    <row r="567" spans="1:2" x14ac:dyDescent="0.3">
      <c r="A567">
        <v>94900</v>
      </c>
      <c r="B567" t="s">
        <v>20</v>
      </c>
    </row>
    <row r="568" spans="1:2" x14ac:dyDescent="0.3">
      <c r="A568">
        <v>9300</v>
      </c>
      <c r="B568" t="s">
        <v>14</v>
      </c>
    </row>
    <row r="569" spans="1:2" x14ac:dyDescent="0.3">
      <c r="A569">
        <v>6800</v>
      </c>
      <c r="B569" t="s">
        <v>20</v>
      </c>
    </row>
    <row r="570" spans="1:2" x14ac:dyDescent="0.3">
      <c r="A570">
        <v>72400</v>
      </c>
      <c r="B570" t="s">
        <v>20</v>
      </c>
    </row>
    <row r="571" spans="1:2" x14ac:dyDescent="0.3">
      <c r="A571">
        <v>20100</v>
      </c>
      <c r="B571" t="s">
        <v>20</v>
      </c>
    </row>
    <row r="572" spans="1:2" x14ac:dyDescent="0.3">
      <c r="A572">
        <v>31200</v>
      </c>
      <c r="B572" t="s">
        <v>20</v>
      </c>
    </row>
    <row r="573" spans="1:2" x14ac:dyDescent="0.3">
      <c r="A573">
        <v>3500</v>
      </c>
      <c r="B573" t="s">
        <v>14</v>
      </c>
    </row>
    <row r="574" spans="1:2" x14ac:dyDescent="0.3">
      <c r="A574">
        <v>9000</v>
      </c>
      <c r="B574" t="s">
        <v>74</v>
      </c>
    </row>
    <row r="575" spans="1:2" x14ac:dyDescent="0.3">
      <c r="A575">
        <v>6700</v>
      </c>
      <c r="B575" t="s">
        <v>20</v>
      </c>
    </row>
    <row r="576" spans="1:2" x14ac:dyDescent="0.3">
      <c r="A576">
        <v>2700</v>
      </c>
      <c r="B576" t="s">
        <v>20</v>
      </c>
    </row>
    <row r="577" spans="1:2" x14ac:dyDescent="0.3">
      <c r="A577">
        <v>83300</v>
      </c>
      <c r="B577" t="s">
        <v>14</v>
      </c>
    </row>
    <row r="578" spans="1:2" x14ac:dyDescent="0.3">
      <c r="A578">
        <v>9700</v>
      </c>
      <c r="B578" t="s">
        <v>14</v>
      </c>
    </row>
    <row r="579" spans="1:2" x14ac:dyDescent="0.3">
      <c r="A579">
        <v>8200</v>
      </c>
      <c r="B579" t="s">
        <v>74</v>
      </c>
    </row>
    <row r="580" spans="1:2" x14ac:dyDescent="0.3">
      <c r="A580">
        <v>96500</v>
      </c>
      <c r="B580" t="s">
        <v>14</v>
      </c>
    </row>
    <row r="581" spans="1:2" x14ac:dyDescent="0.3">
      <c r="A581">
        <v>6200</v>
      </c>
      <c r="B581" t="s">
        <v>20</v>
      </c>
    </row>
    <row r="582" spans="1:2" x14ac:dyDescent="0.3">
      <c r="A582">
        <v>43800</v>
      </c>
      <c r="B582" t="s">
        <v>20</v>
      </c>
    </row>
    <row r="583" spans="1:2" x14ac:dyDescent="0.3">
      <c r="A583">
        <v>6000</v>
      </c>
      <c r="B583" t="s">
        <v>14</v>
      </c>
    </row>
    <row r="584" spans="1:2" x14ac:dyDescent="0.3">
      <c r="A584">
        <v>8700</v>
      </c>
      <c r="B584" t="s">
        <v>14</v>
      </c>
    </row>
    <row r="585" spans="1:2" x14ac:dyDescent="0.3">
      <c r="A585">
        <v>18900</v>
      </c>
      <c r="B585" t="s">
        <v>20</v>
      </c>
    </row>
    <row r="586" spans="1:2" x14ac:dyDescent="0.3">
      <c r="A586">
        <v>86400</v>
      </c>
      <c r="B586" t="s">
        <v>20</v>
      </c>
    </row>
    <row r="587" spans="1:2" x14ac:dyDescent="0.3">
      <c r="A587">
        <v>8900</v>
      </c>
      <c r="B587" t="s">
        <v>20</v>
      </c>
    </row>
    <row r="588" spans="1:2" x14ac:dyDescent="0.3">
      <c r="A588">
        <v>700</v>
      </c>
      <c r="B588" t="s">
        <v>20</v>
      </c>
    </row>
    <row r="589" spans="1:2" x14ac:dyDescent="0.3">
      <c r="A589">
        <v>9400</v>
      </c>
      <c r="B589" t="s">
        <v>14</v>
      </c>
    </row>
    <row r="590" spans="1:2" x14ac:dyDescent="0.3">
      <c r="A590">
        <v>157600</v>
      </c>
      <c r="B590" t="s">
        <v>14</v>
      </c>
    </row>
    <row r="591" spans="1:2" x14ac:dyDescent="0.3">
      <c r="A591">
        <v>7900</v>
      </c>
      <c r="B591" t="s">
        <v>14</v>
      </c>
    </row>
    <row r="592" spans="1:2" x14ac:dyDescent="0.3">
      <c r="A592">
        <v>7100</v>
      </c>
      <c r="B592" t="s">
        <v>14</v>
      </c>
    </row>
    <row r="593" spans="1:2" x14ac:dyDescent="0.3">
      <c r="A593">
        <v>600</v>
      </c>
      <c r="B593" t="s">
        <v>20</v>
      </c>
    </row>
    <row r="594" spans="1:2" x14ac:dyDescent="0.3">
      <c r="A594">
        <v>156800</v>
      </c>
      <c r="B594" t="s">
        <v>14</v>
      </c>
    </row>
    <row r="595" spans="1:2" x14ac:dyDescent="0.3">
      <c r="A595">
        <v>121600</v>
      </c>
      <c r="B595" t="s">
        <v>20</v>
      </c>
    </row>
    <row r="596" spans="1:2" x14ac:dyDescent="0.3">
      <c r="A596">
        <v>157300</v>
      </c>
      <c r="B596" t="s">
        <v>14</v>
      </c>
    </row>
    <row r="597" spans="1:2" x14ac:dyDescent="0.3">
      <c r="A597">
        <v>70300</v>
      </c>
      <c r="B597" t="s">
        <v>20</v>
      </c>
    </row>
    <row r="598" spans="1:2" x14ac:dyDescent="0.3">
      <c r="A598">
        <v>7900</v>
      </c>
      <c r="B598" t="s">
        <v>14</v>
      </c>
    </row>
    <row r="599" spans="1:2" x14ac:dyDescent="0.3">
      <c r="A599">
        <v>73800</v>
      </c>
      <c r="B599" t="s">
        <v>20</v>
      </c>
    </row>
    <row r="600" spans="1:2" x14ac:dyDescent="0.3">
      <c r="A600">
        <v>108500</v>
      </c>
      <c r="B600" t="s">
        <v>20</v>
      </c>
    </row>
    <row r="601" spans="1:2" x14ac:dyDescent="0.3">
      <c r="A601">
        <v>140300</v>
      </c>
      <c r="B601" t="s">
        <v>14</v>
      </c>
    </row>
    <row r="602" spans="1:2" x14ac:dyDescent="0.3">
      <c r="A602">
        <v>100</v>
      </c>
      <c r="B602" t="s">
        <v>14</v>
      </c>
    </row>
    <row r="603" spans="1:2" x14ac:dyDescent="0.3">
      <c r="A603">
        <v>6300</v>
      </c>
      <c r="B603" t="s">
        <v>20</v>
      </c>
    </row>
    <row r="604" spans="1:2" x14ac:dyDescent="0.3">
      <c r="A604">
        <v>71100</v>
      </c>
      <c r="B604" t="s">
        <v>20</v>
      </c>
    </row>
    <row r="605" spans="1:2" x14ac:dyDescent="0.3">
      <c r="A605">
        <v>5300</v>
      </c>
      <c r="B605" t="s">
        <v>20</v>
      </c>
    </row>
    <row r="606" spans="1:2" x14ac:dyDescent="0.3">
      <c r="A606">
        <v>88700</v>
      </c>
      <c r="B606" t="s">
        <v>20</v>
      </c>
    </row>
    <row r="607" spans="1:2" x14ac:dyDescent="0.3">
      <c r="A607">
        <v>3300</v>
      </c>
      <c r="B607" t="s">
        <v>20</v>
      </c>
    </row>
    <row r="608" spans="1:2" x14ac:dyDescent="0.3">
      <c r="A608">
        <v>3400</v>
      </c>
      <c r="B608" t="s">
        <v>20</v>
      </c>
    </row>
    <row r="609" spans="1:2" x14ac:dyDescent="0.3">
      <c r="A609">
        <v>137600</v>
      </c>
      <c r="B609" t="s">
        <v>20</v>
      </c>
    </row>
    <row r="610" spans="1:2" x14ac:dyDescent="0.3">
      <c r="A610">
        <v>3900</v>
      </c>
      <c r="B610" t="s">
        <v>20</v>
      </c>
    </row>
    <row r="611" spans="1:2" x14ac:dyDescent="0.3">
      <c r="A611">
        <v>10000</v>
      </c>
      <c r="B611" t="s">
        <v>20</v>
      </c>
    </row>
    <row r="612" spans="1:2" x14ac:dyDescent="0.3">
      <c r="A612">
        <v>42800</v>
      </c>
      <c r="B612" t="s">
        <v>20</v>
      </c>
    </row>
    <row r="613" spans="1:2" x14ac:dyDescent="0.3">
      <c r="A613">
        <v>8200</v>
      </c>
      <c r="B613" t="s">
        <v>74</v>
      </c>
    </row>
    <row r="614" spans="1:2" x14ac:dyDescent="0.3">
      <c r="A614">
        <v>6200</v>
      </c>
      <c r="B614" t="s">
        <v>20</v>
      </c>
    </row>
    <row r="615" spans="1:2" x14ac:dyDescent="0.3">
      <c r="A615">
        <v>1100</v>
      </c>
      <c r="B615" t="s">
        <v>20</v>
      </c>
    </row>
    <row r="616" spans="1:2" x14ac:dyDescent="0.3">
      <c r="A616">
        <v>26500</v>
      </c>
      <c r="B616" t="s">
        <v>20</v>
      </c>
    </row>
    <row r="617" spans="1:2" x14ac:dyDescent="0.3">
      <c r="A617">
        <v>8500</v>
      </c>
      <c r="B617" t="s">
        <v>20</v>
      </c>
    </row>
    <row r="618" spans="1:2" x14ac:dyDescent="0.3">
      <c r="A618">
        <v>6400</v>
      </c>
      <c r="B618" t="s">
        <v>20</v>
      </c>
    </row>
    <row r="619" spans="1:2" x14ac:dyDescent="0.3">
      <c r="A619">
        <v>1400</v>
      </c>
      <c r="B619" t="s">
        <v>20</v>
      </c>
    </row>
    <row r="620" spans="1:2" x14ac:dyDescent="0.3">
      <c r="A620">
        <v>198600</v>
      </c>
      <c r="B620" t="s">
        <v>14</v>
      </c>
    </row>
    <row r="621" spans="1:2" x14ac:dyDescent="0.3">
      <c r="A621">
        <v>195900</v>
      </c>
      <c r="B621" t="s">
        <v>14</v>
      </c>
    </row>
    <row r="622" spans="1:2" x14ac:dyDescent="0.3">
      <c r="A622">
        <v>4300</v>
      </c>
      <c r="B622" t="s">
        <v>20</v>
      </c>
    </row>
    <row r="623" spans="1:2" x14ac:dyDescent="0.3">
      <c r="A623">
        <v>25600</v>
      </c>
      <c r="B623" t="s">
        <v>20</v>
      </c>
    </row>
    <row r="624" spans="1:2" x14ac:dyDescent="0.3">
      <c r="A624">
        <v>189000</v>
      </c>
      <c r="B624" t="s">
        <v>14</v>
      </c>
    </row>
    <row r="625" spans="1:2" x14ac:dyDescent="0.3">
      <c r="A625">
        <v>94300</v>
      </c>
      <c r="B625" t="s">
        <v>20</v>
      </c>
    </row>
    <row r="626" spans="1:2" x14ac:dyDescent="0.3">
      <c r="A626">
        <v>5100</v>
      </c>
      <c r="B626" t="s">
        <v>20</v>
      </c>
    </row>
    <row r="627" spans="1:2" x14ac:dyDescent="0.3">
      <c r="A627">
        <v>7500</v>
      </c>
      <c r="B627" t="s">
        <v>14</v>
      </c>
    </row>
    <row r="628" spans="1:2" x14ac:dyDescent="0.3">
      <c r="A628">
        <v>6400</v>
      </c>
      <c r="B628" t="s">
        <v>20</v>
      </c>
    </row>
    <row r="629" spans="1:2" x14ac:dyDescent="0.3">
      <c r="A629">
        <v>1600</v>
      </c>
      <c r="B629" t="s">
        <v>20</v>
      </c>
    </row>
    <row r="630" spans="1:2" x14ac:dyDescent="0.3">
      <c r="A630">
        <v>1900</v>
      </c>
      <c r="B630" t="s">
        <v>20</v>
      </c>
    </row>
    <row r="631" spans="1:2" x14ac:dyDescent="0.3">
      <c r="A631">
        <v>85900</v>
      </c>
      <c r="B631" t="s">
        <v>14</v>
      </c>
    </row>
    <row r="632" spans="1:2" x14ac:dyDescent="0.3">
      <c r="A632">
        <v>9500</v>
      </c>
      <c r="B632" t="s">
        <v>74</v>
      </c>
    </row>
    <row r="633" spans="1:2" x14ac:dyDescent="0.3">
      <c r="A633">
        <v>59200</v>
      </c>
      <c r="B633" t="s">
        <v>20</v>
      </c>
    </row>
    <row r="634" spans="1:2" x14ac:dyDescent="0.3">
      <c r="A634">
        <v>72100</v>
      </c>
      <c r="B634" t="s">
        <v>47</v>
      </c>
    </row>
    <row r="635" spans="1:2" x14ac:dyDescent="0.3">
      <c r="A635">
        <v>6700</v>
      </c>
      <c r="B635" t="s">
        <v>14</v>
      </c>
    </row>
    <row r="636" spans="1:2" x14ac:dyDescent="0.3">
      <c r="A636">
        <v>118200</v>
      </c>
      <c r="B636" t="s">
        <v>74</v>
      </c>
    </row>
    <row r="637" spans="1:2" x14ac:dyDescent="0.3">
      <c r="A637">
        <v>139000</v>
      </c>
      <c r="B637" t="s">
        <v>20</v>
      </c>
    </row>
    <row r="638" spans="1:2" x14ac:dyDescent="0.3">
      <c r="A638">
        <v>197700</v>
      </c>
      <c r="B638" t="s">
        <v>14</v>
      </c>
    </row>
    <row r="639" spans="1:2" x14ac:dyDescent="0.3">
      <c r="A639">
        <v>8500</v>
      </c>
      <c r="B639" t="s">
        <v>14</v>
      </c>
    </row>
    <row r="640" spans="1:2" x14ac:dyDescent="0.3">
      <c r="A640">
        <v>81600</v>
      </c>
      <c r="B640" t="s">
        <v>14</v>
      </c>
    </row>
    <row r="641" spans="1:2" x14ac:dyDescent="0.3">
      <c r="A641">
        <v>8600</v>
      </c>
      <c r="B641" t="s">
        <v>47</v>
      </c>
    </row>
    <row r="642" spans="1:2" x14ac:dyDescent="0.3">
      <c r="A642">
        <v>119800</v>
      </c>
      <c r="B642" t="s">
        <v>14</v>
      </c>
    </row>
    <row r="643" spans="1:2" x14ac:dyDescent="0.3">
      <c r="A643">
        <v>9400</v>
      </c>
      <c r="B643" t="s">
        <v>20</v>
      </c>
    </row>
    <row r="644" spans="1:2" x14ac:dyDescent="0.3">
      <c r="A644">
        <v>9200</v>
      </c>
      <c r="B644" t="s">
        <v>20</v>
      </c>
    </row>
    <row r="645" spans="1:2" x14ac:dyDescent="0.3">
      <c r="A645">
        <v>14900</v>
      </c>
      <c r="B645" t="s">
        <v>20</v>
      </c>
    </row>
    <row r="646" spans="1:2" x14ac:dyDescent="0.3">
      <c r="A646">
        <v>169400</v>
      </c>
      <c r="B646" t="s">
        <v>14</v>
      </c>
    </row>
    <row r="647" spans="1:2" x14ac:dyDescent="0.3">
      <c r="A647">
        <v>192100</v>
      </c>
      <c r="B647" t="s">
        <v>14</v>
      </c>
    </row>
    <row r="648" spans="1:2" x14ac:dyDescent="0.3">
      <c r="A648">
        <v>98700</v>
      </c>
      <c r="B648" t="s">
        <v>14</v>
      </c>
    </row>
    <row r="649" spans="1:2" x14ac:dyDescent="0.3">
      <c r="A649">
        <v>4500</v>
      </c>
      <c r="B649" t="s">
        <v>14</v>
      </c>
    </row>
    <row r="650" spans="1:2" x14ac:dyDescent="0.3">
      <c r="A650">
        <v>98600</v>
      </c>
      <c r="B650" t="s">
        <v>74</v>
      </c>
    </row>
    <row r="651" spans="1:2" x14ac:dyDescent="0.3">
      <c r="A651">
        <v>121700</v>
      </c>
      <c r="B651" t="s">
        <v>14</v>
      </c>
    </row>
    <row r="652" spans="1:2" x14ac:dyDescent="0.3">
      <c r="A652">
        <v>100</v>
      </c>
      <c r="B652" t="s">
        <v>14</v>
      </c>
    </row>
    <row r="653" spans="1:2" x14ac:dyDescent="0.3">
      <c r="A653">
        <v>196700</v>
      </c>
      <c r="B653" t="s">
        <v>14</v>
      </c>
    </row>
    <row r="654" spans="1:2" x14ac:dyDescent="0.3">
      <c r="A654">
        <v>10000</v>
      </c>
      <c r="B654" t="s">
        <v>20</v>
      </c>
    </row>
    <row r="655" spans="1:2" x14ac:dyDescent="0.3">
      <c r="A655">
        <v>600</v>
      </c>
      <c r="B655" t="s">
        <v>20</v>
      </c>
    </row>
    <row r="656" spans="1:2" x14ac:dyDescent="0.3">
      <c r="A656">
        <v>35000</v>
      </c>
      <c r="B656" t="s">
        <v>20</v>
      </c>
    </row>
    <row r="657" spans="1:2" x14ac:dyDescent="0.3">
      <c r="A657">
        <v>6900</v>
      </c>
      <c r="B657" t="s">
        <v>20</v>
      </c>
    </row>
    <row r="658" spans="1:2" x14ac:dyDescent="0.3">
      <c r="A658">
        <v>118400</v>
      </c>
      <c r="B658" t="s">
        <v>14</v>
      </c>
    </row>
    <row r="659" spans="1:2" x14ac:dyDescent="0.3">
      <c r="A659">
        <v>10000</v>
      </c>
      <c r="B659" t="s">
        <v>14</v>
      </c>
    </row>
    <row r="660" spans="1:2" x14ac:dyDescent="0.3">
      <c r="A660">
        <v>52600</v>
      </c>
      <c r="B660" t="s">
        <v>74</v>
      </c>
    </row>
    <row r="661" spans="1:2" x14ac:dyDescent="0.3">
      <c r="A661">
        <v>120700</v>
      </c>
      <c r="B661" t="s">
        <v>14</v>
      </c>
    </row>
    <row r="662" spans="1:2" x14ac:dyDescent="0.3">
      <c r="A662">
        <v>9100</v>
      </c>
      <c r="B662" t="s">
        <v>14</v>
      </c>
    </row>
    <row r="663" spans="1:2" x14ac:dyDescent="0.3">
      <c r="A663">
        <v>106800</v>
      </c>
      <c r="B663" t="s">
        <v>14</v>
      </c>
    </row>
    <row r="664" spans="1:2" x14ac:dyDescent="0.3">
      <c r="A664">
        <v>9100</v>
      </c>
      <c r="B664" t="s">
        <v>14</v>
      </c>
    </row>
    <row r="665" spans="1:2" x14ac:dyDescent="0.3">
      <c r="A665">
        <v>10000</v>
      </c>
      <c r="B665" t="s">
        <v>14</v>
      </c>
    </row>
    <row r="666" spans="1:2" x14ac:dyDescent="0.3">
      <c r="A666">
        <v>79400</v>
      </c>
      <c r="B666" t="s">
        <v>14</v>
      </c>
    </row>
    <row r="667" spans="1:2" x14ac:dyDescent="0.3">
      <c r="A667">
        <v>5100</v>
      </c>
      <c r="B667" t="s">
        <v>20</v>
      </c>
    </row>
    <row r="668" spans="1:2" x14ac:dyDescent="0.3">
      <c r="A668">
        <v>3100</v>
      </c>
      <c r="B668" t="s">
        <v>74</v>
      </c>
    </row>
    <row r="669" spans="1:2" x14ac:dyDescent="0.3">
      <c r="A669">
        <v>6900</v>
      </c>
      <c r="B669" t="s">
        <v>20</v>
      </c>
    </row>
    <row r="670" spans="1:2" x14ac:dyDescent="0.3">
      <c r="A670">
        <v>27500</v>
      </c>
      <c r="B670" t="s">
        <v>14</v>
      </c>
    </row>
    <row r="671" spans="1:2" x14ac:dyDescent="0.3">
      <c r="A671">
        <v>48800</v>
      </c>
      <c r="B671" t="s">
        <v>20</v>
      </c>
    </row>
    <row r="672" spans="1:2" x14ac:dyDescent="0.3">
      <c r="A672">
        <v>16200</v>
      </c>
      <c r="B672" t="s">
        <v>20</v>
      </c>
    </row>
    <row r="673" spans="1:2" x14ac:dyDescent="0.3">
      <c r="A673">
        <v>97600</v>
      </c>
      <c r="B673" t="s">
        <v>20</v>
      </c>
    </row>
    <row r="674" spans="1:2" x14ac:dyDescent="0.3">
      <c r="A674">
        <v>197900</v>
      </c>
      <c r="B674" t="s">
        <v>14</v>
      </c>
    </row>
    <row r="675" spans="1:2" x14ac:dyDescent="0.3">
      <c r="A675">
        <v>5600</v>
      </c>
      <c r="B675" t="s">
        <v>14</v>
      </c>
    </row>
    <row r="676" spans="1:2" x14ac:dyDescent="0.3">
      <c r="A676">
        <v>170700</v>
      </c>
      <c r="B676" t="s">
        <v>74</v>
      </c>
    </row>
    <row r="677" spans="1:2" x14ac:dyDescent="0.3">
      <c r="A677">
        <v>9700</v>
      </c>
      <c r="B677" t="s">
        <v>20</v>
      </c>
    </row>
    <row r="678" spans="1:2" x14ac:dyDescent="0.3">
      <c r="A678">
        <v>62300</v>
      </c>
      <c r="B678" t="s">
        <v>20</v>
      </c>
    </row>
    <row r="679" spans="1:2" x14ac:dyDescent="0.3">
      <c r="A679">
        <v>5300</v>
      </c>
      <c r="B679" t="s">
        <v>14</v>
      </c>
    </row>
    <row r="680" spans="1:2" x14ac:dyDescent="0.3">
      <c r="A680">
        <v>99500</v>
      </c>
      <c r="B680" t="s">
        <v>74</v>
      </c>
    </row>
    <row r="681" spans="1:2" x14ac:dyDescent="0.3">
      <c r="A681">
        <v>1400</v>
      </c>
      <c r="B681" t="s">
        <v>20</v>
      </c>
    </row>
    <row r="682" spans="1:2" x14ac:dyDescent="0.3">
      <c r="A682">
        <v>145600</v>
      </c>
      <c r="B682" t="s">
        <v>14</v>
      </c>
    </row>
    <row r="683" spans="1:2" x14ac:dyDescent="0.3">
      <c r="A683">
        <v>184100</v>
      </c>
      <c r="B683" t="s">
        <v>14</v>
      </c>
    </row>
    <row r="684" spans="1:2" x14ac:dyDescent="0.3">
      <c r="A684">
        <v>5400</v>
      </c>
      <c r="B684" t="s">
        <v>20</v>
      </c>
    </row>
    <row r="685" spans="1:2" x14ac:dyDescent="0.3">
      <c r="A685">
        <v>2300</v>
      </c>
      <c r="B685" t="s">
        <v>20</v>
      </c>
    </row>
    <row r="686" spans="1:2" x14ac:dyDescent="0.3">
      <c r="A686">
        <v>1400</v>
      </c>
      <c r="B686" t="s">
        <v>20</v>
      </c>
    </row>
    <row r="687" spans="1:2" x14ac:dyDescent="0.3">
      <c r="A687">
        <v>140000</v>
      </c>
      <c r="B687" t="s">
        <v>14</v>
      </c>
    </row>
    <row r="688" spans="1:2" x14ac:dyDescent="0.3">
      <c r="A688">
        <v>7500</v>
      </c>
      <c r="B688" t="s">
        <v>20</v>
      </c>
    </row>
    <row r="689" spans="1:2" x14ac:dyDescent="0.3">
      <c r="A689">
        <v>1500</v>
      </c>
      <c r="B689" t="s">
        <v>20</v>
      </c>
    </row>
    <row r="690" spans="1:2" x14ac:dyDescent="0.3">
      <c r="A690">
        <v>2900</v>
      </c>
      <c r="B690" t="s">
        <v>20</v>
      </c>
    </row>
    <row r="691" spans="1:2" x14ac:dyDescent="0.3">
      <c r="A691">
        <v>7300</v>
      </c>
      <c r="B691" t="s">
        <v>20</v>
      </c>
    </row>
    <row r="692" spans="1:2" x14ac:dyDescent="0.3">
      <c r="A692">
        <v>3600</v>
      </c>
      <c r="B692" t="s">
        <v>20</v>
      </c>
    </row>
    <row r="693" spans="1:2" x14ac:dyDescent="0.3">
      <c r="A693">
        <v>5000</v>
      </c>
      <c r="B693" t="s">
        <v>20</v>
      </c>
    </row>
    <row r="694" spans="1:2" x14ac:dyDescent="0.3">
      <c r="A694">
        <v>6000</v>
      </c>
      <c r="B694" t="s">
        <v>14</v>
      </c>
    </row>
    <row r="695" spans="1:2" x14ac:dyDescent="0.3">
      <c r="A695">
        <v>180400</v>
      </c>
      <c r="B695" t="s">
        <v>14</v>
      </c>
    </row>
    <row r="696" spans="1:2" x14ac:dyDescent="0.3">
      <c r="A696">
        <v>9100</v>
      </c>
      <c r="B696" t="s">
        <v>14</v>
      </c>
    </row>
    <row r="697" spans="1:2" x14ac:dyDescent="0.3">
      <c r="A697">
        <v>9200</v>
      </c>
      <c r="B697" t="s">
        <v>20</v>
      </c>
    </row>
    <row r="698" spans="1:2" x14ac:dyDescent="0.3">
      <c r="A698">
        <v>164100</v>
      </c>
      <c r="B698" t="s">
        <v>14</v>
      </c>
    </row>
    <row r="699" spans="1:2" x14ac:dyDescent="0.3">
      <c r="A699">
        <v>128900</v>
      </c>
      <c r="B699" t="s">
        <v>20</v>
      </c>
    </row>
    <row r="700" spans="1:2" x14ac:dyDescent="0.3">
      <c r="A700">
        <v>42100</v>
      </c>
      <c r="B700" t="s">
        <v>20</v>
      </c>
    </row>
    <row r="701" spans="1:2" x14ac:dyDescent="0.3">
      <c r="A701">
        <v>7400</v>
      </c>
      <c r="B701" t="s">
        <v>14</v>
      </c>
    </row>
    <row r="702" spans="1:2" x14ac:dyDescent="0.3">
      <c r="A702">
        <v>100</v>
      </c>
      <c r="B702" t="s">
        <v>14</v>
      </c>
    </row>
    <row r="703" spans="1:2" x14ac:dyDescent="0.3">
      <c r="A703">
        <v>52000</v>
      </c>
      <c r="B703" t="s">
        <v>20</v>
      </c>
    </row>
    <row r="704" spans="1:2" x14ac:dyDescent="0.3">
      <c r="A704">
        <v>8700</v>
      </c>
      <c r="B704" t="s">
        <v>14</v>
      </c>
    </row>
    <row r="705" spans="1:2" x14ac:dyDescent="0.3">
      <c r="A705">
        <v>63400</v>
      </c>
      <c r="B705" t="s">
        <v>20</v>
      </c>
    </row>
    <row r="706" spans="1:2" x14ac:dyDescent="0.3">
      <c r="A706">
        <v>8700</v>
      </c>
      <c r="B706" t="s">
        <v>20</v>
      </c>
    </row>
    <row r="707" spans="1:2" x14ac:dyDescent="0.3">
      <c r="A707">
        <v>169700</v>
      </c>
      <c r="B707" t="s">
        <v>14</v>
      </c>
    </row>
    <row r="708" spans="1:2" x14ac:dyDescent="0.3">
      <c r="A708">
        <v>108400</v>
      </c>
      <c r="B708" t="s">
        <v>20</v>
      </c>
    </row>
    <row r="709" spans="1:2" x14ac:dyDescent="0.3">
      <c r="A709">
        <v>7300</v>
      </c>
      <c r="B709" t="s">
        <v>20</v>
      </c>
    </row>
    <row r="710" spans="1:2" x14ac:dyDescent="0.3">
      <c r="A710">
        <v>1700</v>
      </c>
      <c r="B710" t="s">
        <v>20</v>
      </c>
    </row>
    <row r="711" spans="1:2" x14ac:dyDescent="0.3">
      <c r="A711">
        <v>9800</v>
      </c>
      <c r="B711" t="s">
        <v>20</v>
      </c>
    </row>
    <row r="712" spans="1:2" x14ac:dyDescent="0.3">
      <c r="A712">
        <v>4300</v>
      </c>
      <c r="B712" t="s">
        <v>20</v>
      </c>
    </row>
    <row r="713" spans="1:2" x14ac:dyDescent="0.3">
      <c r="A713">
        <v>6200</v>
      </c>
      <c r="B713" t="s">
        <v>14</v>
      </c>
    </row>
    <row r="714" spans="1:2" x14ac:dyDescent="0.3">
      <c r="A714">
        <v>800</v>
      </c>
      <c r="B714" t="s">
        <v>20</v>
      </c>
    </row>
    <row r="715" spans="1:2" x14ac:dyDescent="0.3">
      <c r="A715">
        <v>6900</v>
      </c>
      <c r="B715" t="s">
        <v>20</v>
      </c>
    </row>
    <row r="716" spans="1:2" x14ac:dyDescent="0.3">
      <c r="A716">
        <v>38500</v>
      </c>
      <c r="B716" t="s">
        <v>20</v>
      </c>
    </row>
    <row r="717" spans="1:2" x14ac:dyDescent="0.3">
      <c r="A717">
        <v>118000</v>
      </c>
      <c r="B717" t="s">
        <v>14</v>
      </c>
    </row>
    <row r="718" spans="1:2" x14ac:dyDescent="0.3">
      <c r="A718">
        <v>2000</v>
      </c>
      <c r="B718" t="s">
        <v>20</v>
      </c>
    </row>
    <row r="719" spans="1:2" x14ac:dyDescent="0.3">
      <c r="A719">
        <v>5600</v>
      </c>
      <c r="B719" t="s">
        <v>20</v>
      </c>
    </row>
    <row r="720" spans="1:2" x14ac:dyDescent="0.3">
      <c r="A720">
        <v>8300</v>
      </c>
      <c r="B720" t="s">
        <v>20</v>
      </c>
    </row>
    <row r="721" spans="1:2" x14ac:dyDescent="0.3">
      <c r="A721">
        <v>6900</v>
      </c>
      <c r="B721" t="s">
        <v>20</v>
      </c>
    </row>
    <row r="722" spans="1:2" x14ac:dyDescent="0.3">
      <c r="A722">
        <v>8700</v>
      </c>
      <c r="B722" t="s">
        <v>74</v>
      </c>
    </row>
    <row r="723" spans="1:2" x14ac:dyDescent="0.3">
      <c r="A723">
        <v>123600</v>
      </c>
      <c r="B723" t="s">
        <v>74</v>
      </c>
    </row>
    <row r="724" spans="1:2" x14ac:dyDescent="0.3">
      <c r="A724">
        <v>48500</v>
      </c>
      <c r="B724" t="s">
        <v>20</v>
      </c>
    </row>
    <row r="725" spans="1:2" x14ac:dyDescent="0.3">
      <c r="A725">
        <v>4900</v>
      </c>
      <c r="B725" t="s">
        <v>20</v>
      </c>
    </row>
    <row r="726" spans="1:2" x14ac:dyDescent="0.3">
      <c r="A726">
        <v>8400</v>
      </c>
      <c r="B726" t="s">
        <v>20</v>
      </c>
    </row>
    <row r="727" spans="1:2" x14ac:dyDescent="0.3">
      <c r="A727">
        <v>193200</v>
      </c>
      <c r="B727" t="s">
        <v>14</v>
      </c>
    </row>
    <row r="728" spans="1:2" x14ac:dyDescent="0.3">
      <c r="A728">
        <v>54300</v>
      </c>
      <c r="B728" t="s">
        <v>74</v>
      </c>
    </row>
    <row r="729" spans="1:2" x14ac:dyDescent="0.3">
      <c r="A729">
        <v>8900</v>
      </c>
      <c r="B729" t="s">
        <v>20</v>
      </c>
    </row>
    <row r="730" spans="1:2" x14ac:dyDescent="0.3">
      <c r="A730">
        <v>4200</v>
      </c>
      <c r="B730" t="s">
        <v>14</v>
      </c>
    </row>
    <row r="731" spans="1:2" x14ac:dyDescent="0.3">
      <c r="A731">
        <v>5600</v>
      </c>
      <c r="B731" t="s">
        <v>20</v>
      </c>
    </row>
    <row r="732" spans="1:2" x14ac:dyDescent="0.3">
      <c r="A732">
        <v>28800</v>
      </c>
      <c r="B732" t="s">
        <v>20</v>
      </c>
    </row>
    <row r="733" spans="1:2" x14ac:dyDescent="0.3">
      <c r="A733">
        <v>8000</v>
      </c>
      <c r="B733" t="s">
        <v>74</v>
      </c>
    </row>
    <row r="734" spans="1:2" x14ac:dyDescent="0.3">
      <c r="A734">
        <v>117000</v>
      </c>
      <c r="B734" t="s">
        <v>14</v>
      </c>
    </row>
    <row r="735" spans="1:2" x14ac:dyDescent="0.3">
      <c r="A735">
        <v>15800</v>
      </c>
      <c r="B735" t="s">
        <v>20</v>
      </c>
    </row>
    <row r="736" spans="1:2" x14ac:dyDescent="0.3">
      <c r="A736">
        <v>4200</v>
      </c>
      <c r="B736" t="s">
        <v>20</v>
      </c>
    </row>
    <row r="737" spans="1:2" x14ac:dyDescent="0.3">
      <c r="A737">
        <v>37100</v>
      </c>
      <c r="B737" t="s">
        <v>20</v>
      </c>
    </row>
    <row r="738" spans="1:2" x14ac:dyDescent="0.3">
      <c r="A738">
        <v>7700</v>
      </c>
      <c r="B738" t="s">
        <v>74</v>
      </c>
    </row>
    <row r="739" spans="1:2" x14ac:dyDescent="0.3">
      <c r="A739">
        <v>3700</v>
      </c>
      <c r="B739" t="s">
        <v>20</v>
      </c>
    </row>
    <row r="740" spans="1:2" x14ac:dyDescent="0.3">
      <c r="A740">
        <v>74700</v>
      </c>
      <c r="B740" t="s">
        <v>14</v>
      </c>
    </row>
    <row r="741" spans="1:2" x14ac:dyDescent="0.3">
      <c r="A741">
        <v>10000</v>
      </c>
      <c r="B741" t="s">
        <v>14</v>
      </c>
    </row>
    <row r="742" spans="1:2" x14ac:dyDescent="0.3">
      <c r="A742">
        <v>5300</v>
      </c>
      <c r="B742" t="s">
        <v>14</v>
      </c>
    </row>
    <row r="743" spans="1:2" x14ac:dyDescent="0.3">
      <c r="A743">
        <v>1200</v>
      </c>
      <c r="B743" t="s">
        <v>20</v>
      </c>
    </row>
    <row r="744" spans="1:2" x14ac:dyDescent="0.3">
      <c r="A744">
        <v>1200</v>
      </c>
      <c r="B744" t="s">
        <v>20</v>
      </c>
    </row>
    <row r="745" spans="1:2" x14ac:dyDescent="0.3">
      <c r="A745">
        <v>3900</v>
      </c>
      <c r="B745" t="s">
        <v>14</v>
      </c>
    </row>
    <row r="746" spans="1:2" x14ac:dyDescent="0.3">
      <c r="A746">
        <v>2000</v>
      </c>
      <c r="B746" t="s">
        <v>20</v>
      </c>
    </row>
    <row r="747" spans="1:2" x14ac:dyDescent="0.3">
      <c r="A747">
        <v>6900</v>
      </c>
      <c r="B747" t="s">
        <v>14</v>
      </c>
    </row>
    <row r="748" spans="1:2" x14ac:dyDescent="0.3">
      <c r="A748">
        <v>55800</v>
      </c>
      <c r="B748" t="s">
        <v>20</v>
      </c>
    </row>
    <row r="749" spans="1:2" x14ac:dyDescent="0.3">
      <c r="A749">
        <v>4900</v>
      </c>
      <c r="B749" t="s">
        <v>20</v>
      </c>
    </row>
    <row r="750" spans="1:2" x14ac:dyDescent="0.3">
      <c r="A750">
        <v>194900</v>
      </c>
      <c r="B750" t="s">
        <v>74</v>
      </c>
    </row>
    <row r="751" spans="1:2" x14ac:dyDescent="0.3">
      <c r="A751">
        <v>8600</v>
      </c>
      <c r="B751" t="s">
        <v>20</v>
      </c>
    </row>
    <row r="752" spans="1:2" x14ac:dyDescent="0.3">
      <c r="A752">
        <v>100</v>
      </c>
      <c r="B752" t="s">
        <v>14</v>
      </c>
    </row>
    <row r="753" spans="1:2" x14ac:dyDescent="0.3">
      <c r="A753">
        <v>3600</v>
      </c>
      <c r="B753" t="s">
        <v>20</v>
      </c>
    </row>
    <row r="754" spans="1:2" x14ac:dyDescent="0.3">
      <c r="A754">
        <v>5800</v>
      </c>
      <c r="B754" t="s">
        <v>74</v>
      </c>
    </row>
    <row r="755" spans="1:2" x14ac:dyDescent="0.3">
      <c r="A755">
        <v>4700</v>
      </c>
      <c r="B755" t="s">
        <v>20</v>
      </c>
    </row>
    <row r="756" spans="1:2" x14ac:dyDescent="0.3">
      <c r="A756">
        <v>70400</v>
      </c>
      <c r="B756" t="s">
        <v>20</v>
      </c>
    </row>
    <row r="757" spans="1:2" x14ac:dyDescent="0.3">
      <c r="A757">
        <v>4500</v>
      </c>
      <c r="B757" t="s">
        <v>20</v>
      </c>
    </row>
    <row r="758" spans="1:2" x14ac:dyDescent="0.3">
      <c r="A758">
        <v>1300</v>
      </c>
      <c r="B758" t="s">
        <v>20</v>
      </c>
    </row>
    <row r="759" spans="1:2" x14ac:dyDescent="0.3">
      <c r="A759">
        <v>1400</v>
      </c>
      <c r="B759" t="s">
        <v>20</v>
      </c>
    </row>
    <row r="760" spans="1:2" x14ac:dyDescent="0.3">
      <c r="A760">
        <v>29600</v>
      </c>
      <c r="B760" t="s">
        <v>20</v>
      </c>
    </row>
    <row r="761" spans="1:2" x14ac:dyDescent="0.3">
      <c r="A761">
        <v>167500</v>
      </c>
      <c r="B761" t="s">
        <v>14</v>
      </c>
    </row>
    <row r="762" spans="1:2" x14ac:dyDescent="0.3">
      <c r="A762">
        <v>48300</v>
      </c>
      <c r="B762" t="s">
        <v>14</v>
      </c>
    </row>
    <row r="763" spans="1:2" x14ac:dyDescent="0.3">
      <c r="A763">
        <v>2200</v>
      </c>
      <c r="B763" t="s">
        <v>20</v>
      </c>
    </row>
    <row r="764" spans="1:2" x14ac:dyDescent="0.3">
      <c r="A764">
        <v>3500</v>
      </c>
      <c r="B764" t="s">
        <v>20</v>
      </c>
    </row>
    <row r="765" spans="1:2" x14ac:dyDescent="0.3">
      <c r="A765">
        <v>5600</v>
      </c>
      <c r="B765" t="s">
        <v>20</v>
      </c>
    </row>
    <row r="766" spans="1:2" x14ac:dyDescent="0.3">
      <c r="A766">
        <v>1100</v>
      </c>
      <c r="B766" t="s">
        <v>20</v>
      </c>
    </row>
    <row r="767" spans="1:2" x14ac:dyDescent="0.3">
      <c r="A767">
        <v>3900</v>
      </c>
      <c r="B767" t="s">
        <v>20</v>
      </c>
    </row>
    <row r="768" spans="1:2" x14ac:dyDescent="0.3">
      <c r="A768">
        <v>43800</v>
      </c>
      <c r="B768" t="s">
        <v>14</v>
      </c>
    </row>
    <row r="769" spans="1:2" x14ac:dyDescent="0.3">
      <c r="A769">
        <v>97200</v>
      </c>
      <c r="B769" t="s">
        <v>14</v>
      </c>
    </row>
    <row r="770" spans="1:2" x14ac:dyDescent="0.3">
      <c r="A770">
        <v>4800</v>
      </c>
      <c r="B770" t="s">
        <v>20</v>
      </c>
    </row>
    <row r="771" spans="1:2" x14ac:dyDescent="0.3">
      <c r="A771">
        <v>125600</v>
      </c>
      <c r="B771" t="s">
        <v>14</v>
      </c>
    </row>
    <row r="772" spans="1:2" x14ac:dyDescent="0.3">
      <c r="A772">
        <v>4300</v>
      </c>
      <c r="B772" t="s">
        <v>20</v>
      </c>
    </row>
    <row r="773" spans="1:2" x14ac:dyDescent="0.3">
      <c r="A773">
        <v>5600</v>
      </c>
      <c r="B773" t="s">
        <v>74</v>
      </c>
    </row>
    <row r="774" spans="1:2" x14ac:dyDescent="0.3">
      <c r="A774">
        <v>149600</v>
      </c>
      <c r="B774" t="s">
        <v>20</v>
      </c>
    </row>
    <row r="775" spans="1:2" x14ac:dyDescent="0.3">
      <c r="A775">
        <v>53100</v>
      </c>
      <c r="B775" t="s">
        <v>20</v>
      </c>
    </row>
    <row r="776" spans="1:2" x14ac:dyDescent="0.3">
      <c r="A776">
        <v>5000</v>
      </c>
      <c r="B776" t="s">
        <v>20</v>
      </c>
    </row>
    <row r="777" spans="1:2" x14ac:dyDescent="0.3">
      <c r="A777">
        <v>9400</v>
      </c>
      <c r="B777" t="s">
        <v>14</v>
      </c>
    </row>
    <row r="778" spans="1:2" x14ac:dyDescent="0.3">
      <c r="A778">
        <v>110800</v>
      </c>
      <c r="B778" t="s">
        <v>14</v>
      </c>
    </row>
    <row r="779" spans="1:2" x14ac:dyDescent="0.3">
      <c r="A779">
        <v>93800</v>
      </c>
      <c r="B779" t="s">
        <v>14</v>
      </c>
    </row>
    <row r="780" spans="1:2" x14ac:dyDescent="0.3">
      <c r="A780">
        <v>1300</v>
      </c>
      <c r="B780" t="s">
        <v>20</v>
      </c>
    </row>
    <row r="781" spans="1:2" x14ac:dyDescent="0.3">
      <c r="A781">
        <v>108700</v>
      </c>
      <c r="B781" t="s">
        <v>14</v>
      </c>
    </row>
    <row r="782" spans="1:2" x14ac:dyDescent="0.3">
      <c r="A782">
        <v>5100</v>
      </c>
      <c r="B782" t="s">
        <v>20</v>
      </c>
    </row>
    <row r="783" spans="1:2" x14ac:dyDescent="0.3">
      <c r="A783">
        <v>8700</v>
      </c>
      <c r="B783" t="s">
        <v>74</v>
      </c>
    </row>
    <row r="784" spans="1:2" x14ac:dyDescent="0.3">
      <c r="A784">
        <v>5100</v>
      </c>
      <c r="B784" t="s">
        <v>20</v>
      </c>
    </row>
    <row r="785" spans="1:2" x14ac:dyDescent="0.3">
      <c r="A785">
        <v>7400</v>
      </c>
      <c r="B785" t="s">
        <v>20</v>
      </c>
    </row>
    <row r="786" spans="1:2" x14ac:dyDescent="0.3">
      <c r="A786">
        <v>88900</v>
      </c>
      <c r="B786" t="s">
        <v>20</v>
      </c>
    </row>
    <row r="787" spans="1:2" x14ac:dyDescent="0.3">
      <c r="A787">
        <v>6700</v>
      </c>
      <c r="B787" t="s">
        <v>20</v>
      </c>
    </row>
    <row r="788" spans="1:2" x14ac:dyDescent="0.3">
      <c r="A788">
        <v>1500</v>
      </c>
      <c r="B788" t="s">
        <v>20</v>
      </c>
    </row>
    <row r="789" spans="1:2" x14ac:dyDescent="0.3">
      <c r="A789">
        <v>61200</v>
      </c>
      <c r="B789" t="s">
        <v>14</v>
      </c>
    </row>
    <row r="790" spans="1:2" x14ac:dyDescent="0.3">
      <c r="A790">
        <v>3600</v>
      </c>
      <c r="B790" t="s">
        <v>47</v>
      </c>
    </row>
    <row r="791" spans="1:2" x14ac:dyDescent="0.3">
      <c r="A791">
        <v>9000</v>
      </c>
      <c r="B791" t="s">
        <v>14</v>
      </c>
    </row>
    <row r="792" spans="1:2" x14ac:dyDescent="0.3">
      <c r="A792">
        <v>185900</v>
      </c>
      <c r="B792" t="s">
        <v>74</v>
      </c>
    </row>
    <row r="793" spans="1:2" x14ac:dyDescent="0.3">
      <c r="A793">
        <v>2100</v>
      </c>
      <c r="B793" t="s">
        <v>14</v>
      </c>
    </row>
    <row r="794" spans="1:2" x14ac:dyDescent="0.3">
      <c r="A794">
        <v>2000</v>
      </c>
      <c r="B794" t="s">
        <v>14</v>
      </c>
    </row>
    <row r="795" spans="1:2" x14ac:dyDescent="0.3">
      <c r="A795">
        <v>1100</v>
      </c>
      <c r="B795" t="s">
        <v>20</v>
      </c>
    </row>
    <row r="796" spans="1:2" x14ac:dyDescent="0.3">
      <c r="A796">
        <v>6600</v>
      </c>
      <c r="B796" t="s">
        <v>20</v>
      </c>
    </row>
    <row r="797" spans="1:2" x14ac:dyDescent="0.3">
      <c r="A797">
        <v>7100</v>
      </c>
      <c r="B797" t="s">
        <v>14</v>
      </c>
    </row>
    <row r="798" spans="1:2" x14ac:dyDescent="0.3">
      <c r="A798">
        <v>7800</v>
      </c>
      <c r="B798" t="s">
        <v>14</v>
      </c>
    </row>
    <row r="799" spans="1:2" x14ac:dyDescent="0.3">
      <c r="A799">
        <v>7600</v>
      </c>
      <c r="B799" t="s">
        <v>20</v>
      </c>
    </row>
    <row r="800" spans="1:2" x14ac:dyDescent="0.3">
      <c r="A800">
        <v>3400</v>
      </c>
      <c r="B800" t="s">
        <v>20</v>
      </c>
    </row>
    <row r="801" spans="1:2" x14ac:dyDescent="0.3">
      <c r="A801">
        <v>84500</v>
      </c>
      <c r="B801" t="s">
        <v>14</v>
      </c>
    </row>
    <row r="802" spans="1:2" x14ac:dyDescent="0.3">
      <c r="A802">
        <v>100</v>
      </c>
      <c r="B802" t="s">
        <v>14</v>
      </c>
    </row>
    <row r="803" spans="1:2" x14ac:dyDescent="0.3">
      <c r="A803">
        <v>2300</v>
      </c>
      <c r="B803" t="s">
        <v>20</v>
      </c>
    </row>
    <row r="804" spans="1:2" x14ac:dyDescent="0.3">
      <c r="A804">
        <v>6200</v>
      </c>
      <c r="B804" t="s">
        <v>20</v>
      </c>
    </row>
    <row r="805" spans="1:2" x14ac:dyDescent="0.3">
      <c r="A805">
        <v>6100</v>
      </c>
      <c r="B805" t="s">
        <v>20</v>
      </c>
    </row>
    <row r="806" spans="1:2" x14ac:dyDescent="0.3">
      <c r="A806">
        <v>2600</v>
      </c>
      <c r="B806" t="s">
        <v>20</v>
      </c>
    </row>
    <row r="807" spans="1:2" x14ac:dyDescent="0.3">
      <c r="A807">
        <v>9700</v>
      </c>
      <c r="B807" t="s">
        <v>14</v>
      </c>
    </row>
    <row r="808" spans="1:2" x14ac:dyDescent="0.3">
      <c r="A808">
        <v>700</v>
      </c>
      <c r="B808" t="s">
        <v>20</v>
      </c>
    </row>
    <row r="809" spans="1:2" x14ac:dyDescent="0.3">
      <c r="A809">
        <v>700</v>
      </c>
      <c r="B809" t="s">
        <v>20</v>
      </c>
    </row>
    <row r="810" spans="1:2" x14ac:dyDescent="0.3">
      <c r="A810">
        <v>5200</v>
      </c>
      <c r="B810" t="s">
        <v>14</v>
      </c>
    </row>
    <row r="811" spans="1:2" x14ac:dyDescent="0.3">
      <c r="A811">
        <v>140800</v>
      </c>
      <c r="B811" t="s">
        <v>14</v>
      </c>
    </row>
    <row r="812" spans="1:2" x14ac:dyDescent="0.3">
      <c r="A812">
        <v>6400</v>
      </c>
      <c r="B812" t="s">
        <v>20</v>
      </c>
    </row>
    <row r="813" spans="1:2" x14ac:dyDescent="0.3">
      <c r="A813">
        <v>92500</v>
      </c>
      <c r="B813" t="s">
        <v>14</v>
      </c>
    </row>
    <row r="814" spans="1:2" x14ac:dyDescent="0.3">
      <c r="A814">
        <v>59700</v>
      </c>
      <c r="B814" t="s">
        <v>20</v>
      </c>
    </row>
    <row r="815" spans="1:2" x14ac:dyDescent="0.3">
      <c r="A815">
        <v>3200</v>
      </c>
      <c r="B815" t="s">
        <v>20</v>
      </c>
    </row>
    <row r="816" spans="1:2" x14ac:dyDescent="0.3">
      <c r="A816">
        <v>3200</v>
      </c>
      <c r="B816" t="s">
        <v>14</v>
      </c>
    </row>
    <row r="817" spans="1:2" x14ac:dyDescent="0.3">
      <c r="A817">
        <v>9000</v>
      </c>
      <c r="B817" t="s">
        <v>20</v>
      </c>
    </row>
    <row r="818" spans="1:2" x14ac:dyDescent="0.3">
      <c r="A818">
        <v>2300</v>
      </c>
      <c r="B818" t="s">
        <v>20</v>
      </c>
    </row>
    <row r="819" spans="1:2" x14ac:dyDescent="0.3">
      <c r="A819">
        <v>51300</v>
      </c>
      <c r="B819" t="s">
        <v>20</v>
      </c>
    </row>
    <row r="820" spans="1:2" x14ac:dyDescent="0.3">
      <c r="A820">
        <v>700</v>
      </c>
      <c r="B820" t="s">
        <v>20</v>
      </c>
    </row>
    <row r="821" spans="1:2" x14ac:dyDescent="0.3">
      <c r="A821">
        <v>8900</v>
      </c>
      <c r="B821" t="s">
        <v>14</v>
      </c>
    </row>
    <row r="822" spans="1:2" x14ac:dyDescent="0.3">
      <c r="A822">
        <v>1500</v>
      </c>
      <c r="B822" t="s">
        <v>20</v>
      </c>
    </row>
    <row r="823" spans="1:2" x14ac:dyDescent="0.3">
      <c r="A823">
        <v>4900</v>
      </c>
      <c r="B823" t="s">
        <v>20</v>
      </c>
    </row>
    <row r="824" spans="1:2" x14ac:dyDescent="0.3">
      <c r="A824">
        <v>54000</v>
      </c>
      <c r="B824" t="s">
        <v>20</v>
      </c>
    </row>
    <row r="825" spans="1:2" x14ac:dyDescent="0.3">
      <c r="A825">
        <v>4100</v>
      </c>
      <c r="B825" t="s">
        <v>20</v>
      </c>
    </row>
    <row r="826" spans="1:2" x14ac:dyDescent="0.3">
      <c r="A826">
        <v>85000</v>
      </c>
      <c r="B826" t="s">
        <v>20</v>
      </c>
    </row>
    <row r="827" spans="1:2" x14ac:dyDescent="0.3">
      <c r="A827">
        <v>3600</v>
      </c>
      <c r="B827" t="s">
        <v>20</v>
      </c>
    </row>
    <row r="828" spans="1:2" x14ac:dyDescent="0.3">
      <c r="A828">
        <v>2800</v>
      </c>
      <c r="B828" t="s">
        <v>20</v>
      </c>
    </row>
    <row r="829" spans="1:2" x14ac:dyDescent="0.3">
      <c r="A829">
        <v>2300</v>
      </c>
      <c r="B829" t="s">
        <v>20</v>
      </c>
    </row>
    <row r="830" spans="1:2" x14ac:dyDescent="0.3">
      <c r="A830">
        <v>7100</v>
      </c>
      <c r="B830" t="s">
        <v>14</v>
      </c>
    </row>
    <row r="831" spans="1:2" x14ac:dyDescent="0.3">
      <c r="A831">
        <v>9600</v>
      </c>
      <c r="B831" t="s">
        <v>14</v>
      </c>
    </row>
    <row r="832" spans="1:2" x14ac:dyDescent="0.3">
      <c r="A832">
        <v>121600</v>
      </c>
      <c r="B832" t="s">
        <v>14</v>
      </c>
    </row>
    <row r="833" spans="1:2" x14ac:dyDescent="0.3">
      <c r="A833">
        <v>97100</v>
      </c>
      <c r="B833" t="s">
        <v>20</v>
      </c>
    </row>
    <row r="834" spans="1:2" x14ac:dyDescent="0.3">
      <c r="A834">
        <v>43200</v>
      </c>
      <c r="B834" t="s">
        <v>20</v>
      </c>
    </row>
    <row r="835" spans="1:2" x14ac:dyDescent="0.3">
      <c r="A835">
        <v>6800</v>
      </c>
      <c r="B835" t="s">
        <v>20</v>
      </c>
    </row>
    <row r="836" spans="1:2" x14ac:dyDescent="0.3">
      <c r="A836">
        <v>7300</v>
      </c>
      <c r="B836" t="s">
        <v>20</v>
      </c>
    </row>
    <row r="837" spans="1:2" x14ac:dyDescent="0.3">
      <c r="A837">
        <v>86200</v>
      </c>
      <c r="B837" t="s">
        <v>14</v>
      </c>
    </row>
    <row r="838" spans="1:2" x14ac:dyDescent="0.3">
      <c r="A838">
        <v>8100</v>
      </c>
      <c r="B838" t="s">
        <v>14</v>
      </c>
    </row>
    <row r="839" spans="1:2" x14ac:dyDescent="0.3">
      <c r="A839">
        <v>17700</v>
      </c>
      <c r="B839" t="s">
        <v>20</v>
      </c>
    </row>
    <row r="840" spans="1:2" x14ac:dyDescent="0.3">
      <c r="A840">
        <v>6400</v>
      </c>
      <c r="B840" t="s">
        <v>20</v>
      </c>
    </row>
    <row r="841" spans="1:2" x14ac:dyDescent="0.3">
      <c r="A841">
        <v>7700</v>
      </c>
      <c r="B841" t="s">
        <v>20</v>
      </c>
    </row>
    <row r="842" spans="1:2" x14ac:dyDescent="0.3">
      <c r="A842">
        <v>116300</v>
      </c>
      <c r="B842" t="s">
        <v>20</v>
      </c>
    </row>
    <row r="843" spans="1:2" x14ac:dyDescent="0.3">
      <c r="A843">
        <v>9100</v>
      </c>
      <c r="B843" t="s">
        <v>20</v>
      </c>
    </row>
    <row r="844" spans="1:2" x14ac:dyDescent="0.3">
      <c r="A844">
        <v>1500</v>
      </c>
      <c r="B844" t="s">
        <v>20</v>
      </c>
    </row>
    <row r="845" spans="1:2" x14ac:dyDescent="0.3">
      <c r="A845">
        <v>8800</v>
      </c>
      <c r="B845" t="s">
        <v>14</v>
      </c>
    </row>
    <row r="846" spans="1:2" x14ac:dyDescent="0.3">
      <c r="A846">
        <v>8800</v>
      </c>
      <c r="B846" t="s">
        <v>74</v>
      </c>
    </row>
    <row r="847" spans="1:2" x14ac:dyDescent="0.3">
      <c r="A847">
        <v>69900</v>
      </c>
      <c r="B847" t="s">
        <v>20</v>
      </c>
    </row>
    <row r="848" spans="1:2" x14ac:dyDescent="0.3">
      <c r="A848">
        <v>1000</v>
      </c>
      <c r="B848" t="s">
        <v>20</v>
      </c>
    </row>
    <row r="849" spans="1:2" x14ac:dyDescent="0.3">
      <c r="A849">
        <v>4700</v>
      </c>
      <c r="B849" t="s">
        <v>20</v>
      </c>
    </row>
    <row r="850" spans="1:2" x14ac:dyDescent="0.3">
      <c r="A850">
        <v>3200</v>
      </c>
      <c r="B850" t="s">
        <v>20</v>
      </c>
    </row>
    <row r="851" spans="1:2" x14ac:dyDescent="0.3">
      <c r="A851">
        <v>6700</v>
      </c>
      <c r="B851" t="s">
        <v>20</v>
      </c>
    </row>
    <row r="852" spans="1:2" x14ac:dyDescent="0.3">
      <c r="A852">
        <v>100</v>
      </c>
      <c r="B852" t="s">
        <v>14</v>
      </c>
    </row>
    <row r="853" spans="1:2" x14ac:dyDescent="0.3">
      <c r="A853">
        <v>6000</v>
      </c>
      <c r="B853" t="s">
        <v>20</v>
      </c>
    </row>
    <row r="854" spans="1:2" x14ac:dyDescent="0.3">
      <c r="A854">
        <v>4900</v>
      </c>
      <c r="B854" t="s">
        <v>14</v>
      </c>
    </row>
    <row r="855" spans="1:2" x14ac:dyDescent="0.3">
      <c r="A855">
        <v>17100</v>
      </c>
      <c r="B855" t="s">
        <v>20</v>
      </c>
    </row>
    <row r="856" spans="1:2" x14ac:dyDescent="0.3">
      <c r="A856">
        <v>171000</v>
      </c>
      <c r="B856" t="s">
        <v>20</v>
      </c>
    </row>
    <row r="857" spans="1:2" x14ac:dyDescent="0.3">
      <c r="A857">
        <v>23400</v>
      </c>
      <c r="B857" t="s">
        <v>20</v>
      </c>
    </row>
    <row r="858" spans="1:2" x14ac:dyDescent="0.3">
      <c r="A858">
        <v>2400</v>
      </c>
      <c r="B858" t="s">
        <v>20</v>
      </c>
    </row>
    <row r="859" spans="1:2" x14ac:dyDescent="0.3">
      <c r="A859">
        <v>5300</v>
      </c>
      <c r="B859" t="s">
        <v>20</v>
      </c>
    </row>
    <row r="860" spans="1:2" x14ac:dyDescent="0.3">
      <c r="A860">
        <v>4000</v>
      </c>
      <c r="B860" t="s">
        <v>14</v>
      </c>
    </row>
    <row r="861" spans="1:2" x14ac:dyDescent="0.3">
      <c r="A861">
        <v>7300</v>
      </c>
      <c r="B861" t="s">
        <v>14</v>
      </c>
    </row>
    <row r="862" spans="1:2" x14ac:dyDescent="0.3">
      <c r="A862">
        <v>2000</v>
      </c>
      <c r="B862" t="s">
        <v>20</v>
      </c>
    </row>
    <row r="863" spans="1:2" x14ac:dyDescent="0.3">
      <c r="A863">
        <v>8800</v>
      </c>
      <c r="B863" t="s">
        <v>20</v>
      </c>
    </row>
    <row r="864" spans="1:2" x14ac:dyDescent="0.3">
      <c r="A864">
        <v>3500</v>
      </c>
      <c r="B864" t="s">
        <v>20</v>
      </c>
    </row>
    <row r="865" spans="1:2" x14ac:dyDescent="0.3">
      <c r="A865">
        <v>1400</v>
      </c>
      <c r="B865" t="s">
        <v>20</v>
      </c>
    </row>
    <row r="866" spans="1:2" x14ac:dyDescent="0.3">
      <c r="A866">
        <v>4200</v>
      </c>
      <c r="B866" t="s">
        <v>20</v>
      </c>
    </row>
    <row r="867" spans="1:2" x14ac:dyDescent="0.3">
      <c r="A867">
        <v>81000</v>
      </c>
      <c r="B867" t="s">
        <v>20</v>
      </c>
    </row>
    <row r="868" spans="1:2" x14ac:dyDescent="0.3">
      <c r="A868">
        <v>182800</v>
      </c>
      <c r="B868" t="s">
        <v>74</v>
      </c>
    </row>
    <row r="869" spans="1:2" x14ac:dyDescent="0.3">
      <c r="A869">
        <v>4800</v>
      </c>
      <c r="B869" t="s">
        <v>20</v>
      </c>
    </row>
    <row r="870" spans="1:2" x14ac:dyDescent="0.3">
      <c r="A870">
        <v>7000</v>
      </c>
      <c r="B870" t="s">
        <v>20</v>
      </c>
    </row>
    <row r="871" spans="1:2" x14ac:dyDescent="0.3">
      <c r="A871">
        <v>161900</v>
      </c>
      <c r="B871" t="s">
        <v>14</v>
      </c>
    </row>
    <row r="872" spans="1:2" x14ac:dyDescent="0.3">
      <c r="A872">
        <v>7700</v>
      </c>
      <c r="B872" t="s">
        <v>14</v>
      </c>
    </row>
    <row r="873" spans="1:2" x14ac:dyDescent="0.3">
      <c r="A873">
        <v>71500</v>
      </c>
      <c r="B873" t="s">
        <v>20</v>
      </c>
    </row>
    <row r="874" spans="1:2" x14ac:dyDescent="0.3">
      <c r="A874">
        <v>4700</v>
      </c>
      <c r="B874" t="s">
        <v>20</v>
      </c>
    </row>
    <row r="875" spans="1:2" x14ac:dyDescent="0.3">
      <c r="A875">
        <v>42100</v>
      </c>
      <c r="B875" t="s">
        <v>20</v>
      </c>
    </row>
    <row r="876" spans="1:2" x14ac:dyDescent="0.3">
      <c r="A876">
        <v>40200</v>
      </c>
      <c r="B876" t="s">
        <v>20</v>
      </c>
    </row>
    <row r="877" spans="1:2" x14ac:dyDescent="0.3">
      <c r="A877">
        <v>7900</v>
      </c>
      <c r="B877" t="s">
        <v>14</v>
      </c>
    </row>
    <row r="878" spans="1:2" x14ac:dyDescent="0.3">
      <c r="A878">
        <v>8300</v>
      </c>
      <c r="B878" t="s">
        <v>14</v>
      </c>
    </row>
    <row r="879" spans="1:2" x14ac:dyDescent="0.3">
      <c r="A879">
        <v>163600</v>
      </c>
      <c r="B879" t="s">
        <v>14</v>
      </c>
    </row>
    <row r="880" spans="1:2" x14ac:dyDescent="0.3">
      <c r="A880">
        <v>2700</v>
      </c>
      <c r="B880" t="s">
        <v>14</v>
      </c>
    </row>
    <row r="881" spans="1:2" x14ac:dyDescent="0.3">
      <c r="A881">
        <v>1000</v>
      </c>
      <c r="B881" t="s">
        <v>20</v>
      </c>
    </row>
    <row r="882" spans="1:2" x14ac:dyDescent="0.3">
      <c r="A882">
        <v>84500</v>
      </c>
      <c r="B882" t="s">
        <v>20</v>
      </c>
    </row>
    <row r="883" spans="1:2" x14ac:dyDescent="0.3">
      <c r="A883">
        <v>81300</v>
      </c>
      <c r="B883" t="s">
        <v>14</v>
      </c>
    </row>
    <row r="884" spans="1:2" x14ac:dyDescent="0.3">
      <c r="A884">
        <v>800</v>
      </c>
      <c r="B884" t="s">
        <v>20</v>
      </c>
    </row>
    <row r="885" spans="1:2" x14ac:dyDescent="0.3">
      <c r="A885">
        <v>3400</v>
      </c>
      <c r="B885" t="s">
        <v>20</v>
      </c>
    </row>
    <row r="886" spans="1:2" x14ac:dyDescent="0.3">
      <c r="A886">
        <v>170800</v>
      </c>
      <c r="B886" t="s">
        <v>14</v>
      </c>
    </row>
    <row r="887" spans="1:2" x14ac:dyDescent="0.3">
      <c r="A887">
        <v>1800</v>
      </c>
      <c r="B887" t="s">
        <v>20</v>
      </c>
    </row>
    <row r="888" spans="1:2" x14ac:dyDescent="0.3">
      <c r="A888">
        <v>150600</v>
      </c>
      <c r="B888" t="s">
        <v>14</v>
      </c>
    </row>
    <row r="889" spans="1:2" x14ac:dyDescent="0.3">
      <c r="A889">
        <v>7800</v>
      </c>
      <c r="B889" t="s">
        <v>14</v>
      </c>
    </row>
    <row r="890" spans="1:2" x14ac:dyDescent="0.3">
      <c r="A890">
        <v>5800</v>
      </c>
      <c r="B890" t="s">
        <v>20</v>
      </c>
    </row>
    <row r="891" spans="1:2" x14ac:dyDescent="0.3">
      <c r="A891">
        <v>5600</v>
      </c>
      <c r="B891" t="s">
        <v>20</v>
      </c>
    </row>
    <row r="892" spans="1:2" x14ac:dyDescent="0.3">
      <c r="A892">
        <v>134400</v>
      </c>
      <c r="B892" t="s">
        <v>20</v>
      </c>
    </row>
    <row r="893" spans="1:2" x14ac:dyDescent="0.3">
      <c r="A893">
        <v>3000</v>
      </c>
      <c r="B893" t="s">
        <v>20</v>
      </c>
    </row>
    <row r="894" spans="1:2" x14ac:dyDescent="0.3">
      <c r="A894">
        <v>6000</v>
      </c>
      <c r="B894" t="s">
        <v>20</v>
      </c>
    </row>
    <row r="895" spans="1:2" x14ac:dyDescent="0.3">
      <c r="A895">
        <v>8400</v>
      </c>
      <c r="B895" t="s">
        <v>20</v>
      </c>
    </row>
    <row r="896" spans="1:2" x14ac:dyDescent="0.3">
      <c r="A896">
        <v>1700</v>
      </c>
      <c r="B896" t="s">
        <v>20</v>
      </c>
    </row>
    <row r="897" spans="1:2" x14ac:dyDescent="0.3">
      <c r="A897">
        <v>159800</v>
      </c>
      <c r="B897" t="s">
        <v>14</v>
      </c>
    </row>
    <row r="898" spans="1:2" x14ac:dyDescent="0.3">
      <c r="A898">
        <v>19800</v>
      </c>
      <c r="B898" t="s">
        <v>20</v>
      </c>
    </row>
    <row r="899" spans="1:2" x14ac:dyDescent="0.3">
      <c r="A899">
        <v>8800</v>
      </c>
      <c r="B899" t="s">
        <v>14</v>
      </c>
    </row>
    <row r="900" spans="1:2" x14ac:dyDescent="0.3">
      <c r="A900">
        <v>179100</v>
      </c>
      <c r="B900" t="s">
        <v>14</v>
      </c>
    </row>
    <row r="901" spans="1:2" x14ac:dyDescent="0.3">
      <c r="A901">
        <v>3100</v>
      </c>
      <c r="B901" t="s">
        <v>20</v>
      </c>
    </row>
    <row r="902" spans="1:2" x14ac:dyDescent="0.3">
      <c r="A902">
        <v>100</v>
      </c>
      <c r="B902" t="s">
        <v>14</v>
      </c>
    </row>
    <row r="903" spans="1:2" x14ac:dyDescent="0.3">
      <c r="A903">
        <v>5600</v>
      </c>
      <c r="B903" t="s">
        <v>20</v>
      </c>
    </row>
    <row r="904" spans="1:2" x14ac:dyDescent="0.3">
      <c r="A904">
        <v>1400</v>
      </c>
      <c r="B904" t="s">
        <v>20</v>
      </c>
    </row>
    <row r="905" spans="1:2" x14ac:dyDescent="0.3">
      <c r="A905">
        <v>41000</v>
      </c>
      <c r="B905" t="s">
        <v>47</v>
      </c>
    </row>
    <row r="906" spans="1:2" x14ac:dyDescent="0.3">
      <c r="A906">
        <v>6500</v>
      </c>
      <c r="B906" t="s">
        <v>14</v>
      </c>
    </row>
    <row r="907" spans="1:2" x14ac:dyDescent="0.3">
      <c r="A907">
        <v>7900</v>
      </c>
      <c r="B907" t="s">
        <v>20</v>
      </c>
    </row>
    <row r="908" spans="1:2" x14ac:dyDescent="0.3">
      <c r="A908">
        <v>5500</v>
      </c>
      <c r="B908" t="s">
        <v>20</v>
      </c>
    </row>
    <row r="909" spans="1:2" x14ac:dyDescent="0.3">
      <c r="A909">
        <v>9100</v>
      </c>
      <c r="B909" t="s">
        <v>14</v>
      </c>
    </row>
    <row r="910" spans="1:2" x14ac:dyDescent="0.3">
      <c r="A910">
        <v>38200</v>
      </c>
      <c r="B910" t="s">
        <v>20</v>
      </c>
    </row>
    <row r="911" spans="1:2" x14ac:dyDescent="0.3">
      <c r="A911">
        <v>1800</v>
      </c>
      <c r="B911" t="s">
        <v>20</v>
      </c>
    </row>
    <row r="912" spans="1:2" x14ac:dyDescent="0.3">
      <c r="A912">
        <v>154500</v>
      </c>
      <c r="B912" t="s">
        <v>74</v>
      </c>
    </row>
    <row r="913" spans="1:2" x14ac:dyDescent="0.3">
      <c r="A913">
        <v>5800</v>
      </c>
      <c r="B913" t="s">
        <v>20</v>
      </c>
    </row>
    <row r="914" spans="1:2" x14ac:dyDescent="0.3">
      <c r="A914">
        <v>1800</v>
      </c>
      <c r="B914" t="s">
        <v>20</v>
      </c>
    </row>
    <row r="915" spans="1:2" x14ac:dyDescent="0.3">
      <c r="A915">
        <v>70200</v>
      </c>
      <c r="B915" t="s">
        <v>14</v>
      </c>
    </row>
    <row r="916" spans="1:2" x14ac:dyDescent="0.3">
      <c r="A916">
        <v>6400</v>
      </c>
      <c r="B916" t="s">
        <v>14</v>
      </c>
    </row>
    <row r="917" spans="1:2" x14ac:dyDescent="0.3">
      <c r="A917">
        <v>125900</v>
      </c>
      <c r="B917" t="s">
        <v>20</v>
      </c>
    </row>
    <row r="918" spans="1:2" x14ac:dyDescent="0.3">
      <c r="A918">
        <v>3700</v>
      </c>
      <c r="B918" t="s">
        <v>14</v>
      </c>
    </row>
    <row r="919" spans="1:2" x14ac:dyDescent="0.3">
      <c r="A919">
        <v>3600</v>
      </c>
      <c r="B919" t="s">
        <v>47</v>
      </c>
    </row>
    <row r="920" spans="1:2" x14ac:dyDescent="0.3">
      <c r="A920">
        <v>3800</v>
      </c>
      <c r="B920" t="s">
        <v>20</v>
      </c>
    </row>
    <row r="921" spans="1:2" x14ac:dyDescent="0.3">
      <c r="A921">
        <v>35600</v>
      </c>
      <c r="B921" t="s">
        <v>14</v>
      </c>
    </row>
    <row r="922" spans="1:2" x14ac:dyDescent="0.3">
      <c r="A922">
        <v>5300</v>
      </c>
      <c r="B922" t="s">
        <v>20</v>
      </c>
    </row>
    <row r="923" spans="1:2" x14ac:dyDescent="0.3">
      <c r="A923">
        <v>160400</v>
      </c>
      <c r="B923" t="s">
        <v>14</v>
      </c>
    </row>
    <row r="924" spans="1:2" x14ac:dyDescent="0.3">
      <c r="A924">
        <v>51400</v>
      </c>
      <c r="B924" t="s">
        <v>20</v>
      </c>
    </row>
    <row r="925" spans="1:2" x14ac:dyDescent="0.3">
      <c r="A925">
        <v>1700</v>
      </c>
      <c r="B925" t="s">
        <v>20</v>
      </c>
    </row>
    <row r="926" spans="1:2" x14ac:dyDescent="0.3">
      <c r="A926">
        <v>39400</v>
      </c>
      <c r="B926" t="s">
        <v>20</v>
      </c>
    </row>
    <row r="927" spans="1:2" x14ac:dyDescent="0.3">
      <c r="A927">
        <v>3000</v>
      </c>
      <c r="B927" t="s">
        <v>20</v>
      </c>
    </row>
    <row r="928" spans="1:2" x14ac:dyDescent="0.3">
      <c r="A928">
        <v>8700</v>
      </c>
      <c r="B928" t="s">
        <v>14</v>
      </c>
    </row>
    <row r="929" spans="1:2" x14ac:dyDescent="0.3">
      <c r="A929">
        <v>7200</v>
      </c>
      <c r="B929" t="s">
        <v>14</v>
      </c>
    </row>
    <row r="930" spans="1:2" x14ac:dyDescent="0.3">
      <c r="A930">
        <v>167400</v>
      </c>
      <c r="B930" t="s">
        <v>20</v>
      </c>
    </row>
    <row r="931" spans="1:2" x14ac:dyDescent="0.3">
      <c r="A931">
        <v>5500</v>
      </c>
      <c r="B931" t="s">
        <v>20</v>
      </c>
    </row>
    <row r="932" spans="1:2" x14ac:dyDescent="0.3">
      <c r="A932">
        <v>3500</v>
      </c>
      <c r="B932" t="s">
        <v>20</v>
      </c>
    </row>
    <row r="933" spans="1:2" x14ac:dyDescent="0.3">
      <c r="A933">
        <v>7900</v>
      </c>
      <c r="B933" t="s">
        <v>14</v>
      </c>
    </row>
    <row r="934" spans="1:2" x14ac:dyDescent="0.3">
      <c r="A934">
        <v>2300</v>
      </c>
      <c r="B934" t="s">
        <v>20</v>
      </c>
    </row>
    <row r="935" spans="1:2" x14ac:dyDescent="0.3">
      <c r="A935">
        <v>73000</v>
      </c>
      <c r="B935" t="s">
        <v>20</v>
      </c>
    </row>
    <row r="936" spans="1:2" x14ac:dyDescent="0.3">
      <c r="A936">
        <v>6200</v>
      </c>
      <c r="B936" t="s">
        <v>20</v>
      </c>
    </row>
    <row r="937" spans="1:2" x14ac:dyDescent="0.3">
      <c r="A937">
        <v>6100</v>
      </c>
      <c r="B937" t="s">
        <v>20</v>
      </c>
    </row>
    <row r="938" spans="1:2" x14ac:dyDescent="0.3">
      <c r="A938">
        <v>103200</v>
      </c>
      <c r="B938" t="s">
        <v>14</v>
      </c>
    </row>
    <row r="939" spans="1:2" x14ac:dyDescent="0.3">
      <c r="A939">
        <v>171000</v>
      </c>
      <c r="B939" t="s">
        <v>74</v>
      </c>
    </row>
    <row r="940" spans="1:2" x14ac:dyDescent="0.3">
      <c r="A940">
        <v>9200</v>
      </c>
      <c r="B940" t="s">
        <v>20</v>
      </c>
    </row>
    <row r="941" spans="1:2" x14ac:dyDescent="0.3">
      <c r="A941">
        <v>7800</v>
      </c>
      <c r="B941" t="s">
        <v>14</v>
      </c>
    </row>
    <row r="942" spans="1:2" x14ac:dyDescent="0.3">
      <c r="A942">
        <v>9900</v>
      </c>
      <c r="B942" t="s">
        <v>47</v>
      </c>
    </row>
    <row r="943" spans="1:2" x14ac:dyDescent="0.3">
      <c r="A943">
        <v>43000</v>
      </c>
      <c r="B943" t="s">
        <v>14</v>
      </c>
    </row>
    <row r="944" spans="1:2" x14ac:dyDescent="0.3">
      <c r="A944">
        <v>9600</v>
      </c>
      <c r="B944" t="s">
        <v>14</v>
      </c>
    </row>
    <row r="945" spans="1:2" x14ac:dyDescent="0.3">
      <c r="A945">
        <v>7500</v>
      </c>
      <c r="B945" t="s">
        <v>20</v>
      </c>
    </row>
    <row r="946" spans="1:2" x14ac:dyDescent="0.3">
      <c r="A946">
        <v>10000</v>
      </c>
      <c r="B946" t="s">
        <v>14</v>
      </c>
    </row>
    <row r="947" spans="1:2" x14ac:dyDescent="0.3">
      <c r="A947">
        <v>172000</v>
      </c>
      <c r="B947" t="s">
        <v>14</v>
      </c>
    </row>
    <row r="948" spans="1:2" x14ac:dyDescent="0.3">
      <c r="A948">
        <v>153700</v>
      </c>
      <c r="B948" t="s">
        <v>14</v>
      </c>
    </row>
    <row r="949" spans="1:2" x14ac:dyDescent="0.3">
      <c r="A949">
        <v>3600</v>
      </c>
      <c r="B949" t="s">
        <v>14</v>
      </c>
    </row>
    <row r="950" spans="1:2" x14ac:dyDescent="0.3">
      <c r="A950">
        <v>9400</v>
      </c>
      <c r="B950" t="s">
        <v>74</v>
      </c>
    </row>
    <row r="951" spans="1:2" x14ac:dyDescent="0.3">
      <c r="A951">
        <v>5900</v>
      </c>
      <c r="B951" t="s">
        <v>20</v>
      </c>
    </row>
    <row r="952" spans="1:2" x14ac:dyDescent="0.3">
      <c r="A952">
        <v>100</v>
      </c>
      <c r="B952" t="s">
        <v>14</v>
      </c>
    </row>
    <row r="953" spans="1:2" x14ac:dyDescent="0.3">
      <c r="A953">
        <v>14500</v>
      </c>
      <c r="B953" t="s">
        <v>20</v>
      </c>
    </row>
    <row r="954" spans="1:2" x14ac:dyDescent="0.3">
      <c r="A954">
        <v>145500</v>
      </c>
      <c r="B954" t="s">
        <v>74</v>
      </c>
    </row>
    <row r="955" spans="1:2" x14ac:dyDescent="0.3">
      <c r="A955">
        <v>3300</v>
      </c>
      <c r="B955" t="s">
        <v>14</v>
      </c>
    </row>
    <row r="956" spans="1:2" x14ac:dyDescent="0.3">
      <c r="A956">
        <v>42600</v>
      </c>
      <c r="B956" t="s">
        <v>20</v>
      </c>
    </row>
    <row r="957" spans="1:2" x14ac:dyDescent="0.3">
      <c r="A957">
        <v>700</v>
      </c>
      <c r="B957" t="s">
        <v>20</v>
      </c>
    </row>
    <row r="958" spans="1:2" x14ac:dyDescent="0.3">
      <c r="A958">
        <v>187600</v>
      </c>
      <c r="B958" t="s">
        <v>14</v>
      </c>
    </row>
    <row r="959" spans="1:2" x14ac:dyDescent="0.3">
      <c r="A959">
        <v>9800</v>
      </c>
      <c r="B959" t="s">
        <v>20</v>
      </c>
    </row>
    <row r="960" spans="1:2" x14ac:dyDescent="0.3">
      <c r="A960">
        <v>1100</v>
      </c>
      <c r="B960" t="s">
        <v>20</v>
      </c>
    </row>
    <row r="961" spans="1:2" x14ac:dyDescent="0.3">
      <c r="A961">
        <v>145000</v>
      </c>
      <c r="B961" t="s">
        <v>14</v>
      </c>
    </row>
    <row r="962" spans="1:2" x14ac:dyDescent="0.3">
      <c r="A962">
        <v>5500</v>
      </c>
      <c r="B962" t="s">
        <v>14</v>
      </c>
    </row>
    <row r="963" spans="1:2" x14ac:dyDescent="0.3">
      <c r="A963">
        <v>5700</v>
      </c>
      <c r="B963" t="s">
        <v>20</v>
      </c>
    </row>
    <row r="964" spans="1:2" x14ac:dyDescent="0.3">
      <c r="A964">
        <v>3600</v>
      </c>
      <c r="B964" t="s">
        <v>20</v>
      </c>
    </row>
    <row r="965" spans="1:2" x14ac:dyDescent="0.3">
      <c r="A965">
        <v>5900</v>
      </c>
      <c r="B965" t="s">
        <v>14</v>
      </c>
    </row>
    <row r="966" spans="1:2" x14ac:dyDescent="0.3">
      <c r="A966">
        <v>3700</v>
      </c>
      <c r="B966" t="s">
        <v>20</v>
      </c>
    </row>
    <row r="967" spans="1:2" x14ac:dyDescent="0.3">
      <c r="A967">
        <v>2200</v>
      </c>
      <c r="B967" t="s">
        <v>20</v>
      </c>
    </row>
    <row r="968" spans="1:2" x14ac:dyDescent="0.3">
      <c r="A968">
        <v>1700</v>
      </c>
      <c r="B968" t="s">
        <v>20</v>
      </c>
    </row>
    <row r="969" spans="1:2" x14ac:dyDescent="0.3">
      <c r="A969">
        <v>88400</v>
      </c>
      <c r="B969" t="s">
        <v>20</v>
      </c>
    </row>
    <row r="970" spans="1:2" x14ac:dyDescent="0.3">
      <c r="A970">
        <v>2400</v>
      </c>
      <c r="B970" t="s">
        <v>20</v>
      </c>
    </row>
    <row r="971" spans="1:2" x14ac:dyDescent="0.3">
      <c r="A971">
        <v>7900</v>
      </c>
      <c r="B971" t="s">
        <v>20</v>
      </c>
    </row>
    <row r="972" spans="1:2" x14ac:dyDescent="0.3">
      <c r="A972">
        <v>94900</v>
      </c>
      <c r="B972" t="s">
        <v>14</v>
      </c>
    </row>
    <row r="973" spans="1:2" x14ac:dyDescent="0.3">
      <c r="A973">
        <v>5100</v>
      </c>
      <c r="B973" t="s">
        <v>14</v>
      </c>
    </row>
    <row r="974" spans="1:2" x14ac:dyDescent="0.3">
      <c r="A974">
        <v>42700</v>
      </c>
      <c r="B974" t="s">
        <v>20</v>
      </c>
    </row>
    <row r="975" spans="1:2" x14ac:dyDescent="0.3">
      <c r="A975">
        <v>121100</v>
      </c>
      <c r="B975" t="s">
        <v>14</v>
      </c>
    </row>
    <row r="976" spans="1:2" x14ac:dyDescent="0.3">
      <c r="A976">
        <v>800</v>
      </c>
      <c r="B976" t="s">
        <v>20</v>
      </c>
    </row>
    <row r="977" spans="1:2" x14ac:dyDescent="0.3">
      <c r="A977">
        <v>5400</v>
      </c>
      <c r="B977" t="s">
        <v>20</v>
      </c>
    </row>
    <row r="978" spans="1:2" x14ac:dyDescent="0.3">
      <c r="A978">
        <v>4000</v>
      </c>
      <c r="B978" t="s">
        <v>20</v>
      </c>
    </row>
    <row r="979" spans="1:2" x14ac:dyDescent="0.3">
      <c r="A979">
        <v>7000</v>
      </c>
      <c r="B979" t="s">
        <v>14</v>
      </c>
    </row>
    <row r="980" spans="1:2" x14ac:dyDescent="0.3">
      <c r="A980">
        <v>1000</v>
      </c>
      <c r="B980" t="s">
        <v>20</v>
      </c>
    </row>
    <row r="981" spans="1:2" x14ac:dyDescent="0.3">
      <c r="A981">
        <v>60200</v>
      </c>
      <c r="B981" t="s">
        <v>20</v>
      </c>
    </row>
    <row r="982" spans="1:2" x14ac:dyDescent="0.3">
      <c r="A982">
        <v>195200</v>
      </c>
      <c r="B982" t="s">
        <v>14</v>
      </c>
    </row>
    <row r="983" spans="1:2" x14ac:dyDescent="0.3">
      <c r="A983">
        <v>6700</v>
      </c>
      <c r="B983" t="s">
        <v>20</v>
      </c>
    </row>
    <row r="984" spans="1:2" x14ac:dyDescent="0.3">
      <c r="A984">
        <v>7200</v>
      </c>
      <c r="B984" t="s">
        <v>14</v>
      </c>
    </row>
    <row r="985" spans="1:2" x14ac:dyDescent="0.3">
      <c r="A985">
        <v>129100</v>
      </c>
      <c r="B985" t="s">
        <v>20</v>
      </c>
    </row>
    <row r="986" spans="1:2" x14ac:dyDescent="0.3">
      <c r="A986">
        <v>6500</v>
      </c>
      <c r="B986" t="s">
        <v>20</v>
      </c>
    </row>
    <row r="987" spans="1:2" x14ac:dyDescent="0.3">
      <c r="A987">
        <v>170600</v>
      </c>
      <c r="B987" t="s">
        <v>14</v>
      </c>
    </row>
    <row r="988" spans="1:2" x14ac:dyDescent="0.3">
      <c r="A988">
        <v>7800</v>
      </c>
      <c r="B988" t="s">
        <v>14</v>
      </c>
    </row>
    <row r="989" spans="1:2" x14ac:dyDescent="0.3">
      <c r="A989">
        <v>6200</v>
      </c>
      <c r="B989" t="s">
        <v>20</v>
      </c>
    </row>
    <row r="990" spans="1:2" x14ac:dyDescent="0.3">
      <c r="A990">
        <v>9400</v>
      </c>
      <c r="B990" t="s">
        <v>14</v>
      </c>
    </row>
    <row r="991" spans="1:2" x14ac:dyDescent="0.3">
      <c r="A991">
        <v>2400</v>
      </c>
      <c r="B991" t="s">
        <v>20</v>
      </c>
    </row>
    <row r="992" spans="1:2" x14ac:dyDescent="0.3">
      <c r="A992">
        <v>7800</v>
      </c>
      <c r="B992" t="s">
        <v>14</v>
      </c>
    </row>
    <row r="993" spans="1:2" x14ac:dyDescent="0.3">
      <c r="A993">
        <v>9800</v>
      </c>
      <c r="B993" t="s">
        <v>20</v>
      </c>
    </row>
    <row r="994" spans="1:2" x14ac:dyDescent="0.3">
      <c r="A994">
        <v>3100</v>
      </c>
      <c r="B994" t="s">
        <v>20</v>
      </c>
    </row>
    <row r="995" spans="1:2" x14ac:dyDescent="0.3">
      <c r="A995">
        <v>9800</v>
      </c>
      <c r="B995" t="s">
        <v>74</v>
      </c>
    </row>
    <row r="996" spans="1:2" x14ac:dyDescent="0.3">
      <c r="A996">
        <v>141100</v>
      </c>
      <c r="B996" t="s">
        <v>14</v>
      </c>
    </row>
    <row r="997" spans="1:2" x14ac:dyDescent="0.3">
      <c r="A997">
        <v>97300</v>
      </c>
      <c r="B997" t="s">
        <v>20</v>
      </c>
    </row>
    <row r="998" spans="1:2" x14ac:dyDescent="0.3">
      <c r="A998">
        <v>6600</v>
      </c>
      <c r="B998" t="s">
        <v>14</v>
      </c>
    </row>
    <row r="999" spans="1:2" x14ac:dyDescent="0.3">
      <c r="A999">
        <v>7600</v>
      </c>
      <c r="B999" t="s">
        <v>74</v>
      </c>
    </row>
    <row r="1000" spans="1:2" x14ac:dyDescent="0.3">
      <c r="A1000">
        <v>66600</v>
      </c>
      <c r="B1000" t="s">
        <v>14</v>
      </c>
    </row>
    <row r="1001" spans="1:2" x14ac:dyDescent="0.3">
      <c r="A1001">
        <v>111100</v>
      </c>
      <c r="B1001" t="s">
        <v>74</v>
      </c>
    </row>
  </sheetData>
  <conditionalFormatting sqref="B2">
    <cfRule type="containsText" dxfId="34" priority="7" operator="containsText" text="failed">
      <formula>NOT(ISERROR(SEARCH("failed",B2)))</formula>
    </cfRule>
  </conditionalFormatting>
  <conditionalFormatting sqref="B1:B1048576">
    <cfRule type="containsText" dxfId="33" priority="1" operator="containsText" text="failed">
      <formula>NOT(ISERROR(SEARCH("failed",B1)))</formula>
    </cfRule>
    <cfRule type="containsText" dxfId="32" priority="2" operator="containsText" text="canceled">
      <formula>NOT(ISERROR(SEARCH("canceled",B1)))</formula>
    </cfRule>
    <cfRule type="containsText" dxfId="31" priority="3" operator="containsText" text="live">
      <formula>NOT(ISERROR(SEARCH("live",B1)))</formula>
    </cfRule>
    <cfRule type="containsText" dxfId="30" priority="4" operator="containsText" text="successful">
      <formula>NOT(ISERROR(SEARCH("successful",B1)))</formula>
    </cfRule>
    <cfRule type="containsText" dxfId="29" priority="5" operator="containsText" text="failed">
      <formula>NOT(ISERROR(SEARCH("failed",B1)))</formula>
    </cfRule>
    <cfRule type="containsText" dxfId="28" priority="6" operator="containsText" text="failed">
      <formula>NOT(ISERROR(SEARCH("failed",B1)))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33EE-4E00-4580-8789-79AFFD0DFD4E}">
  <dimension ref="A1:P1001"/>
  <sheetViews>
    <sheetView tabSelected="1" workbookViewId="0">
      <selection activeCell="M7" sqref="M7"/>
    </sheetView>
  </sheetViews>
  <sheetFormatPr defaultRowHeight="15.6" x14ac:dyDescent="0.3"/>
  <cols>
    <col min="1" max="1" width="9.19921875" customWidth="1"/>
    <col min="2" max="2" width="13.69921875" bestFit="1" customWidth="1"/>
    <col min="4" max="4" width="9.19921875" customWidth="1"/>
    <col min="5" max="6" width="13.69921875" bestFit="1" customWidth="1"/>
    <col min="12" max="12" width="13.19921875" bestFit="1" customWidth="1"/>
    <col min="14" max="14" width="10.3984375" bestFit="1" customWidth="1"/>
    <col min="15" max="15" width="9.3984375" bestFit="1" customWidth="1"/>
    <col min="16" max="16" width="13.19921875" bestFit="1" customWidth="1"/>
  </cols>
  <sheetData>
    <row r="1" spans="1:16" x14ac:dyDescent="0.3">
      <c r="A1" s="1" t="s">
        <v>4</v>
      </c>
      <c r="B1" s="1" t="s">
        <v>5</v>
      </c>
      <c r="D1" s="1" t="s">
        <v>4</v>
      </c>
      <c r="E1" s="1" t="s">
        <v>5</v>
      </c>
      <c r="F1" s="1"/>
      <c r="K1" s="1"/>
      <c r="L1" s="1"/>
      <c r="N1" s="1" t="s">
        <v>2108</v>
      </c>
      <c r="O1" s="1" t="s">
        <v>2107</v>
      </c>
      <c r="P1" s="1"/>
    </row>
    <row r="2" spans="1:16" x14ac:dyDescent="0.3">
      <c r="A2" t="s">
        <v>20</v>
      </c>
      <c r="B2">
        <v>158</v>
      </c>
      <c r="D2" t="s">
        <v>14</v>
      </c>
      <c r="E2">
        <v>0</v>
      </c>
      <c r="M2" s="14" t="s">
        <v>2111</v>
      </c>
      <c r="N2" s="4">
        <f>AVERAGE(B2:B566)</f>
        <v>851.14690265486729</v>
      </c>
      <c r="O2" s="4">
        <f>AVERAGE(E2:E365)</f>
        <v>585.61538461538464</v>
      </c>
    </row>
    <row r="3" spans="1:16" x14ac:dyDescent="0.3">
      <c r="A3" t="s">
        <v>20</v>
      </c>
      <c r="B3">
        <v>1425</v>
      </c>
      <c r="D3" t="s">
        <v>14</v>
      </c>
      <c r="E3">
        <v>24</v>
      </c>
      <c r="M3" s="14" t="s">
        <v>2110</v>
      </c>
      <c r="N3" s="4">
        <f>MEDIAN(B2:B566)</f>
        <v>201</v>
      </c>
      <c r="O3" s="4">
        <f>MEDIAN(E2:E365)</f>
        <v>114.5</v>
      </c>
    </row>
    <row r="4" spans="1:16" x14ac:dyDescent="0.3">
      <c r="A4" t="s">
        <v>20</v>
      </c>
      <c r="B4">
        <v>174</v>
      </c>
      <c r="D4" t="s">
        <v>14</v>
      </c>
      <c r="E4">
        <v>53</v>
      </c>
      <c r="M4" s="14" t="s">
        <v>2109</v>
      </c>
      <c r="N4" s="4">
        <f>MIN(B2:B566)</f>
        <v>16</v>
      </c>
      <c r="O4" s="4">
        <f>MIN(E2:E365)</f>
        <v>0</v>
      </c>
    </row>
    <row r="5" spans="1:16" x14ac:dyDescent="0.3">
      <c r="A5" t="s">
        <v>20</v>
      </c>
      <c r="B5">
        <v>227</v>
      </c>
      <c r="D5" t="s">
        <v>14</v>
      </c>
      <c r="E5">
        <v>18</v>
      </c>
      <c r="M5" s="14" t="s">
        <v>2106</v>
      </c>
      <c r="N5" s="4">
        <f>MAX(B2:B566)</f>
        <v>7295</v>
      </c>
      <c r="O5" s="4">
        <f>MAX(E2:E365)</f>
        <v>6080</v>
      </c>
    </row>
    <row r="6" spans="1:16" x14ac:dyDescent="0.3">
      <c r="A6" t="s">
        <v>20</v>
      </c>
      <c r="B6">
        <v>220</v>
      </c>
      <c r="D6" t="s">
        <v>14</v>
      </c>
      <c r="E6">
        <v>44</v>
      </c>
      <c r="M6" s="14" t="s">
        <v>2112</v>
      </c>
      <c r="N6" s="4">
        <f>_xlfn.VAR.P(B2:B566)</f>
        <v>1603373.7324019109</v>
      </c>
      <c r="O6" s="4">
        <f>_xlfn.VAR.P(E2:E365)</f>
        <v>921574.68174133555</v>
      </c>
    </row>
    <row r="7" spans="1:16" x14ac:dyDescent="0.3">
      <c r="A7" t="s">
        <v>20</v>
      </c>
      <c r="B7">
        <v>98</v>
      </c>
      <c r="D7" t="s">
        <v>14</v>
      </c>
      <c r="E7">
        <v>27</v>
      </c>
      <c r="M7" s="14" t="s">
        <v>2113</v>
      </c>
      <c r="N7" s="4">
        <f>_xlfn.STDEV.P(B2:B566)</f>
        <v>1266.2439466397898</v>
      </c>
      <c r="O7" s="4">
        <f>_xlfn.STDEV.P(E2:E365)</f>
        <v>959.98681331637863</v>
      </c>
    </row>
    <row r="8" spans="1:16" x14ac:dyDescent="0.3">
      <c r="A8" t="s">
        <v>20</v>
      </c>
      <c r="B8">
        <v>100</v>
      </c>
      <c r="D8" t="s">
        <v>14</v>
      </c>
      <c r="E8">
        <v>55</v>
      </c>
    </row>
    <row r="9" spans="1:16" x14ac:dyDescent="0.3">
      <c r="A9" t="s">
        <v>20</v>
      </c>
      <c r="B9">
        <v>1249</v>
      </c>
      <c r="D9" t="s">
        <v>14</v>
      </c>
      <c r="E9">
        <v>200</v>
      </c>
    </row>
    <row r="10" spans="1:16" x14ac:dyDescent="0.3">
      <c r="A10" t="s">
        <v>20</v>
      </c>
      <c r="B10">
        <v>1396</v>
      </c>
      <c r="D10" t="s">
        <v>14</v>
      </c>
      <c r="E10">
        <v>452</v>
      </c>
    </row>
    <row r="11" spans="1:16" x14ac:dyDescent="0.3">
      <c r="A11" t="s">
        <v>20</v>
      </c>
      <c r="B11">
        <v>890</v>
      </c>
      <c r="D11" t="s">
        <v>14</v>
      </c>
      <c r="E11">
        <v>674</v>
      </c>
    </row>
    <row r="12" spans="1:16" x14ac:dyDescent="0.3">
      <c r="A12" t="s">
        <v>20</v>
      </c>
      <c r="B12">
        <v>142</v>
      </c>
      <c r="D12" t="s">
        <v>14</v>
      </c>
      <c r="E12">
        <v>558</v>
      </c>
    </row>
    <row r="13" spans="1:16" x14ac:dyDescent="0.3">
      <c r="A13" t="s">
        <v>20</v>
      </c>
      <c r="B13">
        <v>2673</v>
      </c>
      <c r="D13" t="s">
        <v>14</v>
      </c>
      <c r="E13">
        <v>15</v>
      </c>
    </row>
    <row r="14" spans="1:16" x14ac:dyDescent="0.3">
      <c r="A14" t="s">
        <v>20</v>
      </c>
      <c r="B14">
        <v>163</v>
      </c>
      <c r="D14" t="s">
        <v>14</v>
      </c>
      <c r="E14">
        <v>2307</v>
      </c>
    </row>
    <row r="15" spans="1:16" x14ac:dyDescent="0.3">
      <c r="A15" t="s">
        <v>20</v>
      </c>
      <c r="B15">
        <v>2220</v>
      </c>
      <c r="D15" t="s">
        <v>14</v>
      </c>
      <c r="E15">
        <v>88</v>
      </c>
    </row>
    <row r="16" spans="1:16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  <c r="D366" t="s">
        <v>20</v>
      </c>
      <c r="E366">
        <v>158</v>
      </c>
    </row>
    <row r="367" spans="1:5" x14ac:dyDescent="0.3">
      <c r="A367" t="s">
        <v>20</v>
      </c>
      <c r="B367">
        <v>264</v>
      </c>
      <c r="D367" t="s">
        <v>20</v>
      </c>
      <c r="E367">
        <v>1425</v>
      </c>
    </row>
    <row r="368" spans="1:5" x14ac:dyDescent="0.3">
      <c r="A368" t="s">
        <v>20</v>
      </c>
      <c r="B368">
        <v>272</v>
      </c>
      <c r="D368" t="s">
        <v>20</v>
      </c>
      <c r="E368">
        <v>174</v>
      </c>
    </row>
    <row r="369" spans="1:5" x14ac:dyDescent="0.3">
      <c r="A369" t="s">
        <v>20</v>
      </c>
      <c r="B369">
        <v>419</v>
      </c>
      <c r="D369" t="s">
        <v>20</v>
      </c>
      <c r="E369">
        <v>227</v>
      </c>
    </row>
    <row r="370" spans="1:5" x14ac:dyDescent="0.3">
      <c r="A370" t="s">
        <v>20</v>
      </c>
      <c r="B370">
        <v>1621</v>
      </c>
      <c r="D370" t="s">
        <v>20</v>
      </c>
      <c r="E370">
        <v>220</v>
      </c>
    </row>
    <row r="371" spans="1:5" x14ac:dyDescent="0.3">
      <c r="A371" t="s">
        <v>20</v>
      </c>
      <c r="B371">
        <v>1101</v>
      </c>
      <c r="D371" t="s">
        <v>20</v>
      </c>
      <c r="E371">
        <v>98</v>
      </c>
    </row>
    <row r="372" spans="1:5" x14ac:dyDescent="0.3">
      <c r="A372" t="s">
        <v>20</v>
      </c>
      <c r="B372">
        <v>1073</v>
      </c>
      <c r="D372" t="s">
        <v>20</v>
      </c>
      <c r="E372">
        <v>100</v>
      </c>
    </row>
    <row r="373" spans="1:5" x14ac:dyDescent="0.3">
      <c r="A373" t="s">
        <v>20</v>
      </c>
      <c r="B373">
        <v>331</v>
      </c>
      <c r="D373" t="s">
        <v>20</v>
      </c>
      <c r="E373">
        <v>1249</v>
      </c>
    </row>
    <row r="374" spans="1:5" x14ac:dyDescent="0.3">
      <c r="A374" t="s">
        <v>20</v>
      </c>
      <c r="B374">
        <v>1170</v>
      </c>
      <c r="D374" t="s">
        <v>20</v>
      </c>
      <c r="E374">
        <v>1396</v>
      </c>
    </row>
    <row r="375" spans="1:5" x14ac:dyDescent="0.3">
      <c r="A375" t="s">
        <v>20</v>
      </c>
      <c r="B375">
        <v>363</v>
      </c>
      <c r="D375" t="s">
        <v>20</v>
      </c>
      <c r="E375">
        <v>890</v>
      </c>
    </row>
    <row r="376" spans="1:5" x14ac:dyDescent="0.3">
      <c r="A376" t="s">
        <v>20</v>
      </c>
      <c r="B376">
        <v>103</v>
      </c>
      <c r="D376" t="s">
        <v>20</v>
      </c>
      <c r="E376">
        <v>142</v>
      </c>
    </row>
    <row r="377" spans="1:5" x14ac:dyDescent="0.3">
      <c r="A377" t="s">
        <v>20</v>
      </c>
      <c r="B377">
        <v>147</v>
      </c>
      <c r="D377" t="s">
        <v>20</v>
      </c>
      <c r="E377">
        <v>2673</v>
      </c>
    </row>
    <row r="378" spans="1:5" x14ac:dyDescent="0.3">
      <c r="A378" t="s">
        <v>20</v>
      </c>
      <c r="B378">
        <v>110</v>
      </c>
      <c r="D378" t="s">
        <v>20</v>
      </c>
      <c r="E378">
        <v>163</v>
      </c>
    </row>
    <row r="379" spans="1:5" x14ac:dyDescent="0.3">
      <c r="A379" t="s">
        <v>20</v>
      </c>
      <c r="B379">
        <v>134</v>
      </c>
      <c r="D379" t="s">
        <v>20</v>
      </c>
      <c r="E379">
        <v>2220</v>
      </c>
    </row>
    <row r="380" spans="1:5" x14ac:dyDescent="0.3">
      <c r="A380" t="s">
        <v>20</v>
      </c>
      <c r="B380">
        <v>269</v>
      </c>
      <c r="D380" t="s">
        <v>20</v>
      </c>
      <c r="E380">
        <v>1606</v>
      </c>
    </row>
    <row r="381" spans="1:5" x14ac:dyDescent="0.3">
      <c r="A381" t="s">
        <v>20</v>
      </c>
      <c r="B381">
        <v>175</v>
      </c>
      <c r="D381" t="s">
        <v>20</v>
      </c>
      <c r="E381">
        <v>129</v>
      </c>
    </row>
    <row r="382" spans="1:5" x14ac:dyDescent="0.3">
      <c r="A382" t="s">
        <v>20</v>
      </c>
      <c r="B382">
        <v>69</v>
      </c>
      <c r="D382" t="s">
        <v>20</v>
      </c>
      <c r="E382">
        <v>226</v>
      </c>
    </row>
    <row r="383" spans="1:5" x14ac:dyDescent="0.3">
      <c r="A383" t="s">
        <v>20</v>
      </c>
      <c r="B383">
        <v>190</v>
      </c>
      <c r="D383" t="s">
        <v>20</v>
      </c>
      <c r="E383">
        <v>5419</v>
      </c>
    </row>
    <row r="384" spans="1:5" x14ac:dyDescent="0.3">
      <c r="A384" t="s">
        <v>20</v>
      </c>
      <c r="B384">
        <v>237</v>
      </c>
      <c r="D384" t="s">
        <v>20</v>
      </c>
      <c r="E384">
        <v>165</v>
      </c>
    </row>
    <row r="385" spans="1:5" x14ac:dyDescent="0.3">
      <c r="A385" t="s">
        <v>20</v>
      </c>
      <c r="B385">
        <v>196</v>
      </c>
      <c r="D385" t="s">
        <v>20</v>
      </c>
      <c r="E385">
        <v>1965</v>
      </c>
    </row>
    <row r="386" spans="1:5" x14ac:dyDescent="0.3">
      <c r="A386" t="s">
        <v>20</v>
      </c>
      <c r="B386">
        <v>7295</v>
      </c>
      <c r="D386" t="s">
        <v>20</v>
      </c>
      <c r="E386">
        <v>16</v>
      </c>
    </row>
    <row r="387" spans="1:5" x14ac:dyDescent="0.3">
      <c r="A387" t="s">
        <v>20</v>
      </c>
      <c r="B387">
        <v>2893</v>
      </c>
      <c r="D387" t="s">
        <v>20</v>
      </c>
      <c r="E387">
        <v>107</v>
      </c>
    </row>
    <row r="388" spans="1:5" x14ac:dyDescent="0.3">
      <c r="A388" t="s">
        <v>20</v>
      </c>
      <c r="B388">
        <v>820</v>
      </c>
      <c r="D388" t="s">
        <v>20</v>
      </c>
      <c r="E388">
        <v>134</v>
      </c>
    </row>
    <row r="389" spans="1:5" x14ac:dyDescent="0.3">
      <c r="A389" t="s">
        <v>20</v>
      </c>
      <c r="B389">
        <v>2038</v>
      </c>
      <c r="D389" t="s">
        <v>20</v>
      </c>
      <c r="E389">
        <v>198</v>
      </c>
    </row>
    <row r="390" spans="1:5" x14ac:dyDescent="0.3">
      <c r="A390" t="s">
        <v>20</v>
      </c>
      <c r="B390">
        <v>116</v>
      </c>
      <c r="D390" t="s">
        <v>20</v>
      </c>
      <c r="E390">
        <v>111</v>
      </c>
    </row>
    <row r="391" spans="1:5" x14ac:dyDescent="0.3">
      <c r="A391" t="s">
        <v>20</v>
      </c>
      <c r="B391">
        <v>1345</v>
      </c>
      <c r="D391" t="s">
        <v>20</v>
      </c>
      <c r="E391">
        <v>222</v>
      </c>
    </row>
    <row r="392" spans="1:5" x14ac:dyDescent="0.3">
      <c r="A392" t="s">
        <v>20</v>
      </c>
      <c r="B392">
        <v>168</v>
      </c>
      <c r="D392" t="s">
        <v>20</v>
      </c>
      <c r="E392">
        <v>6212</v>
      </c>
    </row>
    <row r="393" spans="1:5" x14ac:dyDescent="0.3">
      <c r="A393" t="s">
        <v>20</v>
      </c>
      <c r="B393">
        <v>137</v>
      </c>
      <c r="D393" t="s">
        <v>20</v>
      </c>
      <c r="E393">
        <v>98</v>
      </c>
    </row>
    <row r="394" spans="1:5" x14ac:dyDescent="0.3">
      <c r="A394" t="s">
        <v>20</v>
      </c>
      <c r="B394">
        <v>186</v>
      </c>
      <c r="D394" t="s">
        <v>20</v>
      </c>
      <c r="E394">
        <v>92</v>
      </c>
    </row>
    <row r="395" spans="1:5" x14ac:dyDescent="0.3">
      <c r="A395" t="s">
        <v>20</v>
      </c>
      <c r="B395">
        <v>125</v>
      </c>
      <c r="D395" t="s">
        <v>20</v>
      </c>
      <c r="E395">
        <v>149</v>
      </c>
    </row>
    <row r="396" spans="1:5" x14ac:dyDescent="0.3">
      <c r="A396" t="s">
        <v>20</v>
      </c>
      <c r="B396">
        <v>202</v>
      </c>
      <c r="D396" t="s">
        <v>20</v>
      </c>
      <c r="E396">
        <v>2431</v>
      </c>
    </row>
    <row r="397" spans="1:5" x14ac:dyDescent="0.3">
      <c r="A397" t="s">
        <v>20</v>
      </c>
      <c r="B397">
        <v>103</v>
      </c>
      <c r="D397" t="s">
        <v>20</v>
      </c>
      <c r="E397">
        <v>303</v>
      </c>
    </row>
    <row r="398" spans="1:5" x14ac:dyDescent="0.3">
      <c r="A398" t="s">
        <v>20</v>
      </c>
      <c r="B398">
        <v>1785</v>
      </c>
      <c r="D398" t="s">
        <v>20</v>
      </c>
      <c r="E398">
        <v>209</v>
      </c>
    </row>
    <row r="399" spans="1:5" x14ac:dyDescent="0.3">
      <c r="A399" t="s">
        <v>20</v>
      </c>
      <c r="B399">
        <v>157</v>
      </c>
      <c r="D399" t="s">
        <v>20</v>
      </c>
      <c r="E399">
        <v>131</v>
      </c>
    </row>
    <row r="400" spans="1:5" x14ac:dyDescent="0.3">
      <c r="A400" t="s">
        <v>20</v>
      </c>
      <c r="B400">
        <v>555</v>
      </c>
      <c r="D400" t="s">
        <v>20</v>
      </c>
      <c r="E400">
        <v>164</v>
      </c>
    </row>
    <row r="401" spans="1:5" x14ac:dyDescent="0.3">
      <c r="A401" t="s">
        <v>20</v>
      </c>
      <c r="B401">
        <v>297</v>
      </c>
      <c r="D401" t="s">
        <v>20</v>
      </c>
      <c r="E401">
        <v>201</v>
      </c>
    </row>
    <row r="402" spans="1:5" x14ac:dyDescent="0.3">
      <c r="A402" t="s">
        <v>20</v>
      </c>
      <c r="B402">
        <v>123</v>
      </c>
      <c r="D402" t="s">
        <v>20</v>
      </c>
      <c r="E402">
        <v>211</v>
      </c>
    </row>
    <row r="403" spans="1:5" x14ac:dyDescent="0.3">
      <c r="A403" t="s">
        <v>20</v>
      </c>
      <c r="B403">
        <v>3036</v>
      </c>
      <c r="D403" t="s">
        <v>20</v>
      </c>
      <c r="E403">
        <v>128</v>
      </c>
    </row>
    <row r="404" spans="1:5" x14ac:dyDescent="0.3">
      <c r="A404" t="s">
        <v>20</v>
      </c>
      <c r="B404">
        <v>144</v>
      </c>
      <c r="D404" t="s">
        <v>20</v>
      </c>
      <c r="E404">
        <v>1600</v>
      </c>
    </row>
    <row r="405" spans="1:5" x14ac:dyDescent="0.3">
      <c r="A405" t="s">
        <v>20</v>
      </c>
      <c r="B405">
        <v>121</v>
      </c>
      <c r="D405" t="s">
        <v>20</v>
      </c>
      <c r="E405">
        <v>249</v>
      </c>
    </row>
    <row r="406" spans="1:5" x14ac:dyDescent="0.3">
      <c r="A406" t="s">
        <v>20</v>
      </c>
      <c r="B406">
        <v>181</v>
      </c>
      <c r="D406" t="s">
        <v>20</v>
      </c>
      <c r="E406">
        <v>236</v>
      </c>
    </row>
    <row r="407" spans="1:5" x14ac:dyDescent="0.3">
      <c r="A407" t="s">
        <v>20</v>
      </c>
      <c r="B407">
        <v>122</v>
      </c>
      <c r="D407" t="s">
        <v>20</v>
      </c>
      <c r="E407">
        <v>4065</v>
      </c>
    </row>
    <row r="408" spans="1:5" x14ac:dyDescent="0.3">
      <c r="A408" t="s">
        <v>20</v>
      </c>
      <c r="B408">
        <v>1071</v>
      </c>
      <c r="D408" t="s">
        <v>20</v>
      </c>
      <c r="E408">
        <v>246</v>
      </c>
    </row>
    <row r="409" spans="1:5" x14ac:dyDescent="0.3">
      <c r="A409" t="s">
        <v>20</v>
      </c>
      <c r="B409">
        <v>980</v>
      </c>
      <c r="D409" t="s">
        <v>20</v>
      </c>
      <c r="E409">
        <v>2475</v>
      </c>
    </row>
    <row r="410" spans="1:5" x14ac:dyDescent="0.3">
      <c r="A410" t="s">
        <v>20</v>
      </c>
      <c r="B410">
        <v>536</v>
      </c>
      <c r="D410" t="s">
        <v>20</v>
      </c>
      <c r="E410">
        <v>76</v>
      </c>
    </row>
    <row r="411" spans="1:5" x14ac:dyDescent="0.3">
      <c r="A411" t="s">
        <v>20</v>
      </c>
      <c r="B411">
        <v>1991</v>
      </c>
      <c r="D411" t="s">
        <v>20</v>
      </c>
      <c r="E411">
        <v>54</v>
      </c>
    </row>
    <row r="412" spans="1:5" x14ac:dyDescent="0.3">
      <c r="A412" t="s">
        <v>20</v>
      </c>
      <c r="B412">
        <v>180</v>
      </c>
      <c r="D412" t="s">
        <v>20</v>
      </c>
      <c r="E412">
        <v>88</v>
      </c>
    </row>
    <row r="413" spans="1:5" x14ac:dyDescent="0.3">
      <c r="A413" t="s">
        <v>20</v>
      </c>
      <c r="B413">
        <v>130</v>
      </c>
      <c r="D413" t="s">
        <v>20</v>
      </c>
      <c r="E413">
        <v>85</v>
      </c>
    </row>
    <row r="414" spans="1:5" x14ac:dyDescent="0.3">
      <c r="A414" t="s">
        <v>20</v>
      </c>
      <c r="B414">
        <v>122</v>
      </c>
      <c r="D414" t="s">
        <v>20</v>
      </c>
      <c r="E414">
        <v>170</v>
      </c>
    </row>
    <row r="415" spans="1:5" x14ac:dyDescent="0.3">
      <c r="A415" t="s">
        <v>20</v>
      </c>
      <c r="B415">
        <v>140</v>
      </c>
      <c r="D415" t="s">
        <v>20</v>
      </c>
      <c r="E415">
        <v>330</v>
      </c>
    </row>
    <row r="416" spans="1:5" x14ac:dyDescent="0.3">
      <c r="A416" t="s">
        <v>20</v>
      </c>
      <c r="B416">
        <v>3388</v>
      </c>
      <c r="D416" t="s">
        <v>20</v>
      </c>
      <c r="E416">
        <v>127</v>
      </c>
    </row>
    <row r="417" spans="1:5" x14ac:dyDescent="0.3">
      <c r="A417" t="s">
        <v>20</v>
      </c>
      <c r="B417">
        <v>280</v>
      </c>
      <c r="D417" t="s">
        <v>20</v>
      </c>
      <c r="E417">
        <v>411</v>
      </c>
    </row>
    <row r="418" spans="1:5" x14ac:dyDescent="0.3">
      <c r="A418" t="s">
        <v>20</v>
      </c>
      <c r="B418">
        <v>366</v>
      </c>
      <c r="D418" t="s">
        <v>20</v>
      </c>
      <c r="E418">
        <v>180</v>
      </c>
    </row>
    <row r="419" spans="1:5" x14ac:dyDescent="0.3">
      <c r="A419" t="s">
        <v>20</v>
      </c>
      <c r="B419">
        <v>270</v>
      </c>
      <c r="D419" t="s">
        <v>20</v>
      </c>
      <c r="E419">
        <v>374</v>
      </c>
    </row>
    <row r="420" spans="1:5" x14ac:dyDescent="0.3">
      <c r="A420" t="s">
        <v>20</v>
      </c>
      <c r="B420">
        <v>137</v>
      </c>
      <c r="D420" t="s">
        <v>20</v>
      </c>
      <c r="E420">
        <v>71</v>
      </c>
    </row>
    <row r="421" spans="1:5" x14ac:dyDescent="0.3">
      <c r="A421" t="s">
        <v>20</v>
      </c>
      <c r="B421">
        <v>3205</v>
      </c>
      <c r="D421" t="s">
        <v>20</v>
      </c>
      <c r="E421">
        <v>203</v>
      </c>
    </row>
    <row r="422" spans="1:5" x14ac:dyDescent="0.3">
      <c r="A422" t="s">
        <v>20</v>
      </c>
      <c r="B422">
        <v>288</v>
      </c>
      <c r="D422" t="s">
        <v>20</v>
      </c>
      <c r="E422">
        <v>113</v>
      </c>
    </row>
    <row r="423" spans="1:5" x14ac:dyDescent="0.3">
      <c r="A423" t="s">
        <v>20</v>
      </c>
      <c r="B423">
        <v>148</v>
      </c>
      <c r="D423" t="s">
        <v>20</v>
      </c>
      <c r="E423">
        <v>96</v>
      </c>
    </row>
    <row r="424" spans="1:5" x14ac:dyDescent="0.3">
      <c r="A424" t="s">
        <v>20</v>
      </c>
      <c r="B424">
        <v>114</v>
      </c>
      <c r="D424" t="s">
        <v>20</v>
      </c>
      <c r="E424">
        <v>498</v>
      </c>
    </row>
    <row r="425" spans="1:5" x14ac:dyDescent="0.3">
      <c r="A425" t="s">
        <v>20</v>
      </c>
      <c r="B425">
        <v>1518</v>
      </c>
      <c r="D425" t="s">
        <v>20</v>
      </c>
      <c r="E425">
        <v>180</v>
      </c>
    </row>
    <row r="426" spans="1:5" x14ac:dyDescent="0.3">
      <c r="A426" t="s">
        <v>20</v>
      </c>
      <c r="B426">
        <v>166</v>
      </c>
      <c r="D426" t="s">
        <v>20</v>
      </c>
      <c r="E426">
        <v>27</v>
      </c>
    </row>
    <row r="427" spans="1:5" x14ac:dyDescent="0.3">
      <c r="A427" t="s">
        <v>20</v>
      </c>
      <c r="B427">
        <v>100</v>
      </c>
      <c r="D427" t="s">
        <v>20</v>
      </c>
      <c r="E427">
        <v>2331</v>
      </c>
    </row>
    <row r="428" spans="1:5" x14ac:dyDescent="0.3">
      <c r="A428" t="s">
        <v>20</v>
      </c>
      <c r="B428">
        <v>235</v>
      </c>
      <c r="D428" t="s">
        <v>20</v>
      </c>
      <c r="E428">
        <v>113</v>
      </c>
    </row>
    <row r="429" spans="1:5" x14ac:dyDescent="0.3">
      <c r="A429" t="s">
        <v>20</v>
      </c>
      <c r="B429">
        <v>148</v>
      </c>
      <c r="D429" t="s">
        <v>20</v>
      </c>
      <c r="E429">
        <v>164</v>
      </c>
    </row>
    <row r="430" spans="1:5" x14ac:dyDescent="0.3">
      <c r="A430" t="s">
        <v>20</v>
      </c>
      <c r="B430">
        <v>198</v>
      </c>
      <c r="D430" t="s">
        <v>20</v>
      </c>
      <c r="E430">
        <v>164</v>
      </c>
    </row>
    <row r="431" spans="1:5" x14ac:dyDescent="0.3">
      <c r="A431" t="s">
        <v>20</v>
      </c>
      <c r="B431">
        <v>150</v>
      </c>
      <c r="D431" t="s">
        <v>20</v>
      </c>
      <c r="E431">
        <v>336</v>
      </c>
    </row>
    <row r="432" spans="1:5" x14ac:dyDescent="0.3">
      <c r="A432" t="s">
        <v>20</v>
      </c>
      <c r="B432">
        <v>216</v>
      </c>
      <c r="D432" t="s">
        <v>20</v>
      </c>
      <c r="E432">
        <v>1917</v>
      </c>
    </row>
    <row r="433" spans="1:5" x14ac:dyDescent="0.3">
      <c r="A433" t="s">
        <v>20</v>
      </c>
      <c r="B433">
        <v>5139</v>
      </c>
      <c r="D433" t="s">
        <v>20</v>
      </c>
      <c r="E433">
        <v>95</v>
      </c>
    </row>
    <row r="434" spans="1:5" x14ac:dyDescent="0.3">
      <c r="A434" t="s">
        <v>20</v>
      </c>
      <c r="B434">
        <v>2353</v>
      </c>
      <c r="D434" t="s">
        <v>20</v>
      </c>
      <c r="E434">
        <v>147</v>
      </c>
    </row>
    <row r="435" spans="1:5" x14ac:dyDescent="0.3">
      <c r="A435" t="s">
        <v>20</v>
      </c>
      <c r="B435">
        <v>78</v>
      </c>
      <c r="D435" t="s">
        <v>20</v>
      </c>
      <c r="E435">
        <v>86</v>
      </c>
    </row>
    <row r="436" spans="1:5" x14ac:dyDescent="0.3">
      <c r="A436" t="s">
        <v>20</v>
      </c>
      <c r="B436">
        <v>174</v>
      </c>
      <c r="D436" t="s">
        <v>20</v>
      </c>
      <c r="E436">
        <v>83</v>
      </c>
    </row>
    <row r="437" spans="1:5" x14ac:dyDescent="0.3">
      <c r="A437" t="s">
        <v>20</v>
      </c>
      <c r="B437">
        <v>164</v>
      </c>
      <c r="D437" t="s">
        <v>20</v>
      </c>
      <c r="E437">
        <v>676</v>
      </c>
    </row>
    <row r="438" spans="1:5" x14ac:dyDescent="0.3">
      <c r="A438" t="s">
        <v>20</v>
      </c>
      <c r="B438">
        <v>161</v>
      </c>
      <c r="D438" t="s">
        <v>20</v>
      </c>
      <c r="E438">
        <v>361</v>
      </c>
    </row>
    <row r="439" spans="1:5" x14ac:dyDescent="0.3">
      <c r="A439" t="s">
        <v>20</v>
      </c>
      <c r="B439">
        <v>138</v>
      </c>
      <c r="D439" t="s">
        <v>20</v>
      </c>
      <c r="E439">
        <v>131</v>
      </c>
    </row>
    <row r="440" spans="1:5" x14ac:dyDescent="0.3">
      <c r="A440" t="s">
        <v>20</v>
      </c>
      <c r="B440">
        <v>3308</v>
      </c>
      <c r="D440" t="s">
        <v>20</v>
      </c>
      <c r="E440">
        <v>126</v>
      </c>
    </row>
    <row r="441" spans="1:5" x14ac:dyDescent="0.3">
      <c r="A441" t="s">
        <v>20</v>
      </c>
      <c r="B441">
        <v>127</v>
      </c>
      <c r="D441" t="s">
        <v>20</v>
      </c>
      <c r="E441">
        <v>275</v>
      </c>
    </row>
    <row r="442" spans="1:5" x14ac:dyDescent="0.3">
      <c r="A442" t="s">
        <v>20</v>
      </c>
      <c r="B442">
        <v>207</v>
      </c>
      <c r="D442" t="s">
        <v>20</v>
      </c>
      <c r="E442">
        <v>67</v>
      </c>
    </row>
    <row r="443" spans="1:5" x14ac:dyDescent="0.3">
      <c r="A443" t="s">
        <v>20</v>
      </c>
      <c r="B443">
        <v>181</v>
      </c>
      <c r="D443" t="s">
        <v>20</v>
      </c>
      <c r="E443">
        <v>154</v>
      </c>
    </row>
    <row r="444" spans="1:5" x14ac:dyDescent="0.3">
      <c r="A444" t="s">
        <v>20</v>
      </c>
      <c r="B444">
        <v>110</v>
      </c>
      <c r="D444" t="s">
        <v>20</v>
      </c>
      <c r="E444">
        <v>1782</v>
      </c>
    </row>
    <row r="445" spans="1:5" x14ac:dyDescent="0.3">
      <c r="A445" t="s">
        <v>20</v>
      </c>
      <c r="B445">
        <v>185</v>
      </c>
      <c r="D445" t="s">
        <v>20</v>
      </c>
      <c r="E445">
        <v>903</v>
      </c>
    </row>
    <row r="446" spans="1:5" x14ac:dyDescent="0.3">
      <c r="A446" t="s">
        <v>20</v>
      </c>
      <c r="B446">
        <v>121</v>
      </c>
      <c r="D446" t="s">
        <v>20</v>
      </c>
      <c r="E446">
        <v>94</v>
      </c>
    </row>
    <row r="447" spans="1:5" x14ac:dyDescent="0.3">
      <c r="A447" t="s">
        <v>20</v>
      </c>
      <c r="B447">
        <v>106</v>
      </c>
      <c r="D447" t="s">
        <v>20</v>
      </c>
      <c r="E447">
        <v>180</v>
      </c>
    </row>
    <row r="448" spans="1:5" x14ac:dyDescent="0.3">
      <c r="A448" t="s">
        <v>20</v>
      </c>
      <c r="B448">
        <v>142</v>
      </c>
      <c r="D448" t="s">
        <v>20</v>
      </c>
      <c r="E448">
        <v>533</v>
      </c>
    </row>
    <row r="449" spans="1:5" x14ac:dyDescent="0.3">
      <c r="A449" t="s">
        <v>20</v>
      </c>
      <c r="B449">
        <v>233</v>
      </c>
      <c r="D449" t="s">
        <v>20</v>
      </c>
      <c r="E449">
        <v>2443</v>
      </c>
    </row>
    <row r="450" spans="1:5" x14ac:dyDescent="0.3">
      <c r="A450" t="s">
        <v>20</v>
      </c>
      <c r="B450">
        <v>218</v>
      </c>
      <c r="D450" t="s">
        <v>20</v>
      </c>
      <c r="E450">
        <v>89</v>
      </c>
    </row>
    <row r="451" spans="1:5" x14ac:dyDescent="0.3">
      <c r="A451" t="s">
        <v>20</v>
      </c>
      <c r="B451">
        <v>76</v>
      </c>
      <c r="D451" t="s">
        <v>20</v>
      </c>
      <c r="E451">
        <v>159</v>
      </c>
    </row>
    <row r="452" spans="1:5" x14ac:dyDescent="0.3">
      <c r="A452" t="s">
        <v>20</v>
      </c>
      <c r="B452">
        <v>43</v>
      </c>
      <c r="D452" t="s">
        <v>20</v>
      </c>
      <c r="E452">
        <v>50</v>
      </c>
    </row>
    <row r="453" spans="1:5" x14ac:dyDescent="0.3">
      <c r="A453" t="s">
        <v>20</v>
      </c>
      <c r="B453">
        <v>221</v>
      </c>
      <c r="D453" t="s">
        <v>20</v>
      </c>
      <c r="E453">
        <v>186</v>
      </c>
    </row>
    <row r="454" spans="1:5" x14ac:dyDescent="0.3">
      <c r="A454" t="s">
        <v>20</v>
      </c>
      <c r="B454">
        <v>2805</v>
      </c>
      <c r="D454" t="s">
        <v>20</v>
      </c>
      <c r="E454">
        <v>1071</v>
      </c>
    </row>
    <row r="455" spans="1:5" x14ac:dyDescent="0.3">
      <c r="A455" t="s">
        <v>20</v>
      </c>
      <c r="B455">
        <v>68</v>
      </c>
      <c r="D455" t="s">
        <v>20</v>
      </c>
      <c r="E455">
        <v>117</v>
      </c>
    </row>
    <row r="456" spans="1:5" x14ac:dyDescent="0.3">
      <c r="A456" t="s">
        <v>20</v>
      </c>
      <c r="B456">
        <v>183</v>
      </c>
      <c r="D456" t="s">
        <v>20</v>
      </c>
      <c r="E456">
        <v>70</v>
      </c>
    </row>
    <row r="457" spans="1:5" x14ac:dyDescent="0.3">
      <c r="A457" t="s">
        <v>20</v>
      </c>
      <c r="B457">
        <v>133</v>
      </c>
      <c r="D457" t="s">
        <v>20</v>
      </c>
      <c r="E457">
        <v>135</v>
      </c>
    </row>
    <row r="458" spans="1:5" x14ac:dyDescent="0.3">
      <c r="A458" t="s">
        <v>20</v>
      </c>
      <c r="B458">
        <v>2489</v>
      </c>
      <c r="D458" t="s">
        <v>20</v>
      </c>
      <c r="E458">
        <v>768</v>
      </c>
    </row>
    <row r="459" spans="1:5" x14ac:dyDescent="0.3">
      <c r="A459" t="s">
        <v>20</v>
      </c>
      <c r="B459">
        <v>69</v>
      </c>
      <c r="D459" t="s">
        <v>20</v>
      </c>
      <c r="E459">
        <v>199</v>
      </c>
    </row>
    <row r="460" spans="1:5" x14ac:dyDescent="0.3">
      <c r="A460" t="s">
        <v>20</v>
      </c>
      <c r="B460">
        <v>279</v>
      </c>
      <c r="D460" t="s">
        <v>20</v>
      </c>
      <c r="E460">
        <v>107</v>
      </c>
    </row>
    <row r="461" spans="1:5" x14ac:dyDescent="0.3">
      <c r="A461" t="s">
        <v>20</v>
      </c>
      <c r="B461">
        <v>210</v>
      </c>
      <c r="D461" t="s">
        <v>20</v>
      </c>
      <c r="E461">
        <v>195</v>
      </c>
    </row>
    <row r="462" spans="1:5" x14ac:dyDescent="0.3">
      <c r="A462" t="s">
        <v>20</v>
      </c>
      <c r="B462">
        <v>2100</v>
      </c>
      <c r="D462" t="s">
        <v>20</v>
      </c>
      <c r="E462">
        <v>3376</v>
      </c>
    </row>
    <row r="463" spans="1:5" x14ac:dyDescent="0.3">
      <c r="A463" t="s">
        <v>20</v>
      </c>
      <c r="B463">
        <v>252</v>
      </c>
      <c r="D463" t="s">
        <v>20</v>
      </c>
      <c r="E463">
        <v>41</v>
      </c>
    </row>
    <row r="464" spans="1:5" x14ac:dyDescent="0.3">
      <c r="A464" t="s">
        <v>20</v>
      </c>
      <c r="B464">
        <v>1280</v>
      </c>
      <c r="D464" t="s">
        <v>20</v>
      </c>
      <c r="E464">
        <v>1821</v>
      </c>
    </row>
    <row r="465" spans="1:5" x14ac:dyDescent="0.3">
      <c r="A465" t="s">
        <v>20</v>
      </c>
      <c r="B465">
        <v>157</v>
      </c>
      <c r="D465" t="s">
        <v>20</v>
      </c>
      <c r="E465">
        <v>164</v>
      </c>
    </row>
    <row r="466" spans="1:5" x14ac:dyDescent="0.3">
      <c r="A466" t="s">
        <v>20</v>
      </c>
      <c r="B466">
        <v>194</v>
      </c>
      <c r="D466" t="s">
        <v>20</v>
      </c>
      <c r="E466">
        <v>157</v>
      </c>
    </row>
    <row r="467" spans="1:5" x14ac:dyDescent="0.3">
      <c r="A467" t="s">
        <v>20</v>
      </c>
      <c r="B467">
        <v>82</v>
      </c>
      <c r="D467" t="s">
        <v>20</v>
      </c>
      <c r="E467">
        <v>246</v>
      </c>
    </row>
    <row r="468" spans="1:5" x14ac:dyDescent="0.3">
      <c r="A468" t="s">
        <v>20</v>
      </c>
      <c r="B468">
        <v>4233</v>
      </c>
      <c r="D468" t="s">
        <v>20</v>
      </c>
      <c r="E468">
        <v>1396</v>
      </c>
    </row>
    <row r="469" spans="1:5" x14ac:dyDescent="0.3">
      <c r="A469" t="s">
        <v>20</v>
      </c>
      <c r="B469">
        <v>1297</v>
      </c>
      <c r="D469" t="s">
        <v>20</v>
      </c>
      <c r="E469">
        <v>2506</v>
      </c>
    </row>
    <row r="470" spans="1:5" x14ac:dyDescent="0.3">
      <c r="A470" t="s">
        <v>20</v>
      </c>
      <c r="B470">
        <v>165</v>
      </c>
      <c r="D470" t="s">
        <v>20</v>
      </c>
      <c r="E470">
        <v>244</v>
      </c>
    </row>
    <row r="471" spans="1:5" x14ac:dyDescent="0.3">
      <c r="A471" t="s">
        <v>20</v>
      </c>
      <c r="B471">
        <v>119</v>
      </c>
      <c r="D471" t="s">
        <v>20</v>
      </c>
      <c r="E471">
        <v>146</v>
      </c>
    </row>
    <row r="472" spans="1:5" x14ac:dyDescent="0.3">
      <c r="A472" t="s">
        <v>20</v>
      </c>
      <c r="B472">
        <v>1797</v>
      </c>
      <c r="D472" t="s">
        <v>20</v>
      </c>
      <c r="E472">
        <v>1267</v>
      </c>
    </row>
    <row r="473" spans="1:5" x14ac:dyDescent="0.3">
      <c r="A473" t="s">
        <v>20</v>
      </c>
      <c r="B473">
        <v>261</v>
      </c>
      <c r="D473" t="s">
        <v>20</v>
      </c>
      <c r="E473">
        <v>1561</v>
      </c>
    </row>
    <row r="474" spans="1:5" x14ac:dyDescent="0.3">
      <c r="A474" t="s">
        <v>20</v>
      </c>
      <c r="B474">
        <v>157</v>
      </c>
      <c r="D474" t="s">
        <v>20</v>
      </c>
      <c r="E474">
        <v>48</v>
      </c>
    </row>
    <row r="475" spans="1:5" x14ac:dyDescent="0.3">
      <c r="A475" t="s">
        <v>20</v>
      </c>
      <c r="B475">
        <v>3533</v>
      </c>
      <c r="D475" t="s">
        <v>20</v>
      </c>
      <c r="E475">
        <v>2739</v>
      </c>
    </row>
    <row r="476" spans="1:5" x14ac:dyDescent="0.3">
      <c r="A476" t="s">
        <v>20</v>
      </c>
      <c r="B476">
        <v>155</v>
      </c>
      <c r="D476" t="s">
        <v>20</v>
      </c>
      <c r="E476">
        <v>3537</v>
      </c>
    </row>
    <row r="477" spans="1:5" x14ac:dyDescent="0.3">
      <c r="A477" t="s">
        <v>20</v>
      </c>
      <c r="B477">
        <v>132</v>
      </c>
      <c r="D477" t="s">
        <v>20</v>
      </c>
      <c r="E477">
        <v>2107</v>
      </c>
    </row>
    <row r="478" spans="1:5" x14ac:dyDescent="0.3">
      <c r="A478" t="s">
        <v>20</v>
      </c>
      <c r="B478">
        <v>1354</v>
      </c>
      <c r="D478" t="s">
        <v>20</v>
      </c>
      <c r="E478">
        <v>3318</v>
      </c>
    </row>
    <row r="479" spans="1:5" x14ac:dyDescent="0.3">
      <c r="A479" t="s">
        <v>20</v>
      </c>
      <c r="B479">
        <v>48</v>
      </c>
      <c r="D479" t="s">
        <v>20</v>
      </c>
      <c r="E479">
        <v>340</v>
      </c>
    </row>
    <row r="480" spans="1:5" x14ac:dyDescent="0.3">
      <c r="A480" t="s">
        <v>20</v>
      </c>
      <c r="B480">
        <v>110</v>
      </c>
      <c r="D480" t="s">
        <v>20</v>
      </c>
      <c r="E480">
        <v>1442</v>
      </c>
    </row>
    <row r="481" spans="1:5" x14ac:dyDescent="0.3">
      <c r="A481" t="s">
        <v>20</v>
      </c>
      <c r="B481">
        <v>172</v>
      </c>
      <c r="D481" t="s">
        <v>20</v>
      </c>
      <c r="E481">
        <v>126</v>
      </c>
    </row>
    <row r="482" spans="1:5" x14ac:dyDescent="0.3">
      <c r="A482" t="s">
        <v>20</v>
      </c>
      <c r="B482">
        <v>307</v>
      </c>
      <c r="D482" t="s">
        <v>20</v>
      </c>
      <c r="E482">
        <v>524</v>
      </c>
    </row>
    <row r="483" spans="1:5" x14ac:dyDescent="0.3">
      <c r="A483" t="s">
        <v>20</v>
      </c>
      <c r="B483">
        <v>160</v>
      </c>
      <c r="D483" t="s">
        <v>20</v>
      </c>
      <c r="E483">
        <v>1989</v>
      </c>
    </row>
    <row r="484" spans="1:5" x14ac:dyDescent="0.3">
      <c r="A484" t="s">
        <v>20</v>
      </c>
      <c r="B484">
        <v>1467</v>
      </c>
      <c r="D484" t="s">
        <v>20</v>
      </c>
      <c r="E484">
        <v>157</v>
      </c>
    </row>
    <row r="485" spans="1:5" x14ac:dyDescent="0.3">
      <c r="A485" t="s">
        <v>20</v>
      </c>
      <c r="B485">
        <v>2662</v>
      </c>
      <c r="D485" t="s">
        <v>20</v>
      </c>
      <c r="E485">
        <v>4498</v>
      </c>
    </row>
    <row r="486" spans="1:5" x14ac:dyDescent="0.3">
      <c r="A486" t="s">
        <v>20</v>
      </c>
      <c r="B486">
        <v>452</v>
      </c>
      <c r="D486" t="s">
        <v>20</v>
      </c>
      <c r="E486">
        <v>80</v>
      </c>
    </row>
    <row r="487" spans="1:5" x14ac:dyDescent="0.3">
      <c r="A487" t="s">
        <v>20</v>
      </c>
      <c r="B487">
        <v>158</v>
      </c>
      <c r="D487" t="s">
        <v>20</v>
      </c>
      <c r="E487">
        <v>43</v>
      </c>
    </row>
    <row r="488" spans="1:5" x14ac:dyDescent="0.3">
      <c r="A488" t="s">
        <v>20</v>
      </c>
      <c r="B488">
        <v>225</v>
      </c>
      <c r="D488" t="s">
        <v>20</v>
      </c>
      <c r="E488">
        <v>2053</v>
      </c>
    </row>
    <row r="489" spans="1:5" x14ac:dyDescent="0.3">
      <c r="A489" t="s">
        <v>20</v>
      </c>
      <c r="B489">
        <v>65</v>
      </c>
      <c r="D489" t="s">
        <v>20</v>
      </c>
      <c r="E489">
        <v>168</v>
      </c>
    </row>
    <row r="490" spans="1:5" x14ac:dyDescent="0.3">
      <c r="A490" t="s">
        <v>20</v>
      </c>
      <c r="B490">
        <v>163</v>
      </c>
      <c r="D490" t="s">
        <v>20</v>
      </c>
      <c r="E490">
        <v>4289</v>
      </c>
    </row>
    <row r="491" spans="1:5" x14ac:dyDescent="0.3">
      <c r="A491" t="s">
        <v>20</v>
      </c>
      <c r="B491">
        <v>85</v>
      </c>
      <c r="D491" t="s">
        <v>20</v>
      </c>
      <c r="E491">
        <v>165</v>
      </c>
    </row>
    <row r="492" spans="1:5" x14ac:dyDescent="0.3">
      <c r="A492" t="s">
        <v>20</v>
      </c>
      <c r="B492">
        <v>217</v>
      </c>
      <c r="D492" t="s">
        <v>20</v>
      </c>
      <c r="E492">
        <v>1815</v>
      </c>
    </row>
    <row r="493" spans="1:5" x14ac:dyDescent="0.3">
      <c r="A493" t="s">
        <v>20</v>
      </c>
      <c r="B493">
        <v>150</v>
      </c>
      <c r="D493" t="s">
        <v>20</v>
      </c>
      <c r="E493">
        <v>397</v>
      </c>
    </row>
    <row r="494" spans="1:5" x14ac:dyDescent="0.3">
      <c r="A494" t="s">
        <v>20</v>
      </c>
      <c r="B494">
        <v>3272</v>
      </c>
      <c r="D494" t="s">
        <v>20</v>
      </c>
      <c r="E494">
        <v>1539</v>
      </c>
    </row>
    <row r="495" spans="1:5" x14ac:dyDescent="0.3">
      <c r="A495" t="s">
        <v>20</v>
      </c>
      <c r="B495">
        <v>300</v>
      </c>
      <c r="D495" t="s">
        <v>20</v>
      </c>
      <c r="E495">
        <v>138</v>
      </c>
    </row>
    <row r="496" spans="1:5" x14ac:dyDescent="0.3">
      <c r="A496" t="s">
        <v>20</v>
      </c>
      <c r="B496">
        <v>126</v>
      </c>
      <c r="D496" t="s">
        <v>20</v>
      </c>
      <c r="E496">
        <v>3594</v>
      </c>
    </row>
    <row r="497" spans="1:5" x14ac:dyDescent="0.3">
      <c r="A497" t="s">
        <v>20</v>
      </c>
      <c r="B497">
        <v>2320</v>
      </c>
      <c r="D497" t="s">
        <v>20</v>
      </c>
      <c r="E497">
        <v>5880</v>
      </c>
    </row>
    <row r="498" spans="1:5" x14ac:dyDescent="0.3">
      <c r="A498" t="s">
        <v>20</v>
      </c>
      <c r="B498">
        <v>81</v>
      </c>
      <c r="D498" t="s">
        <v>20</v>
      </c>
      <c r="E498">
        <v>112</v>
      </c>
    </row>
    <row r="499" spans="1:5" x14ac:dyDescent="0.3">
      <c r="A499" t="s">
        <v>20</v>
      </c>
      <c r="B499">
        <v>1887</v>
      </c>
      <c r="D499" t="s">
        <v>20</v>
      </c>
      <c r="E499">
        <v>943</v>
      </c>
    </row>
    <row r="500" spans="1:5" x14ac:dyDescent="0.3">
      <c r="A500" t="s">
        <v>20</v>
      </c>
      <c r="B500">
        <v>4358</v>
      </c>
      <c r="D500" t="s">
        <v>20</v>
      </c>
      <c r="E500">
        <v>2468</v>
      </c>
    </row>
    <row r="501" spans="1:5" x14ac:dyDescent="0.3">
      <c r="A501" t="s">
        <v>20</v>
      </c>
      <c r="B501">
        <v>53</v>
      </c>
      <c r="D501" t="s">
        <v>20</v>
      </c>
      <c r="E501">
        <v>2551</v>
      </c>
    </row>
    <row r="502" spans="1:5" x14ac:dyDescent="0.3">
      <c r="A502" t="s">
        <v>20</v>
      </c>
      <c r="B502">
        <v>2414</v>
      </c>
      <c r="D502" t="s">
        <v>20</v>
      </c>
      <c r="E502">
        <v>101</v>
      </c>
    </row>
    <row r="503" spans="1:5" x14ac:dyDescent="0.3">
      <c r="A503" t="s">
        <v>20</v>
      </c>
      <c r="B503">
        <v>80</v>
      </c>
      <c r="D503" t="s">
        <v>20</v>
      </c>
      <c r="E503">
        <v>92</v>
      </c>
    </row>
    <row r="504" spans="1:5" x14ac:dyDescent="0.3">
      <c r="A504" t="s">
        <v>20</v>
      </c>
      <c r="B504">
        <v>193</v>
      </c>
      <c r="D504" t="s">
        <v>20</v>
      </c>
      <c r="E504">
        <v>62</v>
      </c>
    </row>
    <row r="505" spans="1:5" x14ac:dyDescent="0.3">
      <c r="A505" t="s">
        <v>20</v>
      </c>
      <c r="B505">
        <v>52</v>
      </c>
      <c r="D505" t="s">
        <v>20</v>
      </c>
      <c r="E505">
        <v>149</v>
      </c>
    </row>
    <row r="506" spans="1:5" x14ac:dyDescent="0.3">
      <c r="A506" t="s">
        <v>20</v>
      </c>
      <c r="B506">
        <v>290</v>
      </c>
      <c r="D506" t="s">
        <v>20</v>
      </c>
      <c r="E506">
        <v>329</v>
      </c>
    </row>
    <row r="507" spans="1:5" x14ac:dyDescent="0.3">
      <c r="A507" t="s">
        <v>20</v>
      </c>
      <c r="B507">
        <v>122</v>
      </c>
      <c r="D507" t="s">
        <v>20</v>
      </c>
      <c r="E507">
        <v>97</v>
      </c>
    </row>
    <row r="508" spans="1:5" x14ac:dyDescent="0.3">
      <c r="A508" t="s">
        <v>20</v>
      </c>
      <c r="B508">
        <v>1470</v>
      </c>
      <c r="D508" t="s">
        <v>20</v>
      </c>
      <c r="E508">
        <v>1784</v>
      </c>
    </row>
    <row r="509" spans="1:5" x14ac:dyDescent="0.3">
      <c r="A509" t="s">
        <v>20</v>
      </c>
      <c r="B509">
        <v>165</v>
      </c>
      <c r="D509" t="s">
        <v>20</v>
      </c>
      <c r="E509">
        <v>1684</v>
      </c>
    </row>
    <row r="510" spans="1:5" x14ac:dyDescent="0.3">
      <c r="A510" t="s">
        <v>20</v>
      </c>
      <c r="B510">
        <v>182</v>
      </c>
      <c r="D510" t="s">
        <v>20</v>
      </c>
      <c r="E510">
        <v>250</v>
      </c>
    </row>
    <row r="511" spans="1:5" x14ac:dyDescent="0.3">
      <c r="A511" t="s">
        <v>20</v>
      </c>
      <c r="B511">
        <v>199</v>
      </c>
      <c r="D511" t="s">
        <v>20</v>
      </c>
      <c r="E511">
        <v>238</v>
      </c>
    </row>
    <row r="512" spans="1:5" x14ac:dyDescent="0.3">
      <c r="A512" t="s">
        <v>20</v>
      </c>
      <c r="B512">
        <v>56</v>
      </c>
      <c r="D512" t="s">
        <v>20</v>
      </c>
      <c r="E512">
        <v>53</v>
      </c>
    </row>
    <row r="513" spans="1:5" x14ac:dyDescent="0.3">
      <c r="A513" t="s">
        <v>20</v>
      </c>
      <c r="B513">
        <v>1460</v>
      </c>
      <c r="D513" t="s">
        <v>20</v>
      </c>
      <c r="E513">
        <v>214</v>
      </c>
    </row>
    <row r="514" spans="1:5" x14ac:dyDescent="0.3">
      <c r="A514" t="s">
        <v>20</v>
      </c>
      <c r="B514">
        <v>123</v>
      </c>
      <c r="D514" t="s">
        <v>20</v>
      </c>
      <c r="E514">
        <v>222</v>
      </c>
    </row>
    <row r="515" spans="1:5" x14ac:dyDescent="0.3">
      <c r="A515" t="s">
        <v>20</v>
      </c>
      <c r="B515">
        <v>159</v>
      </c>
      <c r="D515" t="s">
        <v>20</v>
      </c>
      <c r="E515">
        <v>1884</v>
      </c>
    </row>
    <row r="516" spans="1:5" x14ac:dyDescent="0.3">
      <c r="A516" t="s">
        <v>20</v>
      </c>
      <c r="B516">
        <v>110</v>
      </c>
      <c r="D516" t="s">
        <v>20</v>
      </c>
      <c r="E516">
        <v>218</v>
      </c>
    </row>
    <row r="517" spans="1:5" x14ac:dyDescent="0.3">
      <c r="A517" t="s">
        <v>20</v>
      </c>
      <c r="B517">
        <v>236</v>
      </c>
      <c r="D517" t="s">
        <v>20</v>
      </c>
      <c r="E517">
        <v>6465</v>
      </c>
    </row>
    <row r="518" spans="1:5" x14ac:dyDescent="0.3">
      <c r="A518" t="s">
        <v>20</v>
      </c>
      <c r="B518">
        <v>191</v>
      </c>
      <c r="D518" t="s">
        <v>20</v>
      </c>
      <c r="E518">
        <v>59</v>
      </c>
    </row>
    <row r="519" spans="1:5" x14ac:dyDescent="0.3">
      <c r="A519" t="s">
        <v>20</v>
      </c>
      <c r="B519">
        <v>3934</v>
      </c>
      <c r="D519" t="s">
        <v>20</v>
      </c>
      <c r="E519">
        <v>88</v>
      </c>
    </row>
    <row r="520" spans="1:5" x14ac:dyDescent="0.3">
      <c r="A520" t="s">
        <v>20</v>
      </c>
      <c r="B520">
        <v>80</v>
      </c>
      <c r="D520" t="s">
        <v>20</v>
      </c>
      <c r="E520">
        <v>1697</v>
      </c>
    </row>
    <row r="521" spans="1:5" x14ac:dyDescent="0.3">
      <c r="A521" t="s">
        <v>20</v>
      </c>
      <c r="B521">
        <v>462</v>
      </c>
      <c r="D521" t="s">
        <v>20</v>
      </c>
      <c r="E521">
        <v>92</v>
      </c>
    </row>
    <row r="522" spans="1:5" x14ac:dyDescent="0.3">
      <c r="A522" t="s">
        <v>20</v>
      </c>
      <c r="B522">
        <v>179</v>
      </c>
      <c r="D522" t="s">
        <v>20</v>
      </c>
      <c r="E522">
        <v>186</v>
      </c>
    </row>
    <row r="523" spans="1:5" x14ac:dyDescent="0.3">
      <c r="A523" t="s">
        <v>20</v>
      </c>
      <c r="B523">
        <v>1866</v>
      </c>
      <c r="D523" t="s">
        <v>20</v>
      </c>
      <c r="E523">
        <v>138</v>
      </c>
    </row>
    <row r="524" spans="1:5" x14ac:dyDescent="0.3">
      <c r="A524" t="s">
        <v>20</v>
      </c>
      <c r="B524">
        <v>156</v>
      </c>
      <c r="D524" t="s">
        <v>20</v>
      </c>
      <c r="E524">
        <v>261</v>
      </c>
    </row>
    <row r="525" spans="1:5" x14ac:dyDescent="0.3">
      <c r="A525" t="s">
        <v>20</v>
      </c>
      <c r="B525">
        <v>255</v>
      </c>
      <c r="D525" t="s">
        <v>20</v>
      </c>
      <c r="E525">
        <v>107</v>
      </c>
    </row>
    <row r="526" spans="1:5" x14ac:dyDescent="0.3">
      <c r="A526" t="s">
        <v>20</v>
      </c>
      <c r="B526">
        <v>2261</v>
      </c>
      <c r="D526" t="s">
        <v>20</v>
      </c>
      <c r="E526">
        <v>199</v>
      </c>
    </row>
    <row r="527" spans="1:5" x14ac:dyDescent="0.3">
      <c r="A527" t="s">
        <v>20</v>
      </c>
      <c r="B527">
        <v>40</v>
      </c>
      <c r="D527" t="s">
        <v>20</v>
      </c>
      <c r="E527">
        <v>5512</v>
      </c>
    </row>
    <row r="528" spans="1:5" x14ac:dyDescent="0.3">
      <c r="A528" t="s">
        <v>20</v>
      </c>
      <c r="B528">
        <v>2289</v>
      </c>
      <c r="D528" t="s">
        <v>20</v>
      </c>
      <c r="E528">
        <v>86</v>
      </c>
    </row>
    <row r="529" spans="1:5" x14ac:dyDescent="0.3">
      <c r="A529" t="s">
        <v>20</v>
      </c>
      <c r="B529">
        <v>65</v>
      </c>
      <c r="D529" t="s">
        <v>20</v>
      </c>
      <c r="E529">
        <v>2768</v>
      </c>
    </row>
    <row r="530" spans="1:5" x14ac:dyDescent="0.3">
      <c r="A530" t="s">
        <v>20</v>
      </c>
      <c r="B530">
        <v>3777</v>
      </c>
      <c r="D530" t="s">
        <v>20</v>
      </c>
      <c r="E530">
        <v>48</v>
      </c>
    </row>
    <row r="531" spans="1:5" x14ac:dyDescent="0.3">
      <c r="A531" t="s">
        <v>20</v>
      </c>
      <c r="B531">
        <v>184</v>
      </c>
      <c r="D531" t="s">
        <v>20</v>
      </c>
      <c r="E531">
        <v>87</v>
      </c>
    </row>
    <row r="532" spans="1:5" x14ac:dyDescent="0.3">
      <c r="A532" t="s">
        <v>20</v>
      </c>
      <c r="B532">
        <v>85</v>
      </c>
      <c r="D532" t="s">
        <v>20</v>
      </c>
      <c r="E532">
        <v>1894</v>
      </c>
    </row>
    <row r="533" spans="1:5" x14ac:dyDescent="0.3">
      <c r="A533" t="s">
        <v>20</v>
      </c>
      <c r="B533">
        <v>144</v>
      </c>
      <c r="D533" t="s">
        <v>20</v>
      </c>
      <c r="E533">
        <v>282</v>
      </c>
    </row>
    <row r="534" spans="1:5" x14ac:dyDescent="0.3">
      <c r="A534" t="s">
        <v>20</v>
      </c>
      <c r="B534">
        <v>1902</v>
      </c>
      <c r="D534" t="s">
        <v>20</v>
      </c>
      <c r="E534">
        <v>116</v>
      </c>
    </row>
    <row r="535" spans="1:5" x14ac:dyDescent="0.3">
      <c r="A535" t="s">
        <v>20</v>
      </c>
      <c r="B535">
        <v>105</v>
      </c>
      <c r="D535" t="s">
        <v>20</v>
      </c>
      <c r="E535">
        <v>83</v>
      </c>
    </row>
    <row r="536" spans="1:5" x14ac:dyDescent="0.3">
      <c r="A536" t="s">
        <v>20</v>
      </c>
      <c r="B536">
        <v>132</v>
      </c>
      <c r="D536" t="s">
        <v>20</v>
      </c>
      <c r="E536">
        <v>91</v>
      </c>
    </row>
    <row r="537" spans="1:5" x14ac:dyDescent="0.3">
      <c r="A537" t="s">
        <v>20</v>
      </c>
      <c r="B537">
        <v>96</v>
      </c>
      <c r="D537" t="s">
        <v>20</v>
      </c>
      <c r="E537">
        <v>546</v>
      </c>
    </row>
    <row r="538" spans="1:5" x14ac:dyDescent="0.3">
      <c r="A538" t="s">
        <v>20</v>
      </c>
      <c r="B538">
        <v>114</v>
      </c>
      <c r="D538" t="s">
        <v>20</v>
      </c>
      <c r="E538">
        <v>393</v>
      </c>
    </row>
    <row r="539" spans="1:5" x14ac:dyDescent="0.3">
      <c r="A539" t="s">
        <v>20</v>
      </c>
      <c r="B539">
        <v>203</v>
      </c>
      <c r="D539" t="s">
        <v>20</v>
      </c>
      <c r="E539">
        <v>133</v>
      </c>
    </row>
    <row r="540" spans="1:5" x14ac:dyDescent="0.3">
      <c r="A540" t="s">
        <v>20</v>
      </c>
      <c r="B540">
        <v>1559</v>
      </c>
      <c r="D540" t="s">
        <v>20</v>
      </c>
      <c r="E540">
        <v>254</v>
      </c>
    </row>
    <row r="541" spans="1:5" x14ac:dyDescent="0.3">
      <c r="A541" t="s">
        <v>20</v>
      </c>
      <c r="B541">
        <v>1548</v>
      </c>
      <c r="D541" t="s">
        <v>20</v>
      </c>
      <c r="E541">
        <v>176</v>
      </c>
    </row>
    <row r="542" spans="1:5" x14ac:dyDescent="0.3">
      <c r="A542" t="s">
        <v>20</v>
      </c>
      <c r="B542">
        <v>80</v>
      </c>
      <c r="D542" t="s">
        <v>20</v>
      </c>
      <c r="E542">
        <v>337</v>
      </c>
    </row>
    <row r="543" spans="1:5" x14ac:dyDescent="0.3">
      <c r="A543" t="s">
        <v>20</v>
      </c>
      <c r="B543">
        <v>131</v>
      </c>
      <c r="D543" t="s">
        <v>20</v>
      </c>
      <c r="E543">
        <v>107</v>
      </c>
    </row>
    <row r="544" spans="1:5" x14ac:dyDescent="0.3">
      <c r="A544" t="s">
        <v>20</v>
      </c>
      <c r="B544">
        <v>112</v>
      </c>
      <c r="D544" t="s">
        <v>20</v>
      </c>
      <c r="E544">
        <v>183</v>
      </c>
    </row>
    <row r="545" spans="1:5" x14ac:dyDescent="0.3">
      <c r="A545" t="s">
        <v>20</v>
      </c>
      <c r="B545">
        <v>155</v>
      </c>
      <c r="D545" t="s">
        <v>20</v>
      </c>
      <c r="E545">
        <v>72</v>
      </c>
    </row>
    <row r="546" spans="1:5" x14ac:dyDescent="0.3">
      <c r="A546" t="s">
        <v>20</v>
      </c>
      <c r="B546">
        <v>266</v>
      </c>
      <c r="D546" t="s">
        <v>20</v>
      </c>
      <c r="E546">
        <v>295</v>
      </c>
    </row>
    <row r="547" spans="1:5" x14ac:dyDescent="0.3">
      <c r="A547" t="s">
        <v>20</v>
      </c>
      <c r="B547">
        <v>155</v>
      </c>
      <c r="D547" t="s">
        <v>20</v>
      </c>
      <c r="E547">
        <v>142</v>
      </c>
    </row>
    <row r="548" spans="1:5" x14ac:dyDescent="0.3">
      <c r="A548" t="s">
        <v>20</v>
      </c>
      <c r="B548">
        <v>207</v>
      </c>
      <c r="D548" t="s">
        <v>20</v>
      </c>
      <c r="E548">
        <v>85</v>
      </c>
    </row>
    <row r="549" spans="1:5" x14ac:dyDescent="0.3">
      <c r="A549" t="s">
        <v>20</v>
      </c>
      <c r="B549">
        <v>245</v>
      </c>
      <c r="D549" t="s">
        <v>20</v>
      </c>
      <c r="E549">
        <v>659</v>
      </c>
    </row>
    <row r="550" spans="1:5" x14ac:dyDescent="0.3">
      <c r="A550" t="s">
        <v>20</v>
      </c>
      <c r="B550">
        <v>1573</v>
      </c>
      <c r="D550" t="s">
        <v>20</v>
      </c>
      <c r="E550">
        <v>121</v>
      </c>
    </row>
    <row r="551" spans="1:5" x14ac:dyDescent="0.3">
      <c r="A551" t="s">
        <v>20</v>
      </c>
      <c r="B551">
        <v>114</v>
      </c>
      <c r="D551" t="s">
        <v>20</v>
      </c>
      <c r="E551">
        <v>3742</v>
      </c>
    </row>
    <row r="552" spans="1:5" x14ac:dyDescent="0.3">
      <c r="A552" t="s">
        <v>20</v>
      </c>
      <c r="B552">
        <v>93</v>
      </c>
      <c r="D552" t="s">
        <v>20</v>
      </c>
      <c r="E552">
        <v>223</v>
      </c>
    </row>
    <row r="553" spans="1:5" x14ac:dyDescent="0.3">
      <c r="A553" t="s">
        <v>20</v>
      </c>
      <c r="B553">
        <v>1681</v>
      </c>
      <c r="D553" t="s">
        <v>20</v>
      </c>
      <c r="E553">
        <v>133</v>
      </c>
    </row>
    <row r="554" spans="1:5" x14ac:dyDescent="0.3">
      <c r="A554" t="s">
        <v>20</v>
      </c>
      <c r="B554">
        <v>32</v>
      </c>
      <c r="D554" t="s">
        <v>20</v>
      </c>
      <c r="E554">
        <v>5168</v>
      </c>
    </row>
    <row r="555" spans="1:5" x14ac:dyDescent="0.3">
      <c r="A555" t="s">
        <v>20</v>
      </c>
      <c r="B555">
        <v>135</v>
      </c>
      <c r="D555" t="s">
        <v>20</v>
      </c>
      <c r="E555">
        <v>307</v>
      </c>
    </row>
    <row r="556" spans="1:5" x14ac:dyDescent="0.3">
      <c r="A556" t="s">
        <v>20</v>
      </c>
      <c r="B556">
        <v>140</v>
      </c>
      <c r="D556" t="s">
        <v>20</v>
      </c>
      <c r="E556">
        <v>2441</v>
      </c>
    </row>
    <row r="557" spans="1:5" x14ac:dyDescent="0.3">
      <c r="A557" t="s">
        <v>20</v>
      </c>
      <c r="B557">
        <v>92</v>
      </c>
      <c r="D557" t="s">
        <v>20</v>
      </c>
      <c r="E557">
        <v>1385</v>
      </c>
    </row>
    <row r="558" spans="1:5" x14ac:dyDescent="0.3">
      <c r="A558" t="s">
        <v>20</v>
      </c>
      <c r="B558">
        <v>1015</v>
      </c>
      <c r="D558" t="s">
        <v>20</v>
      </c>
      <c r="E558">
        <v>190</v>
      </c>
    </row>
    <row r="559" spans="1:5" x14ac:dyDescent="0.3">
      <c r="A559" t="s">
        <v>20</v>
      </c>
      <c r="B559">
        <v>323</v>
      </c>
      <c r="D559" t="s">
        <v>20</v>
      </c>
      <c r="E559">
        <v>470</v>
      </c>
    </row>
    <row r="560" spans="1:5" x14ac:dyDescent="0.3">
      <c r="A560" t="s">
        <v>20</v>
      </c>
      <c r="B560">
        <v>2326</v>
      </c>
      <c r="D560" t="s">
        <v>20</v>
      </c>
      <c r="E560">
        <v>253</v>
      </c>
    </row>
    <row r="561" spans="1:5" x14ac:dyDescent="0.3">
      <c r="A561" t="s">
        <v>20</v>
      </c>
      <c r="B561">
        <v>381</v>
      </c>
      <c r="D561" t="s">
        <v>20</v>
      </c>
      <c r="E561">
        <v>1113</v>
      </c>
    </row>
    <row r="562" spans="1:5" x14ac:dyDescent="0.3">
      <c r="A562" t="s">
        <v>20</v>
      </c>
      <c r="B562">
        <v>480</v>
      </c>
      <c r="D562" t="s">
        <v>20</v>
      </c>
      <c r="E562">
        <v>2283</v>
      </c>
    </row>
    <row r="563" spans="1:5" x14ac:dyDescent="0.3">
      <c r="A563" t="s">
        <v>20</v>
      </c>
      <c r="B563">
        <v>226</v>
      </c>
      <c r="D563" t="s">
        <v>20</v>
      </c>
      <c r="E563">
        <v>1095</v>
      </c>
    </row>
    <row r="564" spans="1:5" x14ac:dyDescent="0.3">
      <c r="A564" t="s">
        <v>20</v>
      </c>
      <c r="B564">
        <v>241</v>
      </c>
      <c r="D564" t="s">
        <v>20</v>
      </c>
      <c r="E564">
        <v>1690</v>
      </c>
    </row>
    <row r="565" spans="1:5" x14ac:dyDescent="0.3">
      <c r="A565" t="s">
        <v>20</v>
      </c>
      <c r="B565">
        <v>132</v>
      </c>
      <c r="D565" t="s">
        <v>20</v>
      </c>
      <c r="E565">
        <v>191</v>
      </c>
    </row>
    <row r="566" spans="1:5" x14ac:dyDescent="0.3">
      <c r="A566" t="s">
        <v>20</v>
      </c>
      <c r="B566">
        <v>2043</v>
      </c>
      <c r="D566" t="s">
        <v>20</v>
      </c>
      <c r="E566">
        <v>2013</v>
      </c>
    </row>
    <row r="567" spans="1:5" x14ac:dyDescent="0.3">
      <c r="A567" t="s">
        <v>14</v>
      </c>
      <c r="B567">
        <v>0</v>
      </c>
      <c r="D567" t="s">
        <v>20</v>
      </c>
      <c r="E567">
        <v>1703</v>
      </c>
    </row>
    <row r="568" spans="1:5" x14ac:dyDescent="0.3">
      <c r="A568" t="s">
        <v>14</v>
      </c>
      <c r="B568">
        <v>24</v>
      </c>
      <c r="D568" t="s">
        <v>20</v>
      </c>
      <c r="E568">
        <v>80</v>
      </c>
    </row>
    <row r="569" spans="1:5" x14ac:dyDescent="0.3">
      <c r="A569" t="s">
        <v>14</v>
      </c>
      <c r="B569">
        <v>53</v>
      </c>
      <c r="D569" t="s">
        <v>20</v>
      </c>
      <c r="E569">
        <v>41</v>
      </c>
    </row>
    <row r="570" spans="1:5" x14ac:dyDescent="0.3">
      <c r="A570" t="s">
        <v>14</v>
      </c>
      <c r="B570">
        <v>18</v>
      </c>
      <c r="D570" t="s">
        <v>20</v>
      </c>
      <c r="E570">
        <v>187</v>
      </c>
    </row>
    <row r="571" spans="1:5" x14ac:dyDescent="0.3">
      <c r="A571" t="s">
        <v>47</v>
      </c>
      <c r="B571">
        <v>708</v>
      </c>
      <c r="D571" t="s">
        <v>20</v>
      </c>
      <c r="E571">
        <v>2875</v>
      </c>
    </row>
    <row r="572" spans="1:5" x14ac:dyDescent="0.3">
      <c r="A572" t="s">
        <v>14</v>
      </c>
      <c r="B572">
        <v>44</v>
      </c>
      <c r="D572" t="s">
        <v>20</v>
      </c>
      <c r="E572">
        <v>88</v>
      </c>
    </row>
    <row r="573" spans="1:5" x14ac:dyDescent="0.3">
      <c r="A573" t="s">
        <v>14</v>
      </c>
      <c r="B573">
        <v>27</v>
      </c>
      <c r="D573" t="s">
        <v>20</v>
      </c>
      <c r="E573">
        <v>191</v>
      </c>
    </row>
    <row r="574" spans="1:5" x14ac:dyDescent="0.3">
      <c r="A574" t="s">
        <v>14</v>
      </c>
      <c r="B574">
        <v>55</v>
      </c>
      <c r="D574" t="s">
        <v>20</v>
      </c>
      <c r="E574">
        <v>139</v>
      </c>
    </row>
    <row r="575" spans="1:5" x14ac:dyDescent="0.3">
      <c r="A575" t="s">
        <v>14</v>
      </c>
      <c r="B575">
        <v>200</v>
      </c>
      <c r="D575" t="s">
        <v>20</v>
      </c>
      <c r="E575">
        <v>186</v>
      </c>
    </row>
    <row r="576" spans="1:5" x14ac:dyDescent="0.3">
      <c r="A576" t="s">
        <v>14</v>
      </c>
      <c r="B576">
        <v>452</v>
      </c>
      <c r="D576" t="s">
        <v>20</v>
      </c>
      <c r="E576">
        <v>112</v>
      </c>
    </row>
    <row r="577" spans="1:5" x14ac:dyDescent="0.3">
      <c r="A577" t="s">
        <v>74</v>
      </c>
      <c r="B577">
        <v>135</v>
      </c>
      <c r="D577" t="s">
        <v>20</v>
      </c>
      <c r="E577">
        <v>101</v>
      </c>
    </row>
    <row r="578" spans="1:5" x14ac:dyDescent="0.3">
      <c r="A578" t="s">
        <v>14</v>
      </c>
      <c r="B578">
        <v>674</v>
      </c>
      <c r="D578" t="s">
        <v>20</v>
      </c>
      <c r="E578">
        <v>206</v>
      </c>
    </row>
    <row r="579" spans="1:5" x14ac:dyDescent="0.3">
      <c r="A579" t="s">
        <v>14</v>
      </c>
      <c r="B579">
        <v>558</v>
      </c>
      <c r="D579" t="s">
        <v>20</v>
      </c>
      <c r="E579">
        <v>154</v>
      </c>
    </row>
    <row r="580" spans="1:5" x14ac:dyDescent="0.3">
      <c r="A580" t="s">
        <v>74</v>
      </c>
      <c r="B580">
        <v>1480</v>
      </c>
      <c r="D580" t="s">
        <v>20</v>
      </c>
      <c r="E580">
        <v>5966</v>
      </c>
    </row>
    <row r="581" spans="1:5" x14ac:dyDescent="0.3">
      <c r="A581" t="s">
        <v>14</v>
      </c>
      <c r="B581">
        <v>15</v>
      </c>
      <c r="D581" t="s">
        <v>20</v>
      </c>
      <c r="E581">
        <v>169</v>
      </c>
    </row>
    <row r="582" spans="1:5" x14ac:dyDescent="0.3">
      <c r="A582" t="s">
        <v>14</v>
      </c>
      <c r="B582">
        <v>2307</v>
      </c>
      <c r="D582" t="s">
        <v>20</v>
      </c>
      <c r="E582">
        <v>2106</v>
      </c>
    </row>
    <row r="583" spans="1:5" x14ac:dyDescent="0.3">
      <c r="A583" t="s">
        <v>14</v>
      </c>
      <c r="B583">
        <v>88</v>
      </c>
      <c r="D583" t="s">
        <v>20</v>
      </c>
      <c r="E583">
        <v>131</v>
      </c>
    </row>
    <row r="584" spans="1:5" x14ac:dyDescent="0.3">
      <c r="A584" t="s">
        <v>14</v>
      </c>
      <c r="B584">
        <v>48</v>
      </c>
      <c r="D584" t="s">
        <v>20</v>
      </c>
      <c r="E584">
        <v>84</v>
      </c>
    </row>
    <row r="585" spans="1:5" x14ac:dyDescent="0.3">
      <c r="A585" t="s">
        <v>14</v>
      </c>
      <c r="B585">
        <v>1</v>
      </c>
      <c r="D585" t="s">
        <v>20</v>
      </c>
      <c r="E585">
        <v>155</v>
      </c>
    </row>
    <row r="586" spans="1:5" x14ac:dyDescent="0.3">
      <c r="A586" t="s">
        <v>14</v>
      </c>
      <c r="B586">
        <v>1467</v>
      </c>
      <c r="D586" t="s">
        <v>20</v>
      </c>
      <c r="E586">
        <v>189</v>
      </c>
    </row>
    <row r="587" spans="1:5" x14ac:dyDescent="0.3">
      <c r="A587" t="s">
        <v>14</v>
      </c>
      <c r="B587">
        <v>75</v>
      </c>
      <c r="D587" t="s">
        <v>20</v>
      </c>
      <c r="E587">
        <v>4799</v>
      </c>
    </row>
    <row r="588" spans="1:5" x14ac:dyDescent="0.3">
      <c r="A588" t="s">
        <v>14</v>
      </c>
      <c r="B588">
        <v>120</v>
      </c>
      <c r="D588" t="s">
        <v>20</v>
      </c>
      <c r="E588">
        <v>1137</v>
      </c>
    </row>
    <row r="589" spans="1:5" x14ac:dyDescent="0.3">
      <c r="A589" t="s">
        <v>14</v>
      </c>
      <c r="B589">
        <v>2253</v>
      </c>
      <c r="D589" t="s">
        <v>20</v>
      </c>
      <c r="E589">
        <v>1152</v>
      </c>
    </row>
    <row r="590" spans="1:5" x14ac:dyDescent="0.3">
      <c r="A590" t="s">
        <v>14</v>
      </c>
      <c r="B590">
        <v>5</v>
      </c>
      <c r="D590" t="s">
        <v>20</v>
      </c>
      <c r="E590">
        <v>50</v>
      </c>
    </row>
    <row r="591" spans="1:5" x14ac:dyDescent="0.3">
      <c r="A591" t="s">
        <v>14</v>
      </c>
      <c r="B591">
        <v>38</v>
      </c>
      <c r="D591" t="s">
        <v>20</v>
      </c>
      <c r="E591">
        <v>3059</v>
      </c>
    </row>
    <row r="592" spans="1:5" x14ac:dyDescent="0.3">
      <c r="A592" t="s">
        <v>14</v>
      </c>
      <c r="B592">
        <v>12</v>
      </c>
      <c r="D592" t="s">
        <v>20</v>
      </c>
      <c r="E592">
        <v>34</v>
      </c>
    </row>
    <row r="593" spans="1:5" x14ac:dyDescent="0.3">
      <c r="A593" t="s">
        <v>74</v>
      </c>
      <c r="B593">
        <v>17</v>
      </c>
      <c r="D593" t="s">
        <v>20</v>
      </c>
      <c r="E593">
        <v>220</v>
      </c>
    </row>
    <row r="594" spans="1:5" x14ac:dyDescent="0.3">
      <c r="A594" t="s">
        <v>14</v>
      </c>
      <c r="B594">
        <v>1684</v>
      </c>
      <c r="D594" t="s">
        <v>20</v>
      </c>
      <c r="E594">
        <v>1604</v>
      </c>
    </row>
    <row r="595" spans="1:5" x14ac:dyDescent="0.3">
      <c r="A595" t="s">
        <v>14</v>
      </c>
      <c r="B595">
        <v>56</v>
      </c>
      <c r="D595" t="s">
        <v>20</v>
      </c>
      <c r="E595">
        <v>454</v>
      </c>
    </row>
    <row r="596" spans="1:5" x14ac:dyDescent="0.3">
      <c r="A596" t="s">
        <v>14</v>
      </c>
      <c r="B596">
        <v>838</v>
      </c>
      <c r="D596" t="s">
        <v>20</v>
      </c>
      <c r="E596">
        <v>123</v>
      </c>
    </row>
    <row r="597" spans="1:5" x14ac:dyDescent="0.3">
      <c r="A597" t="s">
        <v>14</v>
      </c>
      <c r="B597">
        <v>1000</v>
      </c>
      <c r="D597" t="s">
        <v>20</v>
      </c>
      <c r="E597">
        <v>299</v>
      </c>
    </row>
    <row r="598" spans="1:5" x14ac:dyDescent="0.3">
      <c r="A598" t="s">
        <v>14</v>
      </c>
      <c r="B598">
        <v>1482</v>
      </c>
      <c r="D598" t="s">
        <v>20</v>
      </c>
      <c r="E598">
        <v>2237</v>
      </c>
    </row>
    <row r="599" spans="1:5" x14ac:dyDescent="0.3">
      <c r="A599" t="s">
        <v>14</v>
      </c>
      <c r="B599">
        <v>106</v>
      </c>
      <c r="D599" t="s">
        <v>20</v>
      </c>
      <c r="E599">
        <v>645</v>
      </c>
    </row>
    <row r="600" spans="1:5" x14ac:dyDescent="0.3">
      <c r="A600" t="s">
        <v>14</v>
      </c>
      <c r="B600">
        <v>679</v>
      </c>
      <c r="D600" t="s">
        <v>20</v>
      </c>
      <c r="E600">
        <v>484</v>
      </c>
    </row>
    <row r="601" spans="1:5" x14ac:dyDescent="0.3">
      <c r="A601" t="s">
        <v>74</v>
      </c>
      <c r="B601">
        <v>610</v>
      </c>
      <c r="D601" t="s">
        <v>20</v>
      </c>
      <c r="E601">
        <v>154</v>
      </c>
    </row>
    <row r="602" spans="1:5" x14ac:dyDescent="0.3">
      <c r="A602" t="s">
        <v>14</v>
      </c>
      <c r="B602">
        <v>1220</v>
      </c>
      <c r="D602" t="s">
        <v>20</v>
      </c>
      <c r="E602">
        <v>82</v>
      </c>
    </row>
    <row r="603" spans="1:5" x14ac:dyDescent="0.3">
      <c r="A603" t="s">
        <v>14</v>
      </c>
      <c r="B603">
        <v>1</v>
      </c>
      <c r="D603" t="s">
        <v>20</v>
      </c>
      <c r="E603">
        <v>134</v>
      </c>
    </row>
    <row r="604" spans="1:5" x14ac:dyDescent="0.3">
      <c r="A604" t="s">
        <v>14</v>
      </c>
      <c r="B604">
        <v>37</v>
      </c>
      <c r="D604" t="s">
        <v>20</v>
      </c>
      <c r="E604">
        <v>5203</v>
      </c>
    </row>
    <row r="605" spans="1:5" x14ac:dyDescent="0.3">
      <c r="A605" t="s">
        <v>14</v>
      </c>
      <c r="B605">
        <v>60</v>
      </c>
      <c r="D605" t="s">
        <v>20</v>
      </c>
      <c r="E605">
        <v>94</v>
      </c>
    </row>
    <row r="606" spans="1:5" x14ac:dyDescent="0.3">
      <c r="A606" t="s">
        <v>14</v>
      </c>
      <c r="B606">
        <v>296</v>
      </c>
      <c r="D606" t="s">
        <v>20</v>
      </c>
      <c r="E606">
        <v>205</v>
      </c>
    </row>
    <row r="607" spans="1:5" x14ac:dyDescent="0.3">
      <c r="A607" t="s">
        <v>14</v>
      </c>
      <c r="B607">
        <v>3304</v>
      </c>
      <c r="D607" t="s">
        <v>20</v>
      </c>
      <c r="E607">
        <v>92</v>
      </c>
    </row>
    <row r="608" spans="1:5" x14ac:dyDescent="0.3">
      <c r="A608" t="s">
        <v>14</v>
      </c>
      <c r="B608">
        <v>73</v>
      </c>
      <c r="D608" t="s">
        <v>20</v>
      </c>
      <c r="E608">
        <v>219</v>
      </c>
    </row>
    <row r="609" spans="1:5" x14ac:dyDescent="0.3">
      <c r="A609" t="s">
        <v>14</v>
      </c>
      <c r="B609">
        <v>3387</v>
      </c>
      <c r="D609" t="s">
        <v>20</v>
      </c>
      <c r="E609">
        <v>2526</v>
      </c>
    </row>
    <row r="610" spans="1:5" x14ac:dyDescent="0.3">
      <c r="A610" t="s">
        <v>14</v>
      </c>
      <c r="B610">
        <v>662</v>
      </c>
      <c r="D610" t="s">
        <v>20</v>
      </c>
      <c r="E610">
        <v>94</v>
      </c>
    </row>
    <row r="611" spans="1:5" x14ac:dyDescent="0.3">
      <c r="A611" t="s">
        <v>14</v>
      </c>
      <c r="B611">
        <v>774</v>
      </c>
      <c r="D611" t="s">
        <v>20</v>
      </c>
      <c r="E611">
        <v>1713</v>
      </c>
    </row>
    <row r="612" spans="1:5" x14ac:dyDescent="0.3">
      <c r="A612" t="s">
        <v>14</v>
      </c>
      <c r="B612">
        <v>672</v>
      </c>
      <c r="D612" t="s">
        <v>20</v>
      </c>
      <c r="E612">
        <v>249</v>
      </c>
    </row>
    <row r="613" spans="1:5" x14ac:dyDescent="0.3">
      <c r="A613" t="s">
        <v>74</v>
      </c>
      <c r="B613">
        <v>532</v>
      </c>
      <c r="D613" t="s">
        <v>20</v>
      </c>
      <c r="E613">
        <v>192</v>
      </c>
    </row>
    <row r="614" spans="1:5" x14ac:dyDescent="0.3">
      <c r="A614" t="s">
        <v>74</v>
      </c>
      <c r="B614">
        <v>55</v>
      </c>
      <c r="D614" t="s">
        <v>20</v>
      </c>
      <c r="E614">
        <v>247</v>
      </c>
    </row>
    <row r="615" spans="1:5" x14ac:dyDescent="0.3">
      <c r="A615" t="s">
        <v>14</v>
      </c>
      <c r="B615">
        <v>940</v>
      </c>
      <c r="D615" t="s">
        <v>20</v>
      </c>
      <c r="E615">
        <v>2293</v>
      </c>
    </row>
    <row r="616" spans="1:5" x14ac:dyDescent="0.3">
      <c r="A616" t="s">
        <v>14</v>
      </c>
      <c r="B616">
        <v>117</v>
      </c>
      <c r="D616" t="s">
        <v>20</v>
      </c>
      <c r="E616">
        <v>3131</v>
      </c>
    </row>
    <row r="617" spans="1:5" x14ac:dyDescent="0.3">
      <c r="A617" t="s">
        <v>74</v>
      </c>
      <c r="B617">
        <v>58</v>
      </c>
      <c r="D617" t="s">
        <v>20</v>
      </c>
      <c r="E617">
        <v>143</v>
      </c>
    </row>
    <row r="618" spans="1:5" x14ac:dyDescent="0.3">
      <c r="A618" t="s">
        <v>14</v>
      </c>
      <c r="B618">
        <v>115</v>
      </c>
      <c r="D618" t="s">
        <v>20</v>
      </c>
      <c r="E618">
        <v>296</v>
      </c>
    </row>
    <row r="619" spans="1:5" x14ac:dyDescent="0.3">
      <c r="A619" t="s">
        <v>14</v>
      </c>
      <c r="B619">
        <v>326</v>
      </c>
      <c r="D619" t="s">
        <v>20</v>
      </c>
      <c r="E619">
        <v>170</v>
      </c>
    </row>
    <row r="620" spans="1:5" x14ac:dyDescent="0.3">
      <c r="A620" t="s">
        <v>74</v>
      </c>
      <c r="B620">
        <v>51</v>
      </c>
      <c r="D620" t="s">
        <v>20</v>
      </c>
      <c r="E620">
        <v>86</v>
      </c>
    </row>
    <row r="621" spans="1:5" x14ac:dyDescent="0.3">
      <c r="A621" t="s">
        <v>14</v>
      </c>
      <c r="B621">
        <v>1</v>
      </c>
      <c r="D621" t="s">
        <v>20</v>
      </c>
      <c r="E621">
        <v>6286</v>
      </c>
    </row>
    <row r="622" spans="1:5" x14ac:dyDescent="0.3">
      <c r="A622" t="s">
        <v>14</v>
      </c>
      <c r="B622">
        <v>1467</v>
      </c>
      <c r="D622" t="s">
        <v>20</v>
      </c>
      <c r="E622">
        <v>3727</v>
      </c>
    </row>
    <row r="623" spans="1:5" x14ac:dyDescent="0.3">
      <c r="A623" t="s">
        <v>14</v>
      </c>
      <c r="B623">
        <v>5681</v>
      </c>
      <c r="D623" t="s">
        <v>20</v>
      </c>
      <c r="E623">
        <v>1605</v>
      </c>
    </row>
    <row r="624" spans="1:5" x14ac:dyDescent="0.3">
      <c r="A624" t="s">
        <v>14</v>
      </c>
      <c r="B624">
        <v>1059</v>
      </c>
      <c r="D624" t="s">
        <v>20</v>
      </c>
      <c r="E624">
        <v>2120</v>
      </c>
    </row>
    <row r="625" spans="1:5" x14ac:dyDescent="0.3">
      <c r="A625" t="s">
        <v>14</v>
      </c>
      <c r="B625">
        <v>1194</v>
      </c>
      <c r="D625" t="s">
        <v>20</v>
      </c>
      <c r="E625">
        <v>50</v>
      </c>
    </row>
    <row r="626" spans="1:5" x14ac:dyDescent="0.3">
      <c r="A626" t="s">
        <v>74</v>
      </c>
      <c r="B626">
        <v>379</v>
      </c>
      <c r="D626" t="s">
        <v>20</v>
      </c>
      <c r="E626">
        <v>2080</v>
      </c>
    </row>
    <row r="627" spans="1:5" x14ac:dyDescent="0.3">
      <c r="A627" t="s">
        <v>14</v>
      </c>
      <c r="B627">
        <v>30</v>
      </c>
      <c r="D627" t="s">
        <v>20</v>
      </c>
      <c r="E627">
        <v>2105</v>
      </c>
    </row>
    <row r="628" spans="1:5" x14ac:dyDescent="0.3">
      <c r="A628" t="s">
        <v>14</v>
      </c>
      <c r="B628">
        <v>75</v>
      </c>
      <c r="D628" t="s">
        <v>20</v>
      </c>
      <c r="E628">
        <v>2436</v>
      </c>
    </row>
    <row r="629" spans="1:5" x14ac:dyDescent="0.3">
      <c r="A629" t="s">
        <v>14</v>
      </c>
      <c r="B629">
        <v>955</v>
      </c>
      <c r="D629" t="s">
        <v>20</v>
      </c>
      <c r="E629">
        <v>80</v>
      </c>
    </row>
    <row r="630" spans="1:5" x14ac:dyDescent="0.3">
      <c r="A630" t="s">
        <v>14</v>
      </c>
      <c r="B630">
        <v>67</v>
      </c>
      <c r="D630" t="s">
        <v>20</v>
      </c>
      <c r="E630">
        <v>42</v>
      </c>
    </row>
    <row r="631" spans="1:5" x14ac:dyDescent="0.3">
      <c r="A631" t="s">
        <v>14</v>
      </c>
      <c r="B631">
        <v>5</v>
      </c>
      <c r="D631" t="s">
        <v>20</v>
      </c>
      <c r="E631">
        <v>139</v>
      </c>
    </row>
    <row r="632" spans="1:5" x14ac:dyDescent="0.3">
      <c r="A632" t="s">
        <v>14</v>
      </c>
      <c r="B632">
        <v>26</v>
      </c>
      <c r="D632" t="s">
        <v>20</v>
      </c>
      <c r="E632">
        <v>159</v>
      </c>
    </row>
    <row r="633" spans="1:5" x14ac:dyDescent="0.3">
      <c r="A633" t="s">
        <v>14</v>
      </c>
      <c r="B633">
        <v>1130</v>
      </c>
      <c r="D633" t="s">
        <v>20</v>
      </c>
      <c r="E633">
        <v>381</v>
      </c>
    </row>
    <row r="634" spans="1:5" x14ac:dyDescent="0.3">
      <c r="A634" t="s">
        <v>14</v>
      </c>
      <c r="B634">
        <v>782</v>
      </c>
      <c r="D634" t="s">
        <v>20</v>
      </c>
      <c r="E634">
        <v>194</v>
      </c>
    </row>
    <row r="635" spans="1:5" x14ac:dyDescent="0.3">
      <c r="A635" t="s">
        <v>14</v>
      </c>
      <c r="B635">
        <v>210</v>
      </c>
      <c r="D635" t="s">
        <v>20</v>
      </c>
      <c r="E635">
        <v>106</v>
      </c>
    </row>
    <row r="636" spans="1:5" x14ac:dyDescent="0.3">
      <c r="A636" t="s">
        <v>14</v>
      </c>
      <c r="B636">
        <v>136</v>
      </c>
      <c r="D636" t="s">
        <v>20</v>
      </c>
      <c r="E636">
        <v>142</v>
      </c>
    </row>
    <row r="637" spans="1:5" x14ac:dyDescent="0.3">
      <c r="A637" t="s">
        <v>14</v>
      </c>
      <c r="B637">
        <v>86</v>
      </c>
      <c r="D637" t="s">
        <v>20</v>
      </c>
      <c r="E637">
        <v>211</v>
      </c>
    </row>
    <row r="638" spans="1:5" x14ac:dyDescent="0.3">
      <c r="A638" t="s">
        <v>14</v>
      </c>
      <c r="B638">
        <v>19</v>
      </c>
      <c r="D638" t="s">
        <v>20</v>
      </c>
      <c r="E638">
        <v>2756</v>
      </c>
    </row>
    <row r="639" spans="1:5" x14ac:dyDescent="0.3">
      <c r="A639" t="s">
        <v>14</v>
      </c>
      <c r="B639">
        <v>886</v>
      </c>
      <c r="D639" t="s">
        <v>20</v>
      </c>
      <c r="E639">
        <v>173</v>
      </c>
    </row>
    <row r="640" spans="1:5" x14ac:dyDescent="0.3">
      <c r="A640" t="s">
        <v>14</v>
      </c>
      <c r="B640">
        <v>35</v>
      </c>
      <c r="D640" t="s">
        <v>20</v>
      </c>
      <c r="E640">
        <v>87</v>
      </c>
    </row>
    <row r="641" spans="1:5" x14ac:dyDescent="0.3">
      <c r="A641" t="s">
        <v>74</v>
      </c>
      <c r="B641">
        <v>441</v>
      </c>
      <c r="D641" t="s">
        <v>20</v>
      </c>
      <c r="E641">
        <v>1572</v>
      </c>
    </row>
    <row r="642" spans="1:5" x14ac:dyDescent="0.3">
      <c r="A642" t="s">
        <v>14</v>
      </c>
      <c r="B642">
        <v>24</v>
      </c>
      <c r="D642" t="s">
        <v>20</v>
      </c>
      <c r="E642">
        <v>2346</v>
      </c>
    </row>
    <row r="643" spans="1:5" x14ac:dyDescent="0.3">
      <c r="A643" t="s">
        <v>14</v>
      </c>
      <c r="B643">
        <v>86</v>
      </c>
      <c r="D643" t="s">
        <v>20</v>
      </c>
      <c r="E643">
        <v>115</v>
      </c>
    </row>
    <row r="644" spans="1:5" x14ac:dyDescent="0.3">
      <c r="A644" t="s">
        <v>14</v>
      </c>
      <c r="B644">
        <v>243</v>
      </c>
      <c r="D644" t="s">
        <v>20</v>
      </c>
      <c r="E644">
        <v>85</v>
      </c>
    </row>
    <row r="645" spans="1:5" x14ac:dyDescent="0.3">
      <c r="A645" t="s">
        <v>14</v>
      </c>
      <c r="B645">
        <v>65</v>
      </c>
      <c r="D645" t="s">
        <v>20</v>
      </c>
      <c r="E645">
        <v>144</v>
      </c>
    </row>
    <row r="646" spans="1:5" x14ac:dyDescent="0.3">
      <c r="A646" t="s">
        <v>14</v>
      </c>
      <c r="B646">
        <v>100</v>
      </c>
      <c r="D646" t="s">
        <v>20</v>
      </c>
      <c r="E646">
        <v>2443</v>
      </c>
    </row>
    <row r="647" spans="1:5" x14ac:dyDescent="0.3">
      <c r="A647" t="s">
        <v>14</v>
      </c>
      <c r="B647">
        <v>168</v>
      </c>
      <c r="D647" t="s">
        <v>20</v>
      </c>
      <c r="E647">
        <v>64</v>
      </c>
    </row>
    <row r="648" spans="1:5" x14ac:dyDescent="0.3">
      <c r="A648" t="s">
        <v>14</v>
      </c>
      <c r="B648">
        <v>13</v>
      </c>
      <c r="D648" t="s">
        <v>20</v>
      </c>
      <c r="E648">
        <v>268</v>
      </c>
    </row>
    <row r="649" spans="1:5" x14ac:dyDescent="0.3">
      <c r="A649" t="s">
        <v>14</v>
      </c>
      <c r="B649">
        <v>1</v>
      </c>
      <c r="D649" t="s">
        <v>20</v>
      </c>
      <c r="E649">
        <v>195</v>
      </c>
    </row>
    <row r="650" spans="1:5" x14ac:dyDescent="0.3">
      <c r="A650" t="s">
        <v>74</v>
      </c>
      <c r="B650">
        <v>82</v>
      </c>
      <c r="D650" t="s">
        <v>20</v>
      </c>
      <c r="E650">
        <v>186</v>
      </c>
    </row>
    <row r="651" spans="1:5" x14ac:dyDescent="0.3">
      <c r="A651" t="s">
        <v>14</v>
      </c>
      <c r="B651">
        <v>40</v>
      </c>
      <c r="D651" t="s">
        <v>20</v>
      </c>
      <c r="E651">
        <v>460</v>
      </c>
    </row>
    <row r="652" spans="1:5" x14ac:dyDescent="0.3">
      <c r="A652" t="s">
        <v>74</v>
      </c>
      <c r="B652">
        <v>57</v>
      </c>
      <c r="D652" t="s">
        <v>20</v>
      </c>
      <c r="E652">
        <v>2528</v>
      </c>
    </row>
    <row r="653" spans="1:5" x14ac:dyDescent="0.3">
      <c r="A653" t="s">
        <v>47</v>
      </c>
      <c r="B653">
        <v>808</v>
      </c>
      <c r="D653" t="s">
        <v>20</v>
      </c>
      <c r="E653">
        <v>3657</v>
      </c>
    </row>
    <row r="654" spans="1:5" x14ac:dyDescent="0.3">
      <c r="A654" t="s">
        <v>14</v>
      </c>
      <c r="B654">
        <v>226</v>
      </c>
      <c r="D654" t="s">
        <v>20</v>
      </c>
      <c r="E654">
        <v>131</v>
      </c>
    </row>
    <row r="655" spans="1:5" x14ac:dyDescent="0.3">
      <c r="A655" t="s">
        <v>14</v>
      </c>
      <c r="B655">
        <v>1625</v>
      </c>
      <c r="D655" t="s">
        <v>20</v>
      </c>
      <c r="E655">
        <v>239</v>
      </c>
    </row>
    <row r="656" spans="1:5" x14ac:dyDescent="0.3">
      <c r="A656" t="s">
        <v>14</v>
      </c>
      <c r="B656">
        <v>143</v>
      </c>
      <c r="D656" t="s">
        <v>20</v>
      </c>
      <c r="E656">
        <v>78</v>
      </c>
    </row>
    <row r="657" spans="1:5" x14ac:dyDescent="0.3">
      <c r="A657" t="s">
        <v>14</v>
      </c>
      <c r="B657">
        <v>934</v>
      </c>
      <c r="D657" t="s">
        <v>20</v>
      </c>
      <c r="E657">
        <v>1773</v>
      </c>
    </row>
    <row r="658" spans="1:5" x14ac:dyDescent="0.3">
      <c r="A658" t="s">
        <v>14</v>
      </c>
      <c r="B658">
        <v>17</v>
      </c>
      <c r="D658" t="s">
        <v>20</v>
      </c>
      <c r="E658">
        <v>32</v>
      </c>
    </row>
    <row r="659" spans="1:5" x14ac:dyDescent="0.3">
      <c r="A659" t="s">
        <v>14</v>
      </c>
      <c r="B659">
        <v>2179</v>
      </c>
      <c r="D659" t="s">
        <v>20</v>
      </c>
      <c r="E659">
        <v>369</v>
      </c>
    </row>
    <row r="660" spans="1:5" x14ac:dyDescent="0.3">
      <c r="A660" t="s">
        <v>14</v>
      </c>
      <c r="B660">
        <v>931</v>
      </c>
      <c r="D660" t="s">
        <v>20</v>
      </c>
      <c r="E660">
        <v>89</v>
      </c>
    </row>
    <row r="661" spans="1:5" x14ac:dyDescent="0.3">
      <c r="A661" t="s">
        <v>74</v>
      </c>
      <c r="B661">
        <v>67</v>
      </c>
      <c r="D661" t="s">
        <v>20</v>
      </c>
      <c r="E661">
        <v>147</v>
      </c>
    </row>
    <row r="662" spans="1:5" x14ac:dyDescent="0.3">
      <c r="A662" t="s">
        <v>14</v>
      </c>
      <c r="B662">
        <v>92</v>
      </c>
      <c r="D662" t="s">
        <v>20</v>
      </c>
      <c r="E662">
        <v>126</v>
      </c>
    </row>
    <row r="663" spans="1:5" x14ac:dyDescent="0.3">
      <c r="A663" t="s">
        <v>14</v>
      </c>
      <c r="B663">
        <v>57</v>
      </c>
      <c r="D663" t="s">
        <v>20</v>
      </c>
      <c r="E663">
        <v>2218</v>
      </c>
    </row>
    <row r="664" spans="1:5" x14ac:dyDescent="0.3">
      <c r="A664" t="s">
        <v>14</v>
      </c>
      <c r="B664">
        <v>41</v>
      </c>
      <c r="D664" t="s">
        <v>20</v>
      </c>
      <c r="E664">
        <v>202</v>
      </c>
    </row>
    <row r="665" spans="1:5" x14ac:dyDescent="0.3">
      <c r="A665" t="s">
        <v>14</v>
      </c>
      <c r="B665">
        <v>1</v>
      </c>
      <c r="D665" t="s">
        <v>20</v>
      </c>
      <c r="E665">
        <v>140</v>
      </c>
    </row>
    <row r="666" spans="1:5" x14ac:dyDescent="0.3">
      <c r="A666" t="s">
        <v>14</v>
      </c>
      <c r="B666">
        <v>101</v>
      </c>
      <c r="D666" t="s">
        <v>20</v>
      </c>
      <c r="E666">
        <v>1052</v>
      </c>
    </row>
    <row r="667" spans="1:5" x14ac:dyDescent="0.3">
      <c r="A667" t="s">
        <v>14</v>
      </c>
      <c r="B667">
        <v>1335</v>
      </c>
      <c r="D667" t="s">
        <v>20</v>
      </c>
      <c r="E667">
        <v>247</v>
      </c>
    </row>
    <row r="668" spans="1:5" x14ac:dyDescent="0.3">
      <c r="A668" t="s">
        <v>14</v>
      </c>
      <c r="B668">
        <v>15</v>
      </c>
      <c r="D668" t="s">
        <v>20</v>
      </c>
      <c r="E668">
        <v>84</v>
      </c>
    </row>
    <row r="669" spans="1:5" x14ac:dyDescent="0.3">
      <c r="A669" t="s">
        <v>14</v>
      </c>
      <c r="B669">
        <v>454</v>
      </c>
      <c r="D669" t="s">
        <v>20</v>
      </c>
      <c r="E669">
        <v>88</v>
      </c>
    </row>
    <row r="670" spans="1:5" x14ac:dyDescent="0.3">
      <c r="A670" t="s">
        <v>14</v>
      </c>
      <c r="B670">
        <v>3182</v>
      </c>
      <c r="D670" t="s">
        <v>20</v>
      </c>
      <c r="E670">
        <v>156</v>
      </c>
    </row>
    <row r="671" spans="1:5" x14ac:dyDescent="0.3">
      <c r="A671" t="s">
        <v>74</v>
      </c>
      <c r="B671">
        <v>1890</v>
      </c>
      <c r="D671" t="s">
        <v>20</v>
      </c>
      <c r="E671">
        <v>2985</v>
      </c>
    </row>
    <row r="672" spans="1:5" x14ac:dyDescent="0.3">
      <c r="A672" t="s">
        <v>47</v>
      </c>
      <c r="B672">
        <v>61</v>
      </c>
      <c r="D672" t="s">
        <v>20</v>
      </c>
      <c r="E672">
        <v>762</v>
      </c>
    </row>
    <row r="673" spans="1:5" x14ac:dyDescent="0.3">
      <c r="A673" t="s">
        <v>14</v>
      </c>
      <c r="B673">
        <v>15</v>
      </c>
      <c r="D673" t="s">
        <v>20</v>
      </c>
      <c r="E673">
        <v>554</v>
      </c>
    </row>
    <row r="674" spans="1:5" x14ac:dyDescent="0.3">
      <c r="A674" t="s">
        <v>14</v>
      </c>
      <c r="B674">
        <v>133</v>
      </c>
      <c r="D674" t="s">
        <v>20</v>
      </c>
      <c r="E674">
        <v>135</v>
      </c>
    </row>
    <row r="675" spans="1:5" x14ac:dyDescent="0.3">
      <c r="A675" t="s">
        <v>14</v>
      </c>
      <c r="B675">
        <v>2062</v>
      </c>
      <c r="D675" t="s">
        <v>20</v>
      </c>
      <c r="E675">
        <v>122</v>
      </c>
    </row>
    <row r="676" spans="1:5" x14ac:dyDescent="0.3">
      <c r="A676" t="s">
        <v>14</v>
      </c>
      <c r="B676">
        <v>29</v>
      </c>
      <c r="D676" t="s">
        <v>20</v>
      </c>
      <c r="E676">
        <v>221</v>
      </c>
    </row>
    <row r="677" spans="1:5" x14ac:dyDescent="0.3">
      <c r="A677" t="s">
        <v>14</v>
      </c>
      <c r="B677">
        <v>132</v>
      </c>
      <c r="D677" t="s">
        <v>20</v>
      </c>
      <c r="E677">
        <v>126</v>
      </c>
    </row>
    <row r="678" spans="1:5" x14ac:dyDescent="0.3">
      <c r="A678" t="s">
        <v>74</v>
      </c>
      <c r="B678">
        <v>184</v>
      </c>
      <c r="D678" t="s">
        <v>20</v>
      </c>
      <c r="E678">
        <v>1022</v>
      </c>
    </row>
    <row r="679" spans="1:5" x14ac:dyDescent="0.3">
      <c r="A679" t="s">
        <v>14</v>
      </c>
      <c r="B679">
        <v>137</v>
      </c>
      <c r="D679" t="s">
        <v>20</v>
      </c>
      <c r="E679">
        <v>3177</v>
      </c>
    </row>
    <row r="680" spans="1:5" x14ac:dyDescent="0.3">
      <c r="A680" t="s">
        <v>14</v>
      </c>
      <c r="B680">
        <v>908</v>
      </c>
      <c r="D680" t="s">
        <v>20</v>
      </c>
      <c r="E680">
        <v>198</v>
      </c>
    </row>
    <row r="681" spans="1:5" x14ac:dyDescent="0.3">
      <c r="A681" t="s">
        <v>14</v>
      </c>
      <c r="B681">
        <v>10</v>
      </c>
      <c r="D681" t="s">
        <v>20</v>
      </c>
      <c r="E681">
        <v>85</v>
      </c>
    </row>
    <row r="682" spans="1:5" x14ac:dyDescent="0.3">
      <c r="A682" t="s">
        <v>74</v>
      </c>
      <c r="B682">
        <v>32</v>
      </c>
      <c r="D682" t="s">
        <v>20</v>
      </c>
      <c r="E682">
        <v>3596</v>
      </c>
    </row>
    <row r="683" spans="1:5" x14ac:dyDescent="0.3">
      <c r="A683" t="s">
        <v>14</v>
      </c>
      <c r="B683">
        <v>1910</v>
      </c>
      <c r="D683" t="s">
        <v>20</v>
      </c>
      <c r="E683">
        <v>244</v>
      </c>
    </row>
    <row r="684" spans="1:5" x14ac:dyDescent="0.3">
      <c r="A684" t="s">
        <v>14</v>
      </c>
      <c r="B684">
        <v>38</v>
      </c>
      <c r="D684" t="s">
        <v>20</v>
      </c>
      <c r="E684">
        <v>5180</v>
      </c>
    </row>
    <row r="685" spans="1:5" x14ac:dyDescent="0.3">
      <c r="A685" t="s">
        <v>14</v>
      </c>
      <c r="B685">
        <v>104</v>
      </c>
      <c r="D685" t="s">
        <v>20</v>
      </c>
      <c r="E685">
        <v>589</v>
      </c>
    </row>
    <row r="686" spans="1:5" x14ac:dyDescent="0.3">
      <c r="A686" t="s">
        <v>14</v>
      </c>
      <c r="B686">
        <v>49</v>
      </c>
      <c r="D686" t="s">
        <v>20</v>
      </c>
      <c r="E686">
        <v>2725</v>
      </c>
    </row>
    <row r="687" spans="1:5" x14ac:dyDescent="0.3">
      <c r="A687" t="s">
        <v>14</v>
      </c>
      <c r="B687">
        <v>1</v>
      </c>
      <c r="D687" t="s">
        <v>20</v>
      </c>
      <c r="E687">
        <v>300</v>
      </c>
    </row>
    <row r="688" spans="1:5" x14ac:dyDescent="0.3">
      <c r="A688" t="s">
        <v>14</v>
      </c>
      <c r="B688">
        <v>245</v>
      </c>
      <c r="D688" t="s">
        <v>20</v>
      </c>
      <c r="E688">
        <v>144</v>
      </c>
    </row>
    <row r="689" spans="1:5" x14ac:dyDescent="0.3">
      <c r="A689" t="s">
        <v>14</v>
      </c>
      <c r="B689">
        <v>32</v>
      </c>
      <c r="D689" t="s">
        <v>20</v>
      </c>
      <c r="E689">
        <v>87</v>
      </c>
    </row>
    <row r="690" spans="1:5" x14ac:dyDescent="0.3">
      <c r="A690" t="s">
        <v>14</v>
      </c>
      <c r="B690">
        <v>7</v>
      </c>
      <c r="D690" t="s">
        <v>20</v>
      </c>
      <c r="E690">
        <v>3116</v>
      </c>
    </row>
    <row r="691" spans="1:5" x14ac:dyDescent="0.3">
      <c r="A691" t="s">
        <v>14</v>
      </c>
      <c r="B691">
        <v>803</v>
      </c>
      <c r="D691" t="s">
        <v>20</v>
      </c>
      <c r="E691">
        <v>909</v>
      </c>
    </row>
    <row r="692" spans="1:5" x14ac:dyDescent="0.3">
      <c r="A692" t="s">
        <v>74</v>
      </c>
      <c r="B692">
        <v>75</v>
      </c>
      <c r="D692" t="s">
        <v>20</v>
      </c>
      <c r="E692">
        <v>1613</v>
      </c>
    </row>
    <row r="693" spans="1:5" x14ac:dyDescent="0.3">
      <c r="A693" t="s">
        <v>14</v>
      </c>
      <c r="B693">
        <v>16</v>
      </c>
      <c r="D693" t="s">
        <v>20</v>
      </c>
      <c r="E693">
        <v>136</v>
      </c>
    </row>
    <row r="694" spans="1:5" x14ac:dyDescent="0.3">
      <c r="A694" t="s">
        <v>14</v>
      </c>
      <c r="B694">
        <v>31</v>
      </c>
      <c r="D694" t="s">
        <v>20</v>
      </c>
      <c r="E694">
        <v>130</v>
      </c>
    </row>
    <row r="695" spans="1:5" x14ac:dyDescent="0.3">
      <c r="A695" t="s">
        <v>14</v>
      </c>
      <c r="B695">
        <v>108</v>
      </c>
      <c r="D695" t="s">
        <v>20</v>
      </c>
      <c r="E695">
        <v>102</v>
      </c>
    </row>
    <row r="696" spans="1:5" x14ac:dyDescent="0.3">
      <c r="A696" t="s">
        <v>14</v>
      </c>
      <c r="B696">
        <v>30</v>
      </c>
      <c r="D696" t="s">
        <v>20</v>
      </c>
      <c r="E696">
        <v>4006</v>
      </c>
    </row>
    <row r="697" spans="1:5" x14ac:dyDescent="0.3">
      <c r="A697" t="s">
        <v>14</v>
      </c>
      <c r="B697">
        <v>17</v>
      </c>
      <c r="D697" t="s">
        <v>20</v>
      </c>
      <c r="E697">
        <v>1629</v>
      </c>
    </row>
    <row r="698" spans="1:5" x14ac:dyDescent="0.3">
      <c r="A698" t="s">
        <v>74</v>
      </c>
      <c r="B698">
        <v>64</v>
      </c>
      <c r="D698" t="s">
        <v>20</v>
      </c>
      <c r="E698">
        <v>2188</v>
      </c>
    </row>
    <row r="699" spans="1:5" x14ac:dyDescent="0.3">
      <c r="A699" t="s">
        <v>14</v>
      </c>
      <c r="B699">
        <v>80</v>
      </c>
      <c r="D699" t="s">
        <v>20</v>
      </c>
      <c r="E699">
        <v>2409</v>
      </c>
    </row>
    <row r="700" spans="1:5" x14ac:dyDescent="0.3">
      <c r="A700" t="s">
        <v>14</v>
      </c>
      <c r="B700">
        <v>2468</v>
      </c>
      <c r="D700" t="s">
        <v>20</v>
      </c>
      <c r="E700">
        <v>194</v>
      </c>
    </row>
    <row r="701" spans="1:5" x14ac:dyDescent="0.3">
      <c r="A701" t="s">
        <v>14</v>
      </c>
      <c r="B701">
        <v>26</v>
      </c>
      <c r="D701" t="s">
        <v>20</v>
      </c>
      <c r="E701">
        <v>1140</v>
      </c>
    </row>
    <row r="702" spans="1:5" x14ac:dyDescent="0.3">
      <c r="A702" t="s">
        <v>14</v>
      </c>
      <c r="B702">
        <v>73</v>
      </c>
      <c r="D702" t="s">
        <v>20</v>
      </c>
      <c r="E702">
        <v>102</v>
      </c>
    </row>
    <row r="703" spans="1:5" x14ac:dyDescent="0.3">
      <c r="A703" t="s">
        <v>14</v>
      </c>
      <c r="B703">
        <v>128</v>
      </c>
      <c r="D703" t="s">
        <v>20</v>
      </c>
      <c r="E703">
        <v>2857</v>
      </c>
    </row>
    <row r="704" spans="1:5" x14ac:dyDescent="0.3">
      <c r="A704" t="s">
        <v>14</v>
      </c>
      <c r="B704">
        <v>33</v>
      </c>
      <c r="D704" t="s">
        <v>20</v>
      </c>
      <c r="E704">
        <v>107</v>
      </c>
    </row>
    <row r="705" spans="1:5" x14ac:dyDescent="0.3">
      <c r="A705" t="s">
        <v>47</v>
      </c>
      <c r="B705">
        <v>211</v>
      </c>
      <c r="D705" t="s">
        <v>20</v>
      </c>
      <c r="E705">
        <v>160</v>
      </c>
    </row>
    <row r="706" spans="1:5" x14ac:dyDescent="0.3">
      <c r="A706" t="s">
        <v>14</v>
      </c>
      <c r="B706">
        <v>1072</v>
      </c>
      <c r="D706" t="s">
        <v>20</v>
      </c>
      <c r="E706">
        <v>2230</v>
      </c>
    </row>
    <row r="707" spans="1:5" x14ac:dyDescent="0.3">
      <c r="A707" t="s">
        <v>74</v>
      </c>
      <c r="B707">
        <v>1297</v>
      </c>
      <c r="D707" t="s">
        <v>20</v>
      </c>
      <c r="E707">
        <v>316</v>
      </c>
    </row>
    <row r="708" spans="1:5" x14ac:dyDescent="0.3">
      <c r="A708" t="s">
        <v>14</v>
      </c>
      <c r="B708">
        <v>393</v>
      </c>
      <c r="D708" t="s">
        <v>20</v>
      </c>
      <c r="E708">
        <v>117</v>
      </c>
    </row>
    <row r="709" spans="1:5" x14ac:dyDescent="0.3">
      <c r="A709" t="s">
        <v>14</v>
      </c>
      <c r="B709">
        <v>1257</v>
      </c>
      <c r="D709" t="s">
        <v>20</v>
      </c>
      <c r="E709">
        <v>6406</v>
      </c>
    </row>
    <row r="710" spans="1:5" x14ac:dyDescent="0.3">
      <c r="A710" t="s">
        <v>14</v>
      </c>
      <c r="B710">
        <v>328</v>
      </c>
      <c r="D710" t="s">
        <v>20</v>
      </c>
      <c r="E710">
        <v>192</v>
      </c>
    </row>
    <row r="711" spans="1:5" x14ac:dyDescent="0.3">
      <c r="A711" t="s">
        <v>14</v>
      </c>
      <c r="B711">
        <v>147</v>
      </c>
      <c r="D711" t="s">
        <v>20</v>
      </c>
      <c r="E711">
        <v>26</v>
      </c>
    </row>
    <row r="712" spans="1:5" x14ac:dyDescent="0.3">
      <c r="A712" t="s">
        <v>14</v>
      </c>
      <c r="B712">
        <v>830</v>
      </c>
      <c r="D712" t="s">
        <v>20</v>
      </c>
      <c r="E712">
        <v>723</v>
      </c>
    </row>
    <row r="713" spans="1:5" x14ac:dyDescent="0.3">
      <c r="A713" t="s">
        <v>14</v>
      </c>
      <c r="B713">
        <v>331</v>
      </c>
      <c r="D713" t="s">
        <v>20</v>
      </c>
      <c r="E713">
        <v>170</v>
      </c>
    </row>
    <row r="714" spans="1:5" x14ac:dyDescent="0.3">
      <c r="A714" t="s">
        <v>14</v>
      </c>
      <c r="B714">
        <v>25</v>
      </c>
      <c r="D714" t="s">
        <v>20</v>
      </c>
      <c r="E714">
        <v>238</v>
      </c>
    </row>
    <row r="715" spans="1:5" x14ac:dyDescent="0.3">
      <c r="A715" t="s">
        <v>14</v>
      </c>
      <c r="B715">
        <v>3483</v>
      </c>
      <c r="D715" t="s">
        <v>20</v>
      </c>
      <c r="E715">
        <v>55</v>
      </c>
    </row>
    <row r="716" spans="1:5" x14ac:dyDescent="0.3">
      <c r="A716" t="s">
        <v>14</v>
      </c>
      <c r="B716">
        <v>923</v>
      </c>
      <c r="D716" t="s">
        <v>20</v>
      </c>
      <c r="E716">
        <v>128</v>
      </c>
    </row>
    <row r="717" spans="1:5" x14ac:dyDescent="0.3">
      <c r="A717" t="s">
        <v>14</v>
      </c>
      <c r="B717">
        <v>1</v>
      </c>
      <c r="D717" t="s">
        <v>20</v>
      </c>
      <c r="E717">
        <v>2144</v>
      </c>
    </row>
    <row r="718" spans="1:5" x14ac:dyDescent="0.3">
      <c r="A718" t="s">
        <v>14</v>
      </c>
      <c r="B718">
        <v>33</v>
      </c>
      <c r="D718" t="s">
        <v>20</v>
      </c>
      <c r="E718">
        <v>2693</v>
      </c>
    </row>
    <row r="719" spans="1:5" x14ac:dyDescent="0.3">
      <c r="A719" t="s">
        <v>47</v>
      </c>
      <c r="B719">
        <v>86</v>
      </c>
      <c r="D719" t="s">
        <v>20</v>
      </c>
      <c r="E719">
        <v>432</v>
      </c>
    </row>
    <row r="720" spans="1:5" x14ac:dyDescent="0.3">
      <c r="A720" t="s">
        <v>14</v>
      </c>
      <c r="B720">
        <v>40</v>
      </c>
      <c r="D720" t="s">
        <v>20</v>
      </c>
      <c r="E720">
        <v>189</v>
      </c>
    </row>
    <row r="721" spans="1:5" x14ac:dyDescent="0.3">
      <c r="A721" t="s">
        <v>14</v>
      </c>
      <c r="B721">
        <v>23</v>
      </c>
      <c r="D721" t="s">
        <v>20</v>
      </c>
      <c r="E721">
        <v>154</v>
      </c>
    </row>
    <row r="722" spans="1:5" x14ac:dyDescent="0.3">
      <c r="A722" t="s">
        <v>14</v>
      </c>
      <c r="B722">
        <v>75</v>
      </c>
      <c r="D722" t="s">
        <v>20</v>
      </c>
      <c r="E722">
        <v>96</v>
      </c>
    </row>
    <row r="723" spans="1:5" x14ac:dyDescent="0.3">
      <c r="A723" t="s">
        <v>14</v>
      </c>
      <c r="B723">
        <v>2176</v>
      </c>
      <c r="D723" t="s">
        <v>20</v>
      </c>
      <c r="E723">
        <v>3063</v>
      </c>
    </row>
    <row r="724" spans="1:5" x14ac:dyDescent="0.3">
      <c r="A724" t="s">
        <v>14</v>
      </c>
      <c r="B724">
        <v>441</v>
      </c>
      <c r="D724" t="s">
        <v>20</v>
      </c>
      <c r="E724">
        <v>2266</v>
      </c>
    </row>
    <row r="725" spans="1:5" x14ac:dyDescent="0.3">
      <c r="A725" t="s">
        <v>14</v>
      </c>
      <c r="B725">
        <v>25</v>
      </c>
      <c r="D725" t="s">
        <v>20</v>
      </c>
      <c r="E725">
        <v>194</v>
      </c>
    </row>
    <row r="726" spans="1:5" x14ac:dyDescent="0.3">
      <c r="A726" t="s">
        <v>14</v>
      </c>
      <c r="B726">
        <v>127</v>
      </c>
      <c r="D726" t="s">
        <v>20</v>
      </c>
      <c r="E726">
        <v>129</v>
      </c>
    </row>
    <row r="727" spans="1:5" x14ac:dyDescent="0.3">
      <c r="A727" t="s">
        <v>14</v>
      </c>
      <c r="B727">
        <v>355</v>
      </c>
      <c r="D727" t="s">
        <v>20</v>
      </c>
      <c r="E727">
        <v>375</v>
      </c>
    </row>
    <row r="728" spans="1:5" x14ac:dyDescent="0.3">
      <c r="A728" t="s">
        <v>14</v>
      </c>
      <c r="B728">
        <v>44</v>
      </c>
      <c r="D728" t="s">
        <v>20</v>
      </c>
      <c r="E728">
        <v>409</v>
      </c>
    </row>
    <row r="729" spans="1:5" x14ac:dyDescent="0.3">
      <c r="A729" t="s">
        <v>14</v>
      </c>
      <c r="B729">
        <v>67</v>
      </c>
      <c r="D729" t="s">
        <v>20</v>
      </c>
      <c r="E729">
        <v>234</v>
      </c>
    </row>
    <row r="730" spans="1:5" x14ac:dyDescent="0.3">
      <c r="A730" t="s">
        <v>14</v>
      </c>
      <c r="B730">
        <v>1068</v>
      </c>
      <c r="D730" t="s">
        <v>20</v>
      </c>
      <c r="E730">
        <v>3016</v>
      </c>
    </row>
    <row r="731" spans="1:5" x14ac:dyDescent="0.3">
      <c r="A731" t="s">
        <v>14</v>
      </c>
      <c r="B731">
        <v>424</v>
      </c>
      <c r="D731" t="s">
        <v>20</v>
      </c>
      <c r="E731">
        <v>264</v>
      </c>
    </row>
    <row r="732" spans="1:5" x14ac:dyDescent="0.3">
      <c r="A732" t="s">
        <v>74</v>
      </c>
      <c r="B732">
        <v>145</v>
      </c>
      <c r="D732" t="s">
        <v>20</v>
      </c>
      <c r="E732">
        <v>272</v>
      </c>
    </row>
    <row r="733" spans="1:5" x14ac:dyDescent="0.3">
      <c r="A733" t="s">
        <v>14</v>
      </c>
      <c r="B733">
        <v>151</v>
      </c>
      <c r="D733" t="s">
        <v>20</v>
      </c>
      <c r="E733">
        <v>419</v>
      </c>
    </row>
    <row r="734" spans="1:5" x14ac:dyDescent="0.3">
      <c r="A734" t="s">
        <v>14</v>
      </c>
      <c r="B734">
        <v>1608</v>
      </c>
      <c r="D734" t="s">
        <v>20</v>
      </c>
      <c r="E734">
        <v>1621</v>
      </c>
    </row>
    <row r="735" spans="1:5" x14ac:dyDescent="0.3">
      <c r="A735" t="s">
        <v>14</v>
      </c>
      <c r="B735">
        <v>941</v>
      </c>
      <c r="D735" t="s">
        <v>20</v>
      </c>
      <c r="E735">
        <v>1101</v>
      </c>
    </row>
    <row r="736" spans="1:5" x14ac:dyDescent="0.3">
      <c r="A736" t="s">
        <v>14</v>
      </c>
      <c r="B736">
        <v>1</v>
      </c>
      <c r="D736" t="s">
        <v>20</v>
      </c>
      <c r="E736">
        <v>1073</v>
      </c>
    </row>
    <row r="737" spans="1:5" x14ac:dyDescent="0.3">
      <c r="A737" t="s">
        <v>14</v>
      </c>
      <c r="B737">
        <v>40</v>
      </c>
      <c r="D737" t="s">
        <v>20</v>
      </c>
      <c r="E737">
        <v>331</v>
      </c>
    </row>
    <row r="738" spans="1:5" x14ac:dyDescent="0.3">
      <c r="A738" t="s">
        <v>14</v>
      </c>
      <c r="B738">
        <v>3015</v>
      </c>
      <c r="D738" t="s">
        <v>20</v>
      </c>
      <c r="E738">
        <v>1170</v>
      </c>
    </row>
    <row r="739" spans="1:5" x14ac:dyDescent="0.3">
      <c r="A739" t="s">
        <v>14</v>
      </c>
      <c r="B739">
        <v>435</v>
      </c>
      <c r="D739" t="s">
        <v>20</v>
      </c>
      <c r="E739">
        <v>363</v>
      </c>
    </row>
    <row r="740" spans="1:5" x14ac:dyDescent="0.3">
      <c r="A740" t="s">
        <v>14</v>
      </c>
      <c r="B740">
        <v>714</v>
      </c>
      <c r="D740" t="s">
        <v>20</v>
      </c>
      <c r="E740">
        <v>103</v>
      </c>
    </row>
    <row r="741" spans="1:5" x14ac:dyDescent="0.3">
      <c r="A741" t="s">
        <v>47</v>
      </c>
      <c r="B741">
        <v>1111</v>
      </c>
      <c r="D741" t="s">
        <v>20</v>
      </c>
      <c r="E741">
        <v>147</v>
      </c>
    </row>
    <row r="742" spans="1:5" x14ac:dyDescent="0.3">
      <c r="A742" t="s">
        <v>47</v>
      </c>
      <c r="B742">
        <v>1089</v>
      </c>
      <c r="D742" t="s">
        <v>20</v>
      </c>
      <c r="E742">
        <v>110</v>
      </c>
    </row>
    <row r="743" spans="1:5" x14ac:dyDescent="0.3">
      <c r="A743" t="s">
        <v>14</v>
      </c>
      <c r="B743">
        <v>5497</v>
      </c>
      <c r="D743" t="s">
        <v>20</v>
      </c>
      <c r="E743">
        <v>134</v>
      </c>
    </row>
    <row r="744" spans="1:5" x14ac:dyDescent="0.3">
      <c r="A744" t="s">
        <v>14</v>
      </c>
      <c r="B744">
        <v>418</v>
      </c>
      <c r="D744" t="s">
        <v>20</v>
      </c>
      <c r="E744">
        <v>269</v>
      </c>
    </row>
    <row r="745" spans="1:5" x14ac:dyDescent="0.3">
      <c r="A745" t="s">
        <v>14</v>
      </c>
      <c r="B745">
        <v>1439</v>
      </c>
      <c r="D745" t="s">
        <v>20</v>
      </c>
      <c r="E745">
        <v>175</v>
      </c>
    </row>
    <row r="746" spans="1:5" x14ac:dyDescent="0.3">
      <c r="A746" t="s">
        <v>14</v>
      </c>
      <c r="B746">
        <v>15</v>
      </c>
      <c r="D746" t="s">
        <v>20</v>
      </c>
      <c r="E746">
        <v>69</v>
      </c>
    </row>
    <row r="747" spans="1:5" x14ac:dyDescent="0.3">
      <c r="A747" t="s">
        <v>14</v>
      </c>
      <c r="B747">
        <v>1999</v>
      </c>
      <c r="D747" t="s">
        <v>20</v>
      </c>
      <c r="E747">
        <v>190</v>
      </c>
    </row>
    <row r="748" spans="1:5" x14ac:dyDescent="0.3">
      <c r="A748" t="s">
        <v>14</v>
      </c>
      <c r="B748">
        <v>118</v>
      </c>
      <c r="D748" t="s">
        <v>20</v>
      </c>
      <c r="E748">
        <v>237</v>
      </c>
    </row>
    <row r="749" spans="1:5" x14ac:dyDescent="0.3">
      <c r="A749" t="s">
        <v>14</v>
      </c>
      <c r="B749">
        <v>162</v>
      </c>
      <c r="D749" t="s">
        <v>20</v>
      </c>
      <c r="E749">
        <v>196</v>
      </c>
    </row>
    <row r="750" spans="1:5" x14ac:dyDescent="0.3">
      <c r="A750" t="s">
        <v>14</v>
      </c>
      <c r="B750">
        <v>83</v>
      </c>
      <c r="D750" t="s">
        <v>20</v>
      </c>
      <c r="E750">
        <v>7295</v>
      </c>
    </row>
    <row r="751" spans="1:5" x14ac:dyDescent="0.3">
      <c r="A751" t="s">
        <v>14</v>
      </c>
      <c r="B751">
        <v>747</v>
      </c>
      <c r="D751" t="s">
        <v>20</v>
      </c>
      <c r="E751">
        <v>2893</v>
      </c>
    </row>
    <row r="752" spans="1:5" x14ac:dyDescent="0.3">
      <c r="A752" t="s">
        <v>74</v>
      </c>
      <c r="B752">
        <v>2138</v>
      </c>
      <c r="D752" t="s">
        <v>20</v>
      </c>
      <c r="E752">
        <v>820</v>
      </c>
    </row>
    <row r="753" spans="1:5" x14ac:dyDescent="0.3">
      <c r="A753" t="s">
        <v>14</v>
      </c>
      <c r="B753">
        <v>84</v>
      </c>
      <c r="D753" t="s">
        <v>20</v>
      </c>
      <c r="E753">
        <v>2038</v>
      </c>
    </row>
    <row r="754" spans="1:5" x14ac:dyDescent="0.3">
      <c r="A754" t="s">
        <v>14</v>
      </c>
      <c r="B754">
        <v>91</v>
      </c>
      <c r="D754" t="s">
        <v>20</v>
      </c>
      <c r="E754">
        <v>116</v>
      </c>
    </row>
    <row r="755" spans="1:5" x14ac:dyDescent="0.3">
      <c r="A755" t="s">
        <v>14</v>
      </c>
      <c r="B755">
        <v>792</v>
      </c>
      <c r="D755" t="s">
        <v>20</v>
      </c>
      <c r="E755">
        <v>1345</v>
      </c>
    </row>
    <row r="756" spans="1:5" x14ac:dyDescent="0.3">
      <c r="A756" t="s">
        <v>74</v>
      </c>
      <c r="B756">
        <v>10</v>
      </c>
      <c r="D756" t="s">
        <v>20</v>
      </c>
      <c r="E756">
        <v>168</v>
      </c>
    </row>
    <row r="757" spans="1:5" x14ac:dyDescent="0.3">
      <c r="A757" t="s">
        <v>14</v>
      </c>
      <c r="B757">
        <v>32</v>
      </c>
      <c r="D757" t="s">
        <v>20</v>
      </c>
      <c r="E757">
        <v>137</v>
      </c>
    </row>
    <row r="758" spans="1:5" x14ac:dyDescent="0.3">
      <c r="A758" t="s">
        <v>74</v>
      </c>
      <c r="B758">
        <v>90</v>
      </c>
      <c r="D758" t="s">
        <v>20</v>
      </c>
      <c r="E758">
        <v>186</v>
      </c>
    </row>
    <row r="759" spans="1:5" x14ac:dyDescent="0.3">
      <c r="A759" t="s">
        <v>14</v>
      </c>
      <c r="B759">
        <v>186</v>
      </c>
      <c r="D759" t="s">
        <v>20</v>
      </c>
      <c r="E759">
        <v>125</v>
      </c>
    </row>
    <row r="760" spans="1:5" x14ac:dyDescent="0.3">
      <c r="A760" t="s">
        <v>74</v>
      </c>
      <c r="B760">
        <v>439</v>
      </c>
      <c r="D760" t="s">
        <v>20</v>
      </c>
      <c r="E760">
        <v>202</v>
      </c>
    </row>
    <row r="761" spans="1:5" x14ac:dyDescent="0.3">
      <c r="A761" t="s">
        <v>14</v>
      </c>
      <c r="B761">
        <v>605</v>
      </c>
      <c r="D761" t="s">
        <v>20</v>
      </c>
      <c r="E761">
        <v>103</v>
      </c>
    </row>
    <row r="762" spans="1:5" x14ac:dyDescent="0.3">
      <c r="A762" t="s">
        <v>14</v>
      </c>
      <c r="B762">
        <v>1</v>
      </c>
      <c r="D762" t="s">
        <v>20</v>
      </c>
      <c r="E762">
        <v>1785</v>
      </c>
    </row>
    <row r="763" spans="1:5" x14ac:dyDescent="0.3">
      <c r="A763" t="s">
        <v>14</v>
      </c>
      <c r="B763">
        <v>31</v>
      </c>
      <c r="D763" t="s">
        <v>20</v>
      </c>
      <c r="E763">
        <v>157</v>
      </c>
    </row>
    <row r="764" spans="1:5" x14ac:dyDescent="0.3">
      <c r="A764" t="s">
        <v>14</v>
      </c>
      <c r="B764">
        <v>1181</v>
      </c>
      <c r="D764" t="s">
        <v>20</v>
      </c>
      <c r="E764">
        <v>555</v>
      </c>
    </row>
    <row r="765" spans="1:5" x14ac:dyDescent="0.3">
      <c r="A765" t="s">
        <v>14</v>
      </c>
      <c r="B765">
        <v>39</v>
      </c>
      <c r="D765" t="s">
        <v>20</v>
      </c>
      <c r="E765">
        <v>297</v>
      </c>
    </row>
    <row r="766" spans="1:5" x14ac:dyDescent="0.3">
      <c r="A766" t="s">
        <v>14</v>
      </c>
      <c r="B766">
        <v>46</v>
      </c>
      <c r="D766" t="s">
        <v>20</v>
      </c>
      <c r="E766">
        <v>123</v>
      </c>
    </row>
    <row r="767" spans="1:5" x14ac:dyDescent="0.3">
      <c r="A767" t="s">
        <v>14</v>
      </c>
      <c r="B767">
        <v>105</v>
      </c>
      <c r="D767" t="s">
        <v>20</v>
      </c>
      <c r="E767">
        <v>3036</v>
      </c>
    </row>
    <row r="768" spans="1:5" x14ac:dyDescent="0.3">
      <c r="A768" t="s">
        <v>14</v>
      </c>
      <c r="B768">
        <v>535</v>
      </c>
      <c r="D768" t="s">
        <v>20</v>
      </c>
      <c r="E768">
        <v>144</v>
      </c>
    </row>
    <row r="769" spans="1:5" x14ac:dyDescent="0.3">
      <c r="A769" t="s">
        <v>14</v>
      </c>
      <c r="B769">
        <v>16</v>
      </c>
      <c r="D769" t="s">
        <v>20</v>
      </c>
      <c r="E769">
        <v>121</v>
      </c>
    </row>
    <row r="770" spans="1:5" x14ac:dyDescent="0.3">
      <c r="A770" t="s">
        <v>14</v>
      </c>
      <c r="B770">
        <v>575</v>
      </c>
      <c r="D770" t="s">
        <v>20</v>
      </c>
      <c r="E770">
        <v>181</v>
      </c>
    </row>
    <row r="771" spans="1:5" x14ac:dyDescent="0.3">
      <c r="A771" t="s">
        <v>14</v>
      </c>
      <c r="B771">
        <v>1120</v>
      </c>
      <c r="D771" t="s">
        <v>20</v>
      </c>
      <c r="E771">
        <v>122</v>
      </c>
    </row>
    <row r="772" spans="1:5" x14ac:dyDescent="0.3">
      <c r="A772" t="s">
        <v>14</v>
      </c>
      <c r="B772">
        <v>113</v>
      </c>
      <c r="D772" t="s">
        <v>20</v>
      </c>
      <c r="E772">
        <v>1071</v>
      </c>
    </row>
    <row r="773" spans="1:5" x14ac:dyDescent="0.3">
      <c r="A773" t="s">
        <v>14</v>
      </c>
      <c r="B773">
        <v>1538</v>
      </c>
      <c r="D773" t="s">
        <v>20</v>
      </c>
      <c r="E773">
        <v>980</v>
      </c>
    </row>
    <row r="774" spans="1:5" x14ac:dyDescent="0.3">
      <c r="A774" t="s">
        <v>14</v>
      </c>
      <c r="B774">
        <v>9</v>
      </c>
      <c r="D774" t="s">
        <v>20</v>
      </c>
      <c r="E774">
        <v>536</v>
      </c>
    </row>
    <row r="775" spans="1:5" x14ac:dyDescent="0.3">
      <c r="A775" t="s">
        <v>14</v>
      </c>
      <c r="B775">
        <v>554</v>
      </c>
      <c r="D775" t="s">
        <v>20</v>
      </c>
      <c r="E775">
        <v>1991</v>
      </c>
    </row>
    <row r="776" spans="1:5" x14ac:dyDescent="0.3">
      <c r="A776" t="s">
        <v>14</v>
      </c>
      <c r="B776">
        <v>648</v>
      </c>
      <c r="D776" t="s">
        <v>20</v>
      </c>
      <c r="E776">
        <v>180</v>
      </c>
    </row>
    <row r="777" spans="1:5" x14ac:dyDescent="0.3">
      <c r="A777" t="s">
        <v>14</v>
      </c>
      <c r="B777">
        <v>21</v>
      </c>
      <c r="D777" t="s">
        <v>20</v>
      </c>
      <c r="E777">
        <v>130</v>
      </c>
    </row>
    <row r="778" spans="1:5" x14ac:dyDescent="0.3">
      <c r="A778" t="s">
        <v>74</v>
      </c>
      <c r="B778">
        <v>595</v>
      </c>
      <c r="D778" t="s">
        <v>20</v>
      </c>
      <c r="E778">
        <v>122</v>
      </c>
    </row>
    <row r="779" spans="1:5" x14ac:dyDescent="0.3">
      <c r="A779" t="s">
        <v>14</v>
      </c>
      <c r="B779">
        <v>54</v>
      </c>
      <c r="D779" t="s">
        <v>20</v>
      </c>
      <c r="E779">
        <v>140</v>
      </c>
    </row>
    <row r="780" spans="1:5" x14ac:dyDescent="0.3">
      <c r="A780" t="s">
        <v>14</v>
      </c>
      <c r="B780">
        <v>120</v>
      </c>
      <c r="D780" t="s">
        <v>20</v>
      </c>
      <c r="E780">
        <v>3388</v>
      </c>
    </row>
    <row r="781" spans="1:5" x14ac:dyDescent="0.3">
      <c r="A781" t="s">
        <v>14</v>
      </c>
      <c r="B781">
        <v>579</v>
      </c>
      <c r="D781" t="s">
        <v>20</v>
      </c>
      <c r="E781">
        <v>280</v>
      </c>
    </row>
    <row r="782" spans="1:5" x14ac:dyDescent="0.3">
      <c r="A782" t="s">
        <v>14</v>
      </c>
      <c r="B782">
        <v>2072</v>
      </c>
      <c r="D782" t="s">
        <v>20</v>
      </c>
      <c r="E782">
        <v>366</v>
      </c>
    </row>
    <row r="783" spans="1:5" x14ac:dyDescent="0.3">
      <c r="A783" t="s">
        <v>14</v>
      </c>
      <c r="B783">
        <v>0</v>
      </c>
      <c r="D783" t="s">
        <v>20</v>
      </c>
      <c r="E783">
        <v>270</v>
      </c>
    </row>
    <row r="784" spans="1:5" x14ac:dyDescent="0.3">
      <c r="A784" t="s">
        <v>14</v>
      </c>
      <c r="B784">
        <v>1796</v>
      </c>
      <c r="D784" t="s">
        <v>20</v>
      </c>
      <c r="E784">
        <v>137</v>
      </c>
    </row>
    <row r="785" spans="1:5" x14ac:dyDescent="0.3">
      <c r="A785" t="s">
        <v>14</v>
      </c>
      <c r="B785">
        <v>62</v>
      </c>
      <c r="D785" t="s">
        <v>20</v>
      </c>
      <c r="E785">
        <v>3205</v>
      </c>
    </row>
    <row r="786" spans="1:5" x14ac:dyDescent="0.3">
      <c r="A786" t="s">
        <v>14</v>
      </c>
      <c r="B786">
        <v>347</v>
      </c>
      <c r="D786" t="s">
        <v>20</v>
      </c>
      <c r="E786">
        <v>288</v>
      </c>
    </row>
    <row r="787" spans="1:5" x14ac:dyDescent="0.3">
      <c r="A787" t="s">
        <v>14</v>
      </c>
      <c r="B787">
        <v>19</v>
      </c>
      <c r="D787" t="s">
        <v>20</v>
      </c>
      <c r="E787">
        <v>148</v>
      </c>
    </row>
    <row r="788" spans="1:5" x14ac:dyDescent="0.3">
      <c r="A788" t="s">
        <v>14</v>
      </c>
      <c r="B788">
        <v>1258</v>
      </c>
      <c r="D788" t="s">
        <v>20</v>
      </c>
      <c r="E788">
        <v>114</v>
      </c>
    </row>
    <row r="789" spans="1:5" x14ac:dyDescent="0.3">
      <c r="A789" t="s">
        <v>14</v>
      </c>
      <c r="B789">
        <v>362</v>
      </c>
      <c r="D789" t="s">
        <v>20</v>
      </c>
      <c r="E789">
        <v>1518</v>
      </c>
    </row>
    <row r="790" spans="1:5" x14ac:dyDescent="0.3">
      <c r="A790" t="s">
        <v>74</v>
      </c>
      <c r="B790">
        <v>35</v>
      </c>
      <c r="D790" t="s">
        <v>20</v>
      </c>
      <c r="E790">
        <v>166</v>
      </c>
    </row>
    <row r="791" spans="1:5" x14ac:dyDescent="0.3">
      <c r="A791" t="s">
        <v>74</v>
      </c>
      <c r="B791">
        <v>528</v>
      </c>
      <c r="D791" t="s">
        <v>20</v>
      </c>
      <c r="E791">
        <v>100</v>
      </c>
    </row>
    <row r="792" spans="1:5" x14ac:dyDescent="0.3">
      <c r="A792" t="s">
        <v>14</v>
      </c>
      <c r="B792">
        <v>133</v>
      </c>
      <c r="D792" t="s">
        <v>20</v>
      </c>
      <c r="E792">
        <v>235</v>
      </c>
    </row>
    <row r="793" spans="1:5" x14ac:dyDescent="0.3">
      <c r="A793" t="s">
        <v>14</v>
      </c>
      <c r="B793">
        <v>846</v>
      </c>
      <c r="D793" t="s">
        <v>20</v>
      </c>
      <c r="E793">
        <v>148</v>
      </c>
    </row>
    <row r="794" spans="1:5" x14ac:dyDescent="0.3">
      <c r="A794" t="s">
        <v>14</v>
      </c>
      <c r="B794">
        <v>10</v>
      </c>
      <c r="D794" t="s">
        <v>20</v>
      </c>
      <c r="E794">
        <v>198</v>
      </c>
    </row>
    <row r="795" spans="1:5" x14ac:dyDescent="0.3">
      <c r="A795" t="s">
        <v>14</v>
      </c>
      <c r="B795">
        <v>191</v>
      </c>
      <c r="D795" t="s">
        <v>20</v>
      </c>
      <c r="E795">
        <v>150</v>
      </c>
    </row>
    <row r="796" spans="1:5" x14ac:dyDescent="0.3">
      <c r="A796" t="s">
        <v>14</v>
      </c>
      <c r="B796">
        <v>1979</v>
      </c>
      <c r="D796" t="s">
        <v>20</v>
      </c>
      <c r="E796">
        <v>216</v>
      </c>
    </row>
    <row r="797" spans="1:5" x14ac:dyDescent="0.3">
      <c r="A797" t="s">
        <v>14</v>
      </c>
      <c r="B797">
        <v>63</v>
      </c>
      <c r="D797" t="s">
        <v>20</v>
      </c>
      <c r="E797">
        <v>5139</v>
      </c>
    </row>
    <row r="798" spans="1:5" x14ac:dyDescent="0.3">
      <c r="A798" t="s">
        <v>14</v>
      </c>
      <c r="B798">
        <v>6080</v>
      </c>
      <c r="D798" t="s">
        <v>20</v>
      </c>
      <c r="E798">
        <v>2353</v>
      </c>
    </row>
    <row r="799" spans="1:5" x14ac:dyDescent="0.3">
      <c r="A799" t="s">
        <v>14</v>
      </c>
      <c r="B799">
        <v>80</v>
      </c>
      <c r="D799" t="s">
        <v>20</v>
      </c>
      <c r="E799">
        <v>78</v>
      </c>
    </row>
    <row r="800" spans="1:5" x14ac:dyDescent="0.3">
      <c r="A800" t="s">
        <v>14</v>
      </c>
      <c r="B800">
        <v>9</v>
      </c>
      <c r="D800" t="s">
        <v>20</v>
      </c>
      <c r="E800">
        <v>174</v>
      </c>
    </row>
    <row r="801" spans="1:5" x14ac:dyDescent="0.3">
      <c r="A801" t="s">
        <v>14</v>
      </c>
      <c r="B801">
        <v>1784</v>
      </c>
      <c r="D801" t="s">
        <v>20</v>
      </c>
      <c r="E801">
        <v>164</v>
      </c>
    </row>
    <row r="802" spans="1:5" x14ac:dyDescent="0.3">
      <c r="A802" t="s">
        <v>47</v>
      </c>
      <c r="B802">
        <v>3640</v>
      </c>
      <c r="D802" t="s">
        <v>20</v>
      </c>
      <c r="E802">
        <v>161</v>
      </c>
    </row>
    <row r="803" spans="1:5" x14ac:dyDescent="0.3">
      <c r="A803" t="s">
        <v>14</v>
      </c>
      <c r="B803">
        <v>243</v>
      </c>
      <c r="D803" t="s">
        <v>20</v>
      </c>
      <c r="E803">
        <v>138</v>
      </c>
    </row>
    <row r="804" spans="1:5" x14ac:dyDescent="0.3">
      <c r="A804" t="s">
        <v>14</v>
      </c>
      <c r="B804">
        <v>1296</v>
      </c>
      <c r="D804" t="s">
        <v>20</v>
      </c>
      <c r="E804">
        <v>3308</v>
      </c>
    </row>
    <row r="805" spans="1:5" x14ac:dyDescent="0.3">
      <c r="A805" t="s">
        <v>14</v>
      </c>
      <c r="B805">
        <v>77</v>
      </c>
      <c r="D805" t="s">
        <v>20</v>
      </c>
      <c r="E805">
        <v>127</v>
      </c>
    </row>
    <row r="806" spans="1:5" x14ac:dyDescent="0.3">
      <c r="A806" t="s">
        <v>14</v>
      </c>
      <c r="B806">
        <v>395</v>
      </c>
      <c r="D806" t="s">
        <v>20</v>
      </c>
      <c r="E806">
        <v>207</v>
      </c>
    </row>
    <row r="807" spans="1:5" x14ac:dyDescent="0.3">
      <c r="A807" t="s">
        <v>14</v>
      </c>
      <c r="B807">
        <v>49</v>
      </c>
      <c r="D807" t="s">
        <v>20</v>
      </c>
      <c r="E807">
        <v>181</v>
      </c>
    </row>
    <row r="808" spans="1:5" x14ac:dyDescent="0.3">
      <c r="A808" t="s">
        <v>14</v>
      </c>
      <c r="B808">
        <v>180</v>
      </c>
      <c r="D808" t="s">
        <v>20</v>
      </c>
      <c r="E808">
        <v>110</v>
      </c>
    </row>
    <row r="809" spans="1:5" x14ac:dyDescent="0.3">
      <c r="A809" t="s">
        <v>14</v>
      </c>
      <c r="B809">
        <v>2690</v>
      </c>
      <c r="D809" t="s">
        <v>20</v>
      </c>
      <c r="E809">
        <v>185</v>
      </c>
    </row>
    <row r="810" spans="1:5" x14ac:dyDescent="0.3">
      <c r="A810" t="s">
        <v>74</v>
      </c>
      <c r="B810">
        <v>1</v>
      </c>
      <c r="D810" t="s">
        <v>20</v>
      </c>
      <c r="E810">
        <v>121</v>
      </c>
    </row>
    <row r="811" spans="1:5" x14ac:dyDescent="0.3">
      <c r="A811" t="s">
        <v>14</v>
      </c>
      <c r="B811">
        <v>2779</v>
      </c>
      <c r="D811" t="s">
        <v>20</v>
      </c>
      <c r="E811">
        <v>106</v>
      </c>
    </row>
    <row r="812" spans="1:5" x14ac:dyDescent="0.3">
      <c r="A812" t="s">
        <v>14</v>
      </c>
      <c r="B812">
        <v>92</v>
      </c>
      <c r="D812" t="s">
        <v>20</v>
      </c>
      <c r="E812">
        <v>142</v>
      </c>
    </row>
    <row r="813" spans="1:5" x14ac:dyDescent="0.3">
      <c r="A813" t="s">
        <v>14</v>
      </c>
      <c r="B813">
        <v>1028</v>
      </c>
      <c r="D813" t="s">
        <v>20</v>
      </c>
      <c r="E813">
        <v>233</v>
      </c>
    </row>
    <row r="814" spans="1:5" x14ac:dyDescent="0.3">
      <c r="A814" t="s">
        <v>14</v>
      </c>
      <c r="B814">
        <v>26</v>
      </c>
      <c r="D814" t="s">
        <v>20</v>
      </c>
      <c r="E814">
        <v>218</v>
      </c>
    </row>
    <row r="815" spans="1:5" x14ac:dyDescent="0.3">
      <c r="A815" t="s">
        <v>14</v>
      </c>
      <c r="B815">
        <v>1790</v>
      </c>
      <c r="D815" t="s">
        <v>20</v>
      </c>
      <c r="E815">
        <v>76</v>
      </c>
    </row>
    <row r="816" spans="1:5" x14ac:dyDescent="0.3">
      <c r="A816" t="s">
        <v>14</v>
      </c>
      <c r="B816">
        <v>37</v>
      </c>
      <c r="D816" t="s">
        <v>20</v>
      </c>
      <c r="E816">
        <v>43</v>
      </c>
    </row>
    <row r="817" spans="1:5" x14ac:dyDescent="0.3">
      <c r="A817" t="s">
        <v>14</v>
      </c>
      <c r="B817">
        <v>35</v>
      </c>
      <c r="D817" t="s">
        <v>20</v>
      </c>
      <c r="E817">
        <v>221</v>
      </c>
    </row>
    <row r="818" spans="1:5" x14ac:dyDescent="0.3">
      <c r="A818" t="s">
        <v>74</v>
      </c>
      <c r="B818">
        <v>94</v>
      </c>
      <c r="D818" t="s">
        <v>20</v>
      </c>
      <c r="E818">
        <v>2805</v>
      </c>
    </row>
    <row r="819" spans="1:5" x14ac:dyDescent="0.3">
      <c r="A819" t="s">
        <v>14</v>
      </c>
      <c r="B819">
        <v>558</v>
      </c>
      <c r="D819" t="s">
        <v>20</v>
      </c>
      <c r="E819">
        <v>68</v>
      </c>
    </row>
    <row r="820" spans="1:5" x14ac:dyDescent="0.3">
      <c r="A820" t="s">
        <v>14</v>
      </c>
      <c r="B820">
        <v>64</v>
      </c>
      <c r="D820" t="s">
        <v>20</v>
      </c>
      <c r="E820">
        <v>183</v>
      </c>
    </row>
    <row r="821" spans="1:5" x14ac:dyDescent="0.3">
      <c r="A821" t="s">
        <v>74</v>
      </c>
      <c r="B821">
        <v>37</v>
      </c>
      <c r="D821" t="s">
        <v>20</v>
      </c>
      <c r="E821">
        <v>133</v>
      </c>
    </row>
    <row r="822" spans="1:5" x14ac:dyDescent="0.3">
      <c r="A822" t="s">
        <v>14</v>
      </c>
      <c r="B822">
        <v>245</v>
      </c>
      <c r="D822" t="s">
        <v>20</v>
      </c>
      <c r="E822">
        <v>2489</v>
      </c>
    </row>
    <row r="823" spans="1:5" x14ac:dyDescent="0.3">
      <c r="A823" t="s">
        <v>14</v>
      </c>
      <c r="B823">
        <v>71</v>
      </c>
      <c r="D823" t="s">
        <v>20</v>
      </c>
      <c r="E823">
        <v>69</v>
      </c>
    </row>
    <row r="824" spans="1:5" x14ac:dyDescent="0.3">
      <c r="A824" t="s">
        <v>14</v>
      </c>
      <c r="B824">
        <v>42</v>
      </c>
      <c r="D824" t="s">
        <v>20</v>
      </c>
      <c r="E824">
        <v>279</v>
      </c>
    </row>
    <row r="825" spans="1:5" x14ac:dyDescent="0.3">
      <c r="A825" t="s">
        <v>14</v>
      </c>
      <c r="B825">
        <v>156</v>
      </c>
      <c r="D825" t="s">
        <v>20</v>
      </c>
      <c r="E825">
        <v>210</v>
      </c>
    </row>
    <row r="826" spans="1:5" x14ac:dyDescent="0.3">
      <c r="A826" t="s">
        <v>14</v>
      </c>
      <c r="B826">
        <v>1368</v>
      </c>
      <c r="D826" t="s">
        <v>20</v>
      </c>
      <c r="E826">
        <v>2100</v>
      </c>
    </row>
    <row r="827" spans="1:5" x14ac:dyDescent="0.3">
      <c r="A827" t="s">
        <v>14</v>
      </c>
      <c r="B827">
        <v>102</v>
      </c>
      <c r="D827" t="s">
        <v>20</v>
      </c>
      <c r="E827">
        <v>252</v>
      </c>
    </row>
    <row r="828" spans="1:5" x14ac:dyDescent="0.3">
      <c r="A828" t="s">
        <v>14</v>
      </c>
      <c r="B828">
        <v>86</v>
      </c>
      <c r="D828" t="s">
        <v>20</v>
      </c>
      <c r="E828">
        <v>1280</v>
      </c>
    </row>
    <row r="829" spans="1:5" x14ac:dyDescent="0.3">
      <c r="A829" t="s">
        <v>14</v>
      </c>
      <c r="B829">
        <v>253</v>
      </c>
      <c r="D829" t="s">
        <v>20</v>
      </c>
      <c r="E829">
        <v>157</v>
      </c>
    </row>
    <row r="830" spans="1:5" x14ac:dyDescent="0.3">
      <c r="A830" t="s">
        <v>14</v>
      </c>
      <c r="B830">
        <v>157</v>
      </c>
      <c r="D830" t="s">
        <v>20</v>
      </c>
      <c r="E830">
        <v>194</v>
      </c>
    </row>
    <row r="831" spans="1:5" x14ac:dyDescent="0.3">
      <c r="A831" t="s">
        <v>14</v>
      </c>
      <c r="B831">
        <v>183</v>
      </c>
      <c r="D831" t="s">
        <v>20</v>
      </c>
      <c r="E831">
        <v>82</v>
      </c>
    </row>
    <row r="832" spans="1:5" x14ac:dyDescent="0.3">
      <c r="A832" t="s">
        <v>14</v>
      </c>
      <c r="B832">
        <v>82</v>
      </c>
      <c r="D832" t="s">
        <v>20</v>
      </c>
      <c r="E832">
        <v>4233</v>
      </c>
    </row>
    <row r="833" spans="1:5" x14ac:dyDescent="0.3">
      <c r="A833" t="s">
        <v>14</v>
      </c>
      <c r="B833">
        <v>1</v>
      </c>
      <c r="D833" t="s">
        <v>20</v>
      </c>
      <c r="E833">
        <v>1297</v>
      </c>
    </row>
    <row r="834" spans="1:5" x14ac:dyDescent="0.3">
      <c r="A834" t="s">
        <v>74</v>
      </c>
      <c r="B834">
        <v>15</v>
      </c>
      <c r="D834" t="s">
        <v>20</v>
      </c>
      <c r="E834">
        <v>165</v>
      </c>
    </row>
    <row r="835" spans="1:5" x14ac:dyDescent="0.3">
      <c r="A835" t="s">
        <v>14</v>
      </c>
      <c r="B835">
        <v>1198</v>
      </c>
      <c r="D835" t="s">
        <v>20</v>
      </c>
      <c r="E835">
        <v>119</v>
      </c>
    </row>
    <row r="836" spans="1:5" x14ac:dyDescent="0.3">
      <c r="A836" t="s">
        <v>14</v>
      </c>
      <c r="B836">
        <v>648</v>
      </c>
      <c r="D836" t="s">
        <v>20</v>
      </c>
      <c r="E836">
        <v>1797</v>
      </c>
    </row>
    <row r="837" spans="1:5" x14ac:dyDescent="0.3">
      <c r="A837" t="s">
        <v>14</v>
      </c>
      <c r="B837">
        <v>64</v>
      </c>
      <c r="D837" t="s">
        <v>20</v>
      </c>
      <c r="E837">
        <v>261</v>
      </c>
    </row>
    <row r="838" spans="1:5" x14ac:dyDescent="0.3">
      <c r="A838" t="s">
        <v>14</v>
      </c>
      <c r="B838">
        <v>62</v>
      </c>
      <c r="D838" t="s">
        <v>20</v>
      </c>
      <c r="E838">
        <v>157</v>
      </c>
    </row>
    <row r="839" spans="1:5" x14ac:dyDescent="0.3">
      <c r="A839" t="s">
        <v>14</v>
      </c>
      <c r="B839">
        <v>750</v>
      </c>
      <c r="D839" t="s">
        <v>20</v>
      </c>
      <c r="E839">
        <v>3533</v>
      </c>
    </row>
    <row r="840" spans="1:5" x14ac:dyDescent="0.3">
      <c r="A840" t="s">
        <v>74</v>
      </c>
      <c r="B840">
        <v>87</v>
      </c>
      <c r="D840" t="s">
        <v>20</v>
      </c>
      <c r="E840">
        <v>155</v>
      </c>
    </row>
    <row r="841" spans="1:5" x14ac:dyDescent="0.3">
      <c r="A841" t="s">
        <v>47</v>
      </c>
      <c r="B841">
        <v>278</v>
      </c>
      <c r="D841" t="s">
        <v>20</v>
      </c>
      <c r="E841">
        <v>132</v>
      </c>
    </row>
    <row r="842" spans="1:5" x14ac:dyDescent="0.3">
      <c r="A842" t="s">
        <v>14</v>
      </c>
      <c r="B842">
        <v>105</v>
      </c>
      <c r="D842" t="s">
        <v>20</v>
      </c>
      <c r="E842">
        <v>1354</v>
      </c>
    </row>
    <row r="843" spans="1:5" x14ac:dyDescent="0.3">
      <c r="A843" t="s">
        <v>74</v>
      </c>
      <c r="B843">
        <v>1658</v>
      </c>
      <c r="D843" t="s">
        <v>20</v>
      </c>
      <c r="E843">
        <v>48</v>
      </c>
    </row>
    <row r="844" spans="1:5" x14ac:dyDescent="0.3">
      <c r="A844" t="s">
        <v>14</v>
      </c>
      <c r="B844">
        <v>2604</v>
      </c>
      <c r="D844" t="s">
        <v>20</v>
      </c>
      <c r="E844">
        <v>110</v>
      </c>
    </row>
    <row r="845" spans="1:5" x14ac:dyDescent="0.3">
      <c r="A845" t="s">
        <v>14</v>
      </c>
      <c r="B845">
        <v>65</v>
      </c>
      <c r="D845" t="s">
        <v>20</v>
      </c>
      <c r="E845">
        <v>172</v>
      </c>
    </row>
    <row r="846" spans="1:5" x14ac:dyDescent="0.3">
      <c r="A846" t="s">
        <v>14</v>
      </c>
      <c r="B846">
        <v>94</v>
      </c>
      <c r="D846" t="s">
        <v>20</v>
      </c>
      <c r="E846">
        <v>307</v>
      </c>
    </row>
    <row r="847" spans="1:5" x14ac:dyDescent="0.3">
      <c r="A847" t="s">
        <v>47</v>
      </c>
      <c r="B847">
        <v>45</v>
      </c>
      <c r="D847" t="s">
        <v>20</v>
      </c>
      <c r="E847">
        <v>160</v>
      </c>
    </row>
    <row r="848" spans="1:5" x14ac:dyDescent="0.3">
      <c r="A848" t="s">
        <v>14</v>
      </c>
      <c r="B848">
        <v>257</v>
      </c>
      <c r="D848" t="s">
        <v>20</v>
      </c>
      <c r="E848">
        <v>1467</v>
      </c>
    </row>
    <row r="849" spans="1:5" x14ac:dyDescent="0.3">
      <c r="A849" t="s">
        <v>14</v>
      </c>
      <c r="B849">
        <v>2928</v>
      </c>
      <c r="D849" t="s">
        <v>20</v>
      </c>
      <c r="E849">
        <v>2662</v>
      </c>
    </row>
    <row r="850" spans="1:5" x14ac:dyDescent="0.3">
      <c r="A850" t="s">
        <v>14</v>
      </c>
      <c r="B850">
        <v>4697</v>
      </c>
      <c r="D850" t="s">
        <v>20</v>
      </c>
      <c r="E850">
        <v>452</v>
      </c>
    </row>
    <row r="851" spans="1:5" x14ac:dyDescent="0.3">
      <c r="A851" t="s">
        <v>14</v>
      </c>
      <c r="B851">
        <v>2915</v>
      </c>
      <c r="D851" t="s">
        <v>20</v>
      </c>
      <c r="E851">
        <v>158</v>
      </c>
    </row>
    <row r="852" spans="1:5" x14ac:dyDescent="0.3">
      <c r="A852" t="s">
        <v>14</v>
      </c>
      <c r="B852">
        <v>18</v>
      </c>
      <c r="D852" t="s">
        <v>20</v>
      </c>
      <c r="E852">
        <v>225</v>
      </c>
    </row>
    <row r="853" spans="1:5" x14ac:dyDescent="0.3">
      <c r="A853" t="s">
        <v>74</v>
      </c>
      <c r="B853">
        <v>723</v>
      </c>
      <c r="D853" t="s">
        <v>20</v>
      </c>
      <c r="E853">
        <v>65</v>
      </c>
    </row>
    <row r="854" spans="1:5" x14ac:dyDescent="0.3">
      <c r="A854" t="s">
        <v>14</v>
      </c>
      <c r="B854">
        <v>602</v>
      </c>
      <c r="D854" t="s">
        <v>20</v>
      </c>
      <c r="E854">
        <v>163</v>
      </c>
    </row>
    <row r="855" spans="1:5" x14ac:dyDescent="0.3">
      <c r="A855" t="s">
        <v>14</v>
      </c>
      <c r="B855">
        <v>1</v>
      </c>
      <c r="D855" t="s">
        <v>20</v>
      </c>
      <c r="E855">
        <v>85</v>
      </c>
    </row>
    <row r="856" spans="1:5" x14ac:dyDescent="0.3">
      <c r="A856" t="s">
        <v>14</v>
      </c>
      <c r="B856">
        <v>3868</v>
      </c>
      <c r="D856" t="s">
        <v>20</v>
      </c>
      <c r="E856">
        <v>217</v>
      </c>
    </row>
    <row r="857" spans="1:5" x14ac:dyDescent="0.3">
      <c r="A857" t="s">
        <v>14</v>
      </c>
      <c r="B857">
        <v>504</v>
      </c>
      <c r="D857" t="s">
        <v>20</v>
      </c>
      <c r="E857">
        <v>150</v>
      </c>
    </row>
    <row r="858" spans="1:5" x14ac:dyDescent="0.3">
      <c r="A858" t="s">
        <v>14</v>
      </c>
      <c r="B858">
        <v>14</v>
      </c>
      <c r="D858" t="s">
        <v>20</v>
      </c>
      <c r="E858">
        <v>3272</v>
      </c>
    </row>
    <row r="859" spans="1:5" x14ac:dyDescent="0.3">
      <c r="A859" t="s">
        <v>74</v>
      </c>
      <c r="B859">
        <v>390</v>
      </c>
      <c r="D859" t="s">
        <v>20</v>
      </c>
      <c r="E859">
        <v>300</v>
      </c>
    </row>
    <row r="860" spans="1:5" x14ac:dyDescent="0.3">
      <c r="A860" t="s">
        <v>14</v>
      </c>
      <c r="B860">
        <v>750</v>
      </c>
      <c r="D860" t="s">
        <v>20</v>
      </c>
      <c r="E860">
        <v>126</v>
      </c>
    </row>
    <row r="861" spans="1:5" x14ac:dyDescent="0.3">
      <c r="A861" t="s">
        <v>14</v>
      </c>
      <c r="B861">
        <v>77</v>
      </c>
      <c r="D861" t="s">
        <v>20</v>
      </c>
      <c r="E861">
        <v>2320</v>
      </c>
    </row>
    <row r="862" spans="1:5" x14ac:dyDescent="0.3">
      <c r="A862" t="s">
        <v>14</v>
      </c>
      <c r="B862">
        <v>752</v>
      </c>
      <c r="D862" t="s">
        <v>20</v>
      </c>
      <c r="E862">
        <v>81</v>
      </c>
    </row>
    <row r="863" spans="1:5" x14ac:dyDescent="0.3">
      <c r="A863" t="s">
        <v>14</v>
      </c>
      <c r="B863">
        <v>131</v>
      </c>
      <c r="D863" t="s">
        <v>20</v>
      </c>
      <c r="E863">
        <v>1887</v>
      </c>
    </row>
    <row r="864" spans="1:5" x14ac:dyDescent="0.3">
      <c r="A864" t="s">
        <v>14</v>
      </c>
      <c r="B864">
        <v>87</v>
      </c>
      <c r="D864" t="s">
        <v>20</v>
      </c>
      <c r="E864">
        <v>4358</v>
      </c>
    </row>
    <row r="865" spans="1:5" x14ac:dyDescent="0.3">
      <c r="A865" t="s">
        <v>14</v>
      </c>
      <c r="B865">
        <v>1063</v>
      </c>
      <c r="D865" t="s">
        <v>20</v>
      </c>
      <c r="E865">
        <v>53</v>
      </c>
    </row>
    <row r="866" spans="1:5" x14ac:dyDescent="0.3">
      <c r="A866" t="s">
        <v>74</v>
      </c>
      <c r="B866">
        <v>25</v>
      </c>
      <c r="D866" t="s">
        <v>20</v>
      </c>
      <c r="E866">
        <v>2414</v>
      </c>
    </row>
    <row r="867" spans="1:5" x14ac:dyDescent="0.3">
      <c r="A867" t="s">
        <v>14</v>
      </c>
      <c r="B867">
        <v>76</v>
      </c>
      <c r="D867" t="s">
        <v>20</v>
      </c>
      <c r="E867">
        <v>80</v>
      </c>
    </row>
    <row r="868" spans="1:5" x14ac:dyDescent="0.3">
      <c r="A868" t="s">
        <v>14</v>
      </c>
      <c r="B868">
        <v>4428</v>
      </c>
      <c r="D868" t="s">
        <v>20</v>
      </c>
      <c r="E868">
        <v>193</v>
      </c>
    </row>
    <row r="869" spans="1:5" x14ac:dyDescent="0.3">
      <c r="A869" t="s">
        <v>14</v>
      </c>
      <c r="B869">
        <v>58</v>
      </c>
      <c r="D869" t="s">
        <v>20</v>
      </c>
      <c r="E869">
        <v>52</v>
      </c>
    </row>
    <row r="870" spans="1:5" x14ac:dyDescent="0.3">
      <c r="A870" t="s">
        <v>74</v>
      </c>
      <c r="B870">
        <v>1218</v>
      </c>
      <c r="D870" t="s">
        <v>20</v>
      </c>
      <c r="E870">
        <v>290</v>
      </c>
    </row>
    <row r="871" spans="1:5" x14ac:dyDescent="0.3">
      <c r="A871" t="s">
        <v>14</v>
      </c>
      <c r="B871">
        <v>111</v>
      </c>
      <c r="D871" t="s">
        <v>20</v>
      </c>
      <c r="E871">
        <v>122</v>
      </c>
    </row>
    <row r="872" spans="1:5" x14ac:dyDescent="0.3">
      <c r="A872" t="s">
        <v>74</v>
      </c>
      <c r="B872">
        <v>215</v>
      </c>
      <c r="D872" t="s">
        <v>20</v>
      </c>
      <c r="E872">
        <v>1470</v>
      </c>
    </row>
    <row r="873" spans="1:5" x14ac:dyDescent="0.3">
      <c r="A873" t="s">
        <v>14</v>
      </c>
      <c r="B873">
        <v>2955</v>
      </c>
      <c r="D873" t="s">
        <v>20</v>
      </c>
      <c r="E873">
        <v>165</v>
      </c>
    </row>
    <row r="874" spans="1:5" x14ac:dyDescent="0.3">
      <c r="A874" t="s">
        <v>14</v>
      </c>
      <c r="B874">
        <v>1657</v>
      </c>
      <c r="D874" t="s">
        <v>20</v>
      </c>
      <c r="E874">
        <v>182</v>
      </c>
    </row>
    <row r="875" spans="1:5" x14ac:dyDescent="0.3">
      <c r="A875" t="s">
        <v>14</v>
      </c>
      <c r="B875">
        <v>926</v>
      </c>
      <c r="D875" t="s">
        <v>20</v>
      </c>
      <c r="E875">
        <v>199</v>
      </c>
    </row>
    <row r="876" spans="1:5" x14ac:dyDescent="0.3">
      <c r="A876" t="s">
        <v>14</v>
      </c>
      <c r="B876">
        <v>77</v>
      </c>
      <c r="D876" t="s">
        <v>20</v>
      </c>
      <c r="E876">
        <v>56</v>
      </c>
    </row>
    <row r="877" spans="1:5" x14ac:dyDescent="0.3">
      <c r="A877" t="s">
        <v>14</v>
      </c>
      <c r="B877">
        <v>1748</v>
      </c>
      <c r="D877" t="s">
        <v>20</v>
      </c>
      <c r="E877">
        <v>1460</v>
      </c>
    </row>
    <row r="878" spans="1:5" x14ac:dyDescent="0.3">
      <c r="A878" t="s">
        <v>14</v>
      </c>
      <c r="B878">
        <v>79</v>
      </c>
      <c r="D878" t="s">
        <v>20</v>
      </c>
      <c r="E878">
        <v>123</v>
      </c>
    </row>
    <row r="879" spans="1:5" x14ac:dyDescent="0.3">
      <c r="A879" t="s">
        <v>14</v>
      </c>
      <c r="B879">
        <v>889</v>
      </c>
      <c r="D879" t="s">
        <v>20</v>
      </c>
      <c r="E879">
        <v>159</v>
      </c>
    </row>
    <row r="880" spans="1:5" x14ac:dyDescent="0.3">
      <c r="A880" t="s">
        <v>14</v>
      </c>
      <c r="B880">
        <v>56</v>
      </c>
      <c r="D880" t="s">
        <v>20</v>
      </c>
      <c r="E880">
        <v>110</v>
      </c>
    </row>
    <row r="881" spans="1:5" x14ac:dyDescent="0.3">
      <c r="A881" t="s">
        <v>14</v>
      </c>
      <c r="B881">
        <v>1</v>
      </c>
      <c r="D881" t="s">
        <v>20</v>
      </c>
      <c r="E881">
        <v>236</v>
      </c>
    </row>
    <row r="882" spans="1:5" x14ac:dyDescent="0.3">
      <c r="A882" t="s">
        <v>14</v>
      </c>
      <c r="B882">
        <v>83</v>
      </c>
      <c r="D882" t="s">
        <v>20</v>
      </c>
      <c r="E882">
        <v>191</v>
      </c>
    </row>
    <row r="883" spans="1:5" x14ac:dyDescent="0.3">
      <c r="A883" t="s">
        <v>14</v>
      </c>
      <c r="B883">
        <v>2025</v>
      </c>
      <c r="D883" t="s">
        <v>20</v>
      </c>
      <c r="E883">
        <v>3934</v>
      </c>
    </row>
    <row r="884" spans="1:5" x14ac:dyDescent="0.3">
      <c r="A884" t="s">
        <v>14</v>
      </c>
      <c r="B884">
        <v>14</v>
      </c>
      <c r="D884" t="s">
        <v>20</v>
      </c>
      <c r="E884">
        <v>80</v>
      </c>
    </row>
    <row r="885" spans="1:5" x14ac:dyDescent="0.3">
      <c r="A885" t="s">
        <v>14</v>
      </c>
      <c r="B885">
        <v>656</v>
      </c>
      <c r="D885" t="s">
        <v>20</v>
      </c>
      <c r="E885">
        <v>462</v>
      </c>
    </row>
    <row r="886" spans="1:5" x14ac:dyDescent="0.3">
      <c r="A886" t="s">
        <v>74</v>
      </c>
      <c r="B886">
        <v>38</v>
      </c>
      <c r="D886" t="s">
        <v>20</v>
      </c>
      <c r="E886">
        <v>179</v>
      </c>
    </row>
    <row r="887" spans="1:5" x14ac:dyDescent="0.3">
      <c r="A887" t="s">
        <v>74</v>
      </c>
      <c r="B887">
        <v>60</v>
      </c>
      <c r="D887" t="s">
        <v>20</v>
      </c>
      <c r="E887">
        <v>1866</v>
      </c>
    </row>
    <row r="888" spans="1:5" x14ac:dyDescent="0.3">
      <c r="A888" t="s">
        <v>14</v>
      </c>
      <c r="B888">
        <v>1596</v>
      </c>
      <c r="D888" t="s">
        <v>20</v>
      </c>
      <c r="E888">
        <v>156</v>
      </c>
    </row>
    <row r="889" spans="1:5" x14ac:dyDescent="0.3">
      <c r="A889" t="s">
        <v>74</v>
      </c>
      <c r="B889">
        <v>524</v>
      </c>
      <c r="D889" t="s">
        <v>20</v>
      </c>
      <c r="E889">
        <v>255</v>
      </c>
    </row>
    <row r="890" spans="1:5" x14ac:dyDescent="0.3">
      <c r="A890" t="s">
        <v>14</v>
      </c>
      <c r="B890">
        <v>10</v>
      </c>
      <c r="D890" t="s">
        <v>20</v>
      </c>
      <c r="E890">
        <v>2261</v>
      </c>
    </row>
    <row r="891" spans="1:5" x14ac:dyDescent="0.3">
      <c r="A891" t="s">
        <v>74</v>
      </c>
      <c r="B891">
        <v>219</v>
      </c>
      <c r="D891" t="s">
        <v>20</v>
      </c>
      <c r="E891">
        <v>40</v>
      </c>
    </row>
    <row r="892" spans="1:5" x14ac:dyDescent="0.3">
      <c r="A892" t="s">
        <v>14</v>
      </c>
      <c r="B892">
        <v>1121</v>
      </c>
      <c r="D892" t="s">
        <v>20</v>
      </c>
      <c r="E892">
        <v>2289</v>
      </c>
    </row>
    <row r="893" spans="1:5" x14ac:dyDescent="0.3">
      <c r="A893" t="s">
        <v>74</v>
      </c>
      <c r="B893">
        <v>29</v>
      </c>
      <c r="D893" t="s">
        <v>20</v>
      </c>
      <c r="E893">
        <v>65</v>
      </c>
    </row>
    <row r="894" spans="1:5" x14ac:dyDescent="0.3">
      <c r="A894" t="s">
        <v>14</v>
      </c>
      <c r="B894">
        <v>15</v>
      </c>
      <c r="D894" t="s">
        <v>20</v>
      </c>
      <c r="E894">
        <v>3777</v>
      </c>
    </row>
    <row r="895" spans="1:5" x14ac:dyDescent="0.3">
      <c r="A895" t="s">
        <v>14</v>
      </c>
      <c r="B895">
        <v>191</v>
      </c>
      <c r="D895" t="s">
        <v>20</v>
      </c>
      <c r="E895">
        <v>184</v>
      </c>
    </row>
    <row r="896" spans="1:5" x14ac:dyDescent="0.3">
      <c r="A896" t="s">
        <v>14</v>
      </c>
      <c r="B896">
        <v>16</v>
      </c>
      <c r="D896" t="s">
        <v>20</v>
      </c>
      <c r="E896">
        <v>85</v>
      </c>
    </row>
    <row r="897" spans="1:5" x14ac:dyDescent="0.3">
      <c r="A897" t="s">
        <v>14</v>
      </c>
      <c r="B897">
        <v>17</v>
      </c>
      <c r="D897" t="s">
        <v>20</v>
      </c>
      <c r="E897">
        <v>144</v>
      </c>
    </row>
    <row r="898" spans="1:5" x14ac:dyDescent="0.3">
      <c r="A898" t="s">
        <v>14</v>
      </c>
      <c r="B898">
        <v>34</v>
      </c>
      <c r="D898" t="s">
        <v>20</v>
      </c>
      <c r="E898">
        <v>1902</v>
      </c>
    </row>
    <row r="899" spans="1:5" x14ac:dyDescent="0.3">
      <c r="A899" t="s">
        <v>74</v>
      </c>
      <c r="B899">
        <v>614</v>
      </c>
      <c r="D899" t="s">
        <v>20</v>
      </c>
      <c r="E899">
        <v>105</v>
      </c>
    </row>
    <row r="900" spans="1:5" x14ac:dyDescent="0.3">
      <c r="A900" t="s">
        <v>14</v>
      </c>
      <c r="B900">
        <v>1</v>
      </c>
      <c r="D900" t="s">
        <v>20</v>
      </c>
      <c r="E900">
        <v>132</v>
      </c>
    </row>
    <row r="901" spans="1:5" x14ac:dyDescent="0.3">
      <c r="A901" t="s">
        <v>74</v>
      </c>
      <c r="B901">
        <v>114</v>
      </c>
      <c r="D901" t="s">
        <v>20</v>
      </c>
      <c r="E901">
        <v>96</v>
      </c>
    </row>
    <row r="902" spans="1:5" x14ac:dyDescent="0.3">
      <c r="A902" t="s">
        <v>14</v>
      </c>
      <c r="B902">
        <v>1274</v>
      </c>
      <c r="D902" t="s">
        <v>20</v>
      </c>
      <c r="E902">
        <v>114</v>
      </c>
    </row>
    <row r="903" spans="1:5" x14ac:dyDescent="0.3">
      <c r="A903" t="s">
        <v>14</v>
      </c>
      <c r="B903">
        <v>210</v>
      </c>
      <c r="D903" t="s">
        <v>20</v>
      </c>
      <c r="E903">
        <v>203</v>
      </c>
    </row>
    <row r="904" spans="1:5" x14ac:dyDescent="0.3">
      <c r="A904" t="s">
        <v>14</v>
      </c>
      <c r="B904">
        <v>248</v>
      </c>
      <c r="D904" t="s">
        <v>20</v>
      </c>
      <c r="E904">
        <v>1559</v>
      </c>
    </row>
    <row r="905" spans="1:5" x14ac:dyDescent="0.3">
      <c r="A905" t="s">
        <v>14</v>
      </c>
      <c r="B905">
        <v>513</v>
      </c>
      <c r="D905" t="s">
        <v>20</v>
      </c>
      <c r="E905">
        <v>1548</v>
      </c>
    </row>
    <row r="906" spans="1:5" x14ac:dyDescent="0.3">
      <c r="A906" t="s">
        <v>14</v>
      </c>
      <c r="B906">
        <v>3410</v>
      </c>
      <c r="D906" t="s">
        <v>20</v>
      </c>
      <c r="E906">
        <v>80</v>
      </c>
    </row>
    <row r="907" spans="1:5" x14ac:dyDescent="0.3">
      <c r="A907" t="s">
        <v>74</v>
      </c>
      <c r="B907">
        <v>26</v>
      </c>
      <c r="D907" t="s">
        <v>20</v>
      </c>
      <c r="E907">
        <v>131</v>
      </c>
    </row>
    <row r="908" spans="1:5" x14ac:dyDescent="0.3">
      <c r="A908" t="s">
        <v>14</v>
      </c>
      <c r="B908">
        <v>10</v>
      </c>
      <c r="D908" t="s">
        <v>20</v>
      </c>
      <c r="E908">
        <v>112</v>
      </c>
    </row>
    <row r="909" spans="1:5" x14ac:dyDescent="0.3">
      <c r="A909" t="s">
        <v>14</v>
      </c>
      <c r="B909">
        <v>2201</v>
      </c>
      <c r="D909" t="s">
        <v>20</v>
      </c>
      <c r="E909">
        <v>155</v>
      </c>
    </row>
    <row r="910" spans="1:5" x14ac:dyDescent="0.3">
      <c r="A910" t="s">
        <v>14</v>
      </c>
      <c r="B910">
        <v>676</v>
      </c>
      <c r="D910" t="s">
        <v>20</v>
      </c>
      <c r="E910">
        <v>266</v>
      </c>
    </row>
    <row r="911" spans="1:5" x14ac:dyDescent="0.3">
      <c r="A911" t="s">
        <v>14</v>
      </c>
      <c r="B911">
        <v>831</v>
      </c>
      <c r="D911" t="s">
        <v>20</v>
      </c>
      <c r="E911">
        <v>155</v>
      </c>
    </row>
    <row r="912" spans="1:5" x14ac:dyDescent="0.3">
      <c r="A912" t="s">
        <v>74</v>
      </c>
      <c r="B912">
        <v>56</v>
      </c>
      <c r="D912" t="s">
        <v>20</v>
      </c>
      <c r="E912">
        <v>207</v>
      </c>
    </row>
    <row r="913" spans="1:5" x14ac:dyDescent="0.3">
      <c r="A913" t="s">
        <v>14</v>
      </c>
      <c r="B913">
        <v>859</v>
      </c>
      <c r="D913" t="s">
        <v>20</v>
      </c>
      <c r="E913">
        <v>245</v>
      </c>
    </row>
    <row r="914" spans="1:5" x14ac:dyDescent="0.3">
      <c r="A914" t="s">
        <v>47</v>
      </c>
      <c r="B914">
        <v>31</v>
      </c>
      <c r="D914" t="s">
        <v>20</v>
      </c>
      <c r="E914">
        <v>1573</v>
      </c>
    </row>
    <row r="915" spans="1:5" x14ac:dyDescent="0.3">
      <c r="A915" t="s">
        <v>14</v>
      </c>
      <c r="B915">
        <v>45</v>
      </c>
      <c r="D915" t="s">
        <v>20</v>
      </c>
      <c r="E915">
        <v>114</v>
      </c>
    </row>
    <row r="916" spans="1:5" x14ac:dyDescent="0.3">
      <c r="A916" t="s">
        <v>74</v>
      </c>
      <c r="B916">
        <v>1113</v>
      </c>
      <c r="D916" t="s">
        <v>20</v>
      </c>
      <c r="E916">
        <v>93</v>
      </c>
    </row>
    <row r="917" spans="1:5" x14ac:dyDescent="0.3">
      <c r="A917" t="s">
        <v>14</v>
      </c>
      <c r="B917">
        <v>6</v>
      </c>
      <c r="D917" t="s">
        <v>20</v>
      </c>
      <c r="E917">
        <v>1681</v>
      </c>
    </row>
    <row r="918" spans="1:5" x14ac:dyDescent="0.3">
      <c r="A918" t="s">
        <v>14</v>
      </c>
      <c r="B918">
        <v>7</v>
      </c>
      <c r="D918" t="s">
        <v>20</v>
      </c>
      <c r="E918">
        <v>32</v>
      </c>
    </row>
    <row r="919" spans="1:5" x14ac:dyDescent="0.3">
      <c r="A919" t="s">
        <v>14</v>
      </c>
      <c r="B919">
        <v>31</v>
      </c>
      <c r="D919" t="s">
        <v>20</v>
      </c>
      <c r="E919">
        <v>135</v>
      </c>
    </row>
    <row r="920" spans="1:5" x14ac:dyDescent="0.3">
      <c r="A920" t="s">
        <v>14</v>
      </c>
      <c r="B920">
        <v>78</v>
      </c>
      <c r="D920" t="s">
        <v>20</v>
      </c>
      <c r="E920">
        <v>140</v>
      </c>
    </row>
    <row r="921" spans="1:5" x14ac:dyDescent="0.3">
      <c r="A921" t="s">
        <v>14</v>
      </c>
      <c r="B921">
        <v>1225</v>
      </c>
      <c r="D921" t="s">
        <v>20</v>
      </c>
      <c r="E921">
        <v>92</v>
      </c>
    </row>
    <row r="922" spans="1:5" x14ac:dyDescent="0.3">
      <c r="A922" t="s">
        <v>14</v>
      </c>
      <c r="B922">
        <v>1</v>
      </c>
      <c r="D922" t="s">
        <v>20</v>
      </c>
      <c r="E922">
        <v>1015</v>
      </c>
    </row>
    <row r="923" spans="1:5" x14ac:dyDescent="0.3">
      <c r="A923" t="s">
        <v>14</v>
      </c>
      <c r="B923">
        <v>67</v>
      </c>
      <c r="D923" t="s">
        <v>20</v>
      </c>
      <c r="E923">
        <v>323</v>
      </c>
    </row>
    <row r="924" spans="1:5" x14ac:dyDescent="0.3">
      <c r="A924" t="s">
        <v>14</v>
      </c>
      <c r="B924">
        <v>19</v>
      </c>
      <c r="D924" t="s">
        <v>20</v>
      </c>
      <c r="E924">
        <v>2326</v>
      </c>
    </row>
    <row r="925" spans="1:5" x14ac:dyDescent="0.3">
      <c r="A925" t="s">
        <v>14</v>
      </c>
      <c r="B925">
        <v>2108</v>
      </c>
      <c r="D925" t="s">
        <v>20</v>
      </c>
      <c r="E925">
        <v>381</v>
      </c>
    </row>
    <row r="926" spans="1:5" x14ac:dyDescent="0.3">
      <c r="A926" t="s">
        <v>14</v>
      </c>
      <c r="B926">
        <v>679</v>
      </c>
      <c r="D926" t="s">
        <v>20</v>
      </c>
      <c r="E926">
        <v>480</v>
      </c>
    </row>
    <row r="927" spans="1:5" x14ac:dyDescent="0.3">
      <c r="A927" t="s">
        <v>14</v>
      </c>
      <c r="B927">
        <v>36</v>
      </c>
      <c r="D927" t="s">
        <v>20</v>
      </c>
      <c r="E927">
        <v>226</v>
      </c>
    </row>
    <row r="928" spans="1:5" x14ac:dyDescent="0.3">
      <c r="A928" t="s">
        <v>14</v>
      </c>
      <c r="B928">
        <v>47</v>
      </c>
      <c r="D928" t="s">
        <v>20</v>
      </c>
      <c r="E928">
        <v>241</v>
      </c>
    </row>
    <row r="929" spans="1:5" x14ac:dyDescent="0.3">
      <c r="A929" t="s">
        <v>14</v>
      </c>
      <c r="B929">
        <v>70</v>
      </c>
      <c r="D929" t="s">
        <v>20</v>
      </c>
      <c r="E929">
        <v>132</v>
      </c>
    </row>
    <row r="930" spans="1:5" x14ac:dyDescent="0.3">
      <c r="A930" t="s">
        <v>14</v>
      </c>
      <c r="B930">
        <v>154</v>
      </c>
      <c r="D930" t="s">
        <v>20</v>
      </c>
      <c r="E930">
        <v>2043</v>
      </c>
    </row>
    <row r="931" spans="1:5" x14ac:dyDescent="0.3">
      <c r="A931" t="s">
        <v>14</v>
      </c>
      <c r="B931">
        <v>22</v>
      </c>
      <c r="D931" t="s">
        <v>47</v>
      </c>
      <c r="E931">
        <v>708</v>
      </c>
    </row>
    <row r="932" spans="1:5" x14ac:dyDescent="0.3">
      <c r="A932" t="s">
        <v>14</v>
      </c>
      <c r="B932">
        <v>1758</v>
      </c>
      <c r="D932" t="s">
        <v>74</v>
      </c>
      <c r="E932">
        <v>135</v>
      </c>
    </row>
    <row r="933" spans="1:5" x14ac:dyDescent="0.3">
      <c r="A933" t="s">
        <v>14</v>
      </c>
      <c r="B933">
        <v>94</v>
      </c>
      <c r="D933" t="s">
        <v>74</v>
      </c>
      <c r="E933">
        <v>1480</v>
      </c>
    </row>
    <row r="934" spans="1:5" x14ac:dyDescent="0.3">
      <c r="A934" t="s">
        <v>14</v>
      </c>
      <c r="B934">
        <v>33</v>
      </c>
      <c r="D934" t="s">
        <v>74</v>
      </c>
      <c r="E934">
        <v>17</v>
      </c>
    </row>
    <row r="935" spans="1:5" x14ac:dyDescent="0.3">
      <c r="A935" t="s">
        <v>74</v>
      </c>
      <c r="B935">
        <v>94</v>
      </c>
      <c r="D935" t="s">
        <v>74</v>
      </c>
      <c r="E935">
        <v>610</v>
      </c>
    </row>
    <row r="936" spans="1:5" x14ac:dyDescent="0.3">
      <c r="A936" t="s">
        <v>14</v>
      </c>
      <c r="B936">
        <v>1</v>
      </c>
      <c r="D936" t="s">
        <v>74</v>
      </c>
      <c r="E936">
        <v>532</v>
      </c>
    </row>
    <row r="937" spans="1:5" x14ac:dyDescent="0.3">
      <c r="A937" t="s">
        <v>14</v>
      </c>
      <c r="B937">
        <v>31</v>
      </c>
      <c r="D937" t="s">
        <v>74</v>
      </c>
      <c r="E937">
        <v>55</v>
      </c>
    </row>
    <row r="938" spans="1:5" x14ac:dyDescent="0.3">
      <c r="A938" t="s">
        <v>14</v>
      </c>
      <c r="B938">
        <v>35</v>
      </c>
      <c r="D938" t="s">
        <v>74</v>
      </c>
      <c r="E938">
        <v>58</v>
      </c>
    </row>
    <row r="939" spans="1:5" x14ac:dyDescent="0.3">
      <c r="A939" t="s">
        <v>14</v>
      </c>
      <c r="B939">
        <v>63</v>
      </c>
      <c r="D939" t="s">
        <v>74</v>
      </c>
      <c r="E939">
        <v>51</v>
      </c>
    </row>
    <row r="940" spans="1:5" x14ac:dyDescent="0.3">
      <c r="A940" t="s">
        <v>74</v>
      </c>
      <c r="B940">
        <v>898</v>
      </c>
      <c r="D940" t="s">
        <v>74</v>
      </c>
      <c r="E940">
        <v>379</v>
      </c>
    </row>
    <row r="941" spans="1:5" x14ac:dyDescent="0.3">
      <c r="A941" t="s">
        <v>14</v>
      </c>
      <c r="B941">
        <v>526</v>
      </c>
      <c r="D941" t="s">
        <v>74</v>
      </c>
      <c r="E941">
        <v>441</v>
      </c>
    </row>
    <row r="942" spans="1:5" x14ac:dyDescent="0.3">
      <c r="A942" t="s">
        <v>14</v>
      </c>
      <c r="B942">
        <v>121</v>
      </c>
      <c r="D942" t="s">
        <v>74</v>
      </c>
      <c r="E942">
        <v>82</v>
      </c>
    </row>
    <row r="943" spans="1:5" x14ac:dyDescent="0.3">
      <c r="A943" t="s">
        <v>14</v>
      </c>
      <c r="B943">
        <v>67</v>
      </c>
      <c r="D943" t="s">
        <v>74</v>
      </c>
      <c r="E943">
        <v>57</v>
      </c>
    </row>
    <row r="944" spans="1:5" x14ac:dyDescent="0.3">
      <c r="A944" t="s">
        <v>14</v>
      </c>
      <c r="B944">
        <v>57</v>
      </c>
      <c r="D944" t="s">
        <v>47</v>
      </c>
      <c r="E944">
        <v>808</v>
      </c>
    </row>
    <row r="945" spans="1:5" x14ac:dyDescent="0.3">
      <c r="A945" t="s">
        <v>14</v>
      </c>
      <c r="B945">
        <v>1229</v>
      </c>
      <c r="D945" t="s">
        <v>74</v>
      </c>
      <c r="E945">
        <v>67</v>
      </c>
    </row>
    <row r="946" spans="1:5" x14ac:dyDescent="0.3">
      <c r="A946" t="s">
        <v>14</v>
      </c>
      <c r="B946">
        <v>12</v>
      </c>
      <c r="D946" t="s">
        <v>74</v>
      </c>
      <c r="E946">
        <v>1890</v>
      </c>
    </row>
    <row r="947" spans="1:5" x14ac:dyDescent="0.3">
      <c r="A947" t="s">
        <v>14</v>
      </c>
      <c r="B947">
        <v>452</v>
      </c>
      <c r="D947" t="s">
        <v>47</v>
      </c>
      <c r="E947">
        <v>61</v>
      </c>
    </row>
    <row r="948" spans="1:5" x14ac:dyDescent="0.3">
      <c r="A948" t="s">
        <v>14</v>
      </c>
      <c r="B948">
        <v>1886</v>
      </c>
      <c r="D948" t="s">
        <v>74</v>
      </c>
      <c r="E948">
        <v>184</v>
      </c>
    </row>
    <row r="949" spans="1:5" x14ac:dyDescent="0.3">
      <c r="A949" t="s">
        <v>14</v>
      </c>
      <c r="B949">
        <v>1825</v>
      </c>
      <c r="D949" t="s">
        <v>74</v>
      </c>
      <c r="E949">
        <v>32</v>
      </c>
    </row>
    <row r="950" spans="1:5" x14ac:dyDescent="0.3">
      <c r="A950" t="s">
        <v>14</v>
      </c>
      <c r="B950">
        <v>31</v>
      </c>
      <c r="D950" t="s">
        <v>74</v>
      </c>
      <c r="E950">
        <v>75</v>
      </c>
    </row>
    <row r="951" spans="1:5" x14ac:dyDescent="0.3">
      <c r="A951" t="s">
        <v>14</v>
      </c>
      <c r="B951">
        <v>107</v>
      </c>
      <c r="D951" t="s">
        <v>74</v>
      </c>
      <c r="E951">
        <v>64</v>
      </c>
    </row>
    <row r="952" spans="1:5" x14ac:dyDescent="0.3">
      <c r="A952" t="s">
        <v>14</v>
      </c>
      <c r="B952">
        <v>27</v>
      </c>
      <c r="D952" t="s">
        <v>47</v>
      </c>
      <c r="E952">
        <v>211</v>
      </c>
    </row>
    <row r="953" spans="1:5" x14ac:dyDescent="0.3">
      <c r="A953" t="s">
        <v>14</v>
      </c>
      <c r="B953">
        <v>1221</v>
      </c>
      <c r="D953" t="s">
        <v>74</v>
      </c>
      <c r="E953">
        <v>1297</v>
      </c>
    </row>
    <row r="954" spans="1:5" x14ac:dyDescent="0.3">
      <c r="A954" t="s">
        <v>14</v>
      </c>
      <c r="B954">
        <v>1</v>
      </c>
      <c r="D954" t="s">
        <v>47</v>
      </c>
      <c r="E954">
        <v>86</v>
      </c>
    </row>
    <row r="955" spans="1:5" x14ac:dyDescent="0.3">
      <c r="A955" t="s">
        <v>47</v>
      </c>
      <c r="B955">
        <v>14</v>
      </c>
      <c r="D955" t="s">
        <v>74</v>
      </c>
      <c r="E955">
        <v>145</v>
      </c>
    </row>
    <row r="956" spans="1:5" x14ac:dyDescent="0.3">
      <c r="A956" t="s">
        <v>14</v>
      </c>
      <c r="B956">
        <v>16</v>
      </c>
      <c r="D956" t="s">
        <v>47</v>
      </c>
      <c r="E956">
        <v>1111</v>
      </c>
    </row>
    <row r="957" spans="1:5" x14ac:dyDescent="0.3">
      <c r="A957" t="s">
        <v>14</v>
      </c>
      <c r="B957">
        <v>41</v>
      </c>
      <c r="D957" t="s">
        <v>47</v>
      </c>
      <c r="E957">
        <v>1089</v>
      </c>
    </row>
    <row r="958" spans="1:5" x14ac:dyDescent="0.3">
      <c r="A958" t="s">
        <v>74</v>
      </c>
      <c r="B958">
        <v>296</v>
      </c>
      <c r="D958" t="s">
        <v>74</v>
      </c>
      <c r="E958">
        <v>2138</v>
      </c>
    </row>
    <row r="959" spans="1:5" x14ac:dyDescent="0.3">
      <c r="A959" t="s">
        <v>14</v>
      </c>
      <c r="B959">
        <v>523</v>
      </c>
      <c r="D959" t="s">
        <v>74</v>
      </c>
      <c r="E959">
        <v>10</v>
      </c>
    </row>
    <row r="960" spans="1:5" x14ac:dyDescent="0.3">
      <c r="A960" t="s">
        <v>14</v>
      </c>
      <c r="B960">
        <v>141</v>
      </c>
      <c r="D960" t="s">
        <v>74</v>
      </c>
      <c r="E960">
        <v>90</v>
      </c>
    </row>
    <row r="961" spans="1:5" x14ac:dyDescent="0.3">
      <c r="A961" t="s">
        <v>14</v>
      </c>
      <c r="B961">
        <v>52</v>
      </c>
      <c r="D961" t="s">
        <v>74</v>
      </c>
      <c r="E961">
        <v>439</v>
      </c>
    </row>
    <row r="962" spans="1:5" x14ac:dyDescent="0.3">
      <c r="A962" t="s">
        <v>47</v>
      </c>
      <c r="B962">
        <v>27</v>
      </c>
      <c r="D962" t="s">
        <v>74</v>
      </c>
      <c r="E962">
        <v>595</v>
      </c>
    </row>
    <row r="963" spans="1:5" x14ac:dyDescent="0.3">
      <c r="A963" t="s">
        <v>14</v>
      </c>
      <c r="B963">
        <v>225</v>
      </c>
      <c r="D963" t="s">
        <v>74</v>
      </c>
      <c r="E963">
        <v>35</v>
      </c>
    </row>
    <row r="964" spans="1:5" x14ac:dyDescent="0.3">
      <c r="A964" t="s">
        <v>14</v>
      </c>
      <c r="B964">
        <v>38</v>
      </c>
      <c r="D964" t="s">
        <v>74</v>
      </c>
      <c r="E964">
        <v>528</v>
      </c>
    </row>
    <row r="965" spans="1:5" x14ac:dyDescent="0.3">
      <c r="A965" t="s">
        <v>14</v>
      </c>
      <c r="B965">
        <v>15</v>
      </c>
      <c r="D965" t="s">
        <v>47</v>
      </c>
      <c r="E965">
        <v>3640</v>
      </c>
    </row>
    <row r="966" spans="1:5" x14ac:dyDescent="0.3">
      <c r="A966" t="s">
        <v>14</v>
      </c>
      <c r="B966">
        <v>37</v>
      </c>
      <c r="D966" t="s">
        <v>74</v>
      </c>
      <c r="E966">
        <v>1</v>
      </c>
    </row>
    <row r="967" spans="1:5" x14ac:dyDescent="0.3">
      <c r="A967" t="s">
        <v>14</v>
      </c>
      <c r="B967">
        <v>112</v>
      </c>
      <c r="D967" t="s">
        <v>74</v>
      </c>
      <c r="E967">
        <v>94</v>
      </c>
    </row>
    <row r="968" spans="1:5" x14ac:dyDescent="0.3">
      <c r="A968" t="s">
        <v>14</v>
      </c>
      <c r="B968">
        <v>21</v>
      </c>
      <c r="D968" t="s">
        <v>74</v>
      </c>
      <c r="E968">
        <v>37</v>
      </c>
    </row>
    <row r="969" spans="1:5" x14ac:dyDescent="0.3">
      <c r="A969" t="s">
        <v>74</v>
      </c>
      <c r="B969">
        <v>976</v>
      </c>
      <c r="D969" t="s">
        <v>74</v>
      </c>
      <c r="E969">
        <v>15</v>
      </c>
    </row>
    <row r="970" spans="1:5" x14ac:dyDescent="0.3">
      <c r="A970" t="s">
        <v>14</v>
      </c>
      <c r="B970">
        <v>67</v>
      </c>
      <c r="D970" t="s">
        <v>74</v>
      </c>
      <c r="E970">
        <v>87</v>
      </c>
    </row>
    <row r="971" spans="1:5" x14ac:dyDescent="0.3">
      <c r="A971" t="s">
        <v>47</v>
      </c>
      <c r="B971">
        <v>66</v>
      </c>
      <c r="D971" t="s">
        <v>47</v>
      </c>
      <c r="E971">
        <v>278</v>
      </c>
    </row>
    <row r="972" spans="1:5" x14ac:dyDescent="0.3">
      <c r="A972" t="s">
        <v>14</v>
      </c>
      <c r="B972">
        <v>78</v>
      </c>
      <c r="D972" t="s">
        <v>74</v>
      </c>
      <c r="E972">
        <v>1658</v>
      </c>
    </row>
    <row r="973" spans="1:5" x14ac:dyDescent="0.3">
      <c r="A973" t="s">
        <v>14</v>
      </c>
      <c r="B973">
        <v>67</v>
      </c>
      <c r="D973" t="s">
        <v>47</v>
      </c>
      <c r="E973">
        <v>45</v>
      </c>
    </row>
    <row r="974" spans="1:5" x14ac:dyDescent="0.3">
      <c r="A974" t="s">
        <v>14</v>
      </c>
      <c r="B974">
        <v>263</v>
      </c>
      <c r="D974" t="s">
        <v>74</v>
      </c>
      <c r="E974">
        <v>723</v>
      </c>
    </row>
    <row r="975" spans="1:5" x14ac:dyDescent="0.3">
      <c r="A975" t="s">
        <v>14</v>
      </c>
      <c r="B975">
        <v>1691</v>
      </c>
      <c r="D975" t="s">
        <v>74</v>
      </c>
      <c r="E975">
        <v>390</v>
      </c>
    </row>
    <row r="976" spans="1:5" x14ac:dyDescent="0.3">
      <c r="A976" t="s">
        <v>14</v>
      </c>
      <c r="B976">
        <v>181</v>
      </c>
      <c r="D976" t="s">
        <v>74</v>
      </c>
      <c r="E976">
        <v>25</v>
      </c>
    </row>
    <row r="977" spans="1:5" x14ac:dyDescent="0.3">
      <c r="A977" t="s">
        <v>14</v>
      </c>
      <c r="B977">
        <v>13</v>
      </c>
      <c r="D977" t="s">
        <v>74</v>
      </c>
      <c r="E977">
        <v>1218</v>
      </c>
    </row>
    <row r="978" spans="1:5" x14ac:dyDescent="0.3">
      <c r="A978" t="s">
        <v>74</v>
      </c>
      <c r="B978">
        <v>160</v>
      </c>
      <c r="D978" t="s">
        <v>74</v>
      </c>
      <c r="E978">
        <v>215</v>
      </c>
    </row>
    <row r="979" spans="1:5" x14ac:dyDescent="0.3">
      <c r="A979" t="s">
        <v>14</v>
      </c>
      <c r="B979">
        <v>1</v>
      </c>
      <c r="D979" t="s">
        <v>74</v>
      </c>
      <c r="E979">
        <v>38</v>
      </c>
    </row>
    <row r="980" spans="1:5" x14ac:dyDescent="0.3">
      <c r="A980" t="s">
        <v>74</v>
      </c>
      <c r="B980">
        <v>2266</v>
      </c>
      <c r="D980" t="s">
        <v>74</v>
      </c>
      <c r="E980">
        <v>60</v>
      </c>
    </row>
    <row r="981" spans="1:5" x14ac:dyDescent="0.3">
      <c r="A981" t="s">
        <v>14</v>
      </c>
      <c r="B981">
        <v>21</v>
      </c>
      <c r="D981" t="s">
        <v>74</v>
      </c>
      <c r="E981">
        <v>524</v>
      </c>
    </row>
    <row r="982" spans="1:5" x14ac:dyDescent="0.3">
      <c r="A982" t="s">
        <v>14</v>
      </c>
      <c r="B982">
        <v>830</v>
      </c>
      <c r="D982" t="s">
        <v>74</v>
      </c>
      <c r="E982">
        <v>219</v>
      </c>
    </row>
    <row r="983" spans="1:5" x14ac:dyDescent="0.3">
      <c r="A983" t="s">
        <v>14</v>
      </c>
      <c r="B983">
        <v>130</v>
      </c>
      <c r="D983" t="s">
        <v>74</v>
      </c>
      <c r="E983">
        <v>29</v>
      </c>
    </row>
    <row r="984" spans="1:5" x14ac:dyDescent="0.3">
      <c r="A984" t="s">
        <v>14</v>
      </c>
      <c r="B984">
        <v>55</v>
      </c>
      <c r="D984" t="s">
        <v>74</v>
      </c>
      <c r="E984">
        <v>614</v>
      </c>
    </row>
    <row r="985" spans="1:5" x14ac:dyDescent="0.3">
      <c r="A985" t="s">
        <v>14</v>
      </c>
      <c r="B985">
        <v>114</v>
      </c>
      <c r="D985" t="s">
        <v>74</v>
      </c>
      <c r="E985">
        <v>114</v>
      </c>
    </row>
    <row r="986" spans="1:5" x14ac:dyDescent="0.3">
      <c r="A986" t="s">
        <v>14</v>
      </c>
      <c r="B986">
        <v>594</v>
      </c>
      <c r="D986" t="s">
        <v>74</v>
      </c>
      <c r="E986">
        <v>26</v>
      </c>
    </row>
    <row r="987" spans="1:5" x14ac:dyDescent="0.3">
      <c r="A987" t="s">
        <v>14</v>
      </c>
      <c r="B987">
        <v>24</v>
      </c>
      <c r="D987" t="s">
        <v>74</v>
      </c>
      <c r="E987">
        <v>56</v>
      </c>
    </row>
    <row r="988" spans="1:5" x14ac:dyDescent="0.3">
      <c r="A988" t="s">
        <v>14</v>
      </c>
      <c r="B988">
        <v>252</v>
      </c>
      <c r="D988" t="s">
        <v>47</v>
      </c>
      <c r="E988">
        <v>31</v>
      </c>
    </row>
    <row r="989" spans="1:5" x14ac:dyDescent="0.3">
      <c r="A989" t="s">
        <v>14</v>
      </c>
      <c r="B989">
        <v>67</v>
      </c>
      <c r="D989" t="s">
        <v>74</v>
      </c>
      <c r="E989">
        <v>1113</v>
      </c>
    </row>
    <row r="990" spans="1:5" x14ac:dyDescent="0.3">
      <c r="A990" t="s">
        <v>14</v>
      </c>
      <c r="B990">
        <v>742</v>
      </c>
      <c r="D990" t="s">
        <v>74</v>
      </c>
      <c r="E990">
        <v>94</v>
      </c>
    </row>
    <row r="991" spans="1:5" x14ac:dyDescent="0.3">
      <c r="A991" t="s">
        <v>14</v>
      </c>
      <c r="B991">
        <v>75</v>
      </c>
      <c r="D991" t="s">
        <v>74</v>
      </c>
      <c r="E991">
        <v>898</v>
      </c>
    </row>
    <row r="992" spans="1:5" x14ac:dyDescent="0.3">
      <c r="A992" t="s">
        <v>14</v>
      </c>
      <c r="B992">
        <v>4405</v>
      </c>
      <c r="D992" t="s">
        <v>47</v>
      </c>
      <c r="E992">
        <v>14</v>
      </c>
    </row>
    <row r="993" spans="1:5" x14ac:dyDescent="0.3">
      <c r="A993" t="s">
        <v>14</v>
      </c>
      <c r="B993">
        <v>92</v>
      </c>
      <c r="D993" t="s">
        <v>74</v>
      </c>
      <c r="E993">
        <v>296</v>
      </c>
    </row>
    <row r="994" spans="1:5" x14ac:dyDescent="0.3">
      <c r="A994" t="s">
        <v>14</v>
      </c>
      <c r="B994">
        <v>64</v>
      </c>
      <c r="D994" t="s">
        <v>47</v>
      </c>
      <c r="E994">
        <v>27</v>
      </c>
    </row>
    <row r="995" spans="1:5" x14ac:dyDescent="0.3">
      <c r="A995" t="s">
        <v>14</v>
      </c>
      <c r="B995">
        <v>64</v>
      </c>
      <c r="D995" t="s">
        <v>74</v>
      </c>
      <c r="E995">
        <v>976</v>
      </c>
    </row>
    <row r="996" spans="1:5" x14ac:dyDescent="0.3">
      <c r="A996" t="s">
        <v>74</v>
      </c>
      <c r="B996">
        <v>75</v>
      </c>
      <c r="D996" t="s">
        <v>47</v>
      </c>
      <c r="E996">
        <v>66</v>
      </c>
    </row>
    <row r="997" spans="1:5" x14ac:dyDescent="0.3">
      <c r="A997" t="s">
        <v>14</v>
      </c>
      <c r="B997">
        <v>842</v>
      </c>
      <c r="D997" t="s">
        <v>74</v>
      </c>
      <c r="E997">
        <v>160</v>
      </c>
    </row>
    <row r="998" spans="1:5" x14ac:dyDescent="0.3">
      <c r="A998" t="s">
        <v>14</v>
      </c>
      <c r="B998">
        <v>112</v>
      </c>
      <c r="D998" t="s">
        <v>74</v>
      </c>
      <c r="E998">
        <v>2266</v>
      </c>
    </row>
    <row r="999" spans="1:5" x14ac:dyDescent="0.3">
      <c r="A999" t="s">
        <v>74</v>
      </c>
      <c r="B999">
        <v>139</v>
      </c>
      <c r="D999" t="s">
        <v>74</v>
      </c>
      <c r="E999">
        <v>75</v>
      </c>
    </row>
    <row r="1000" spans="1:5" x14ac:dyDescent="0.3">
      <c r="A1000" t="s">
        <v>14</v>
      </c>
      <c r="B1000">
        <v>374</v>
      </c>
      <c r="D1000" t="s">
        <v>74</v>
      </c>
      <c r="E1000">
        <v>139</v>
      </c>
    </row>
    <row r="1001" spans="1:5" x14ac:dyDescent="0.3">
      <c r="A1001" t="s">
        <v>74</v>
      </c>
      <c r="B1001">
        <v>1122</v>
      </c>
      <c r="D1001" t="s">
        <v>74</v>
      </c>
      <c r="E1001">
        <v>1122</v>
      </c>
    </row>
  </sheetData>
  <sortState xmlns:xlrd2="http://schemas.microsoft.com/office/spreadsheetml/2017/richdata2" ref="D2:E1001">
    <sortCondition sortBy="cellColor" ref="D2:D1001" dxfId="27"/>
  </sortState>
  <conditionalFormatting sqref="K2">
    <cfRule type="containsText" dxfId="26" priority="63" operator="containsText" text="failed">
      <formula>NOT(ISERROR(SEARCH("failed",K2)))</formula>
    </cfRule>
  </conditionalFormatting>
  <conditionalFormatting sqref="K1:K15 K23:K1047940">
    <cfRule type="containsText" dxfId="25" priority="57" operator="containsText" text="failed">
      <formula>NOT(ISERROR(SEARCH("failed",K1)))</formula>
    </cfRule>
    <cfRule type="containsText" dxfId="24" priority="58" operator="containsText" text="canceled">
      <formula>NOT(ISERROR(SEARCH("canceled",K1)))</formula>
    </cfRule>
    <cfRule type="containsText" dxfId="23" priority="59" operator="containsText" text="live">
      <formula>NOT(ISERROR(SEARCH("live",K1)))</formula>
    </cfRule>
    <cfRule type="containsText" dxfId="22" priority="60" operator="containsText" text="successful">
      <formula>NOT(ISERROR(SEARCH("successful",K1)))</formula>
    </cfRule>
    <cfRule type="containsText" dxfId="21" priority="61" operator="containsText" text="failed">
      <formula>NOT(ISERROR(SEARCH("failed",K1)))</formula>
    </cfRule>
    <cfRule type="containsText" dxfId="20" priority="62" operator="containsText" text="failed">
      <formula>NOT(ISERROR(SEARCH("failed",K1)))</formula>
    </cfRule>
  </conditionalFormatting>
  <conditionalFormatting sqref="O8:O1047940">
    <cfRule type="containsText" dxfId="19" priority="50" operator="containsText" text="failed">
      <formula>NOT(ISERROR(SEARCH("failed",O8)))</formula>
    </cfRule>
    <cfRule type="containsText" dxfId="18" priority="51" operator="containsText" text="canceled">
      <formula>NOT(ISERROR(SEARCH("canceled",O8)))</formula>
    </cfRule>
    <cfRule type="containsText" dxfId="17" priority="52" operator="containsText" text="live">
      <formula>NOT(ISERROR(SEARCH("live",O8)))</formula>
    </cfRule>
    <cfRule type="containsText" dxfId="16" priority="53" operator="containsText" text="successful">
      <formula>NOT(ISERROR(SEARCH("successful",O8)))</formula>
    </cfRule>
    <cfRule type="containsText" dxfId="15" priority="54" operator="containsText" text="failed">
      <formula>NOT(ISERROR(SEARCH("failed",O8)))</formula>
    </cfRule>
    <cfRule type="containsText" dxfId="14" priority="55" operator="containsText" text="failed">
      <formula>NOT(ISERROR(SEARCH("failed",O8)))</formula>
    </cfRule>
  </conditionalFormatting>
  <conditionalFormatting sqref="A2">
    <cfRule type="containsText" dxfId="13" priority="49" operator="containsText" text="failed">
      <formula>NOT(ISERROR(SEARCH("failed",A2)))</formula>
    </cfRule>
  </conditionalFormatting>
  <conditionalFormatting sqref="A1:A1048576">
    <cfRule type="containsText" dxfId="12" priority="43" operator="containsText" text="failed">
      <formula>NOT(ISERROR(SEARCH("failed",A1)))</formula>
    </cfRule>
    <cfRule type="containsText" dxfId="11" priority="44" operator="containsText" text="canceled">
      <formula>NOT(ISERROR(SEARCH("canceled",A1)))</formula>
    </cfRule>
    <cfRule type="containsText" dxfId="10" priority="45" operator="containsText" text="live">
      <formula>NOT(ISERROR(SEARCH("live",A1)))</formula>
    </cfRule>
    <cfRule type="containsText" dxfId="9" priority="46" operator="containsText" text="successful">
      <formula>NOT(ISERROR(SEARCH("successful",A1)))</formula>
    </cfRule>
    <cfRule type="containsText" dxfId="8" priority="47" operator="containsText" text="failed">
      <formula>NOT(ISERROR(SEARCH("failed",A1)))</formula>
    </cfRule>
    <cfRule type="containsText" dxfId="7" priority="48" operator="containsText" text="failed">
      <formula>NOT(ISERROR(SEARCH("failed",A1)))</formula>
    </cfRule>
  </conditionalFormatting>
  <conditionalFormatting sqref="D2">
    <cfRule type="containsText" dxfId="6" priority="7" operator="containsText" text="failed">
      <formula>NOT(ISERROR(SEARCH("failed",D2)))</formula>
    </cfRule>
  </conditionalFormatting>
  <conditionalFormatting sqref="D1:D1048576">
    <cfRule type="containsText" dxfId="5" priority="1" operator="containsText" text="failed">
      <formula>NOT(ISERROR(SEARCH("failed",D1)))</formula>
    </cfRule>
    <cfRule type="containsText" dxfId="4" priority="2" operator="containsText" text="canceled">
      <formula>NOT(ISERROR(SEARCH("canceled",D1)))</formula>
    </cfRule>
    <cfRule type="containsText" dxfId="3" priority="3" operator="containsText" text="live">
      <formula>NOT(ISERROR(SEARCH("live",D1)))</formula>
    </cfRule>
    <cfRule type="containsText" dxfId="2" priority="4" operator="containsText" text="successful">
      <formula>NOT(ISERROR(SEARCH("successful",D1)))</formula>
    </cfRule>
    <cfRule type="containsText" dxfId="1" priority="5" operator="containsText" text="failed">
      <formula>NOT(ISERROR(SEARCH("failed",D1)))</formula>
    </cfRule>
    <cfRule type="containsText" dxfId="0" priority="6" operator="containsText" text="failed">
      <formula>NOT(ISERROR(SEARCH("failed",D1)))</formula>
    </cfRule>
  </conditionalFormatting>
  <pageMargins left="0.7" right="0.7" top="0.75" bottom="0.75" header="0.3" footer="0.3"/>
  <ignoredErrors>
    <ignoredError sqref="O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parent cat</vt:lpstr>
      <vt:lpstr>sub cat</vt:lpstr>
      <vt:lpstr>count of outcome</vt:lpstr>
      <vt:lpstr>Goal Analysis</vt:lpstr>
      <vt:lpstr>Stats Analysis</vt:lpstr>
      <vt:lpstr>failed</vt:lpstr>
      <vt:lpstr>Group</vt:lpstr>
      <vt:lpstr>outcome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krpollok98@gmail.com</cp:lastModifiedBy>
  <dcterms:created xsi:type="dcterms:W3CDTF">2021-09-29T18:52:28Z</dcterms:created>
  <dcterms:modified xsi:type="dcterms:W3CDTF">2023-03-08T21:46:51Z</dcterms:modified>
</cp:coreProperties>
</file>