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enmoninger/Desktop/"/>
    </mc:Choice>
  </mc:AlternateContent>
  <xr:revisionPtr revIDLastSave="0" documentId="13_ncr:1_{9F580E01-D02E-1648-A578-53CC95EA2D77}" xr6:coauthVersionLast="36" xr6:coauthVersionMax="36" xr10:uidLastSave="{00000000-0000-0000-0000-000000000000}"/>
  <bookViews>
    <workbookView xWindow="17300" yWindow="1900" windowWidth="28040" windowHeight="16620" activeTab="2" xr2:uid="{4F7E1E69-2AF5-B14F-8F44-4A498128D2C8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Sheet1!$A$1:$B$1</definedName>
    <definedName name="_xlnm._FilterDatabase" localSheetId="2" hidden="1">Sheet2!$A$1:$C$34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2" l="1"/>
  <c r="B35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  <c r="B28" i="1"/>
  <c r="B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<sst xmlns="http://schemas.openxmlformats.org/spreadsheetml/2006/main" count="110" uniqueCount="71">
  <si>
    <t>Social Networking</t>
  </si>
  <si>
    <t>Photo &amp; Video</t>
  </si>
  <si>
    <t>Games</t>
  </si>
  <si>
    <t>Music</t>
  </si>
  <si>
    <t>Reference</t>
  </si>
  <si>
    <t>Health &amp; Fitness</t>
  </si>
  <si>
    <t>Weather</t>
  </si>
  <si>
    <t>Utilities</t>
  </si>
  <si>
    <t>Travel</t>
  </si>
  <si>
    <t>Shopping</t>
  </si>
  <si>
    <t>News</t>
  </si>
  <si>
    <t>Navigation</t>
  </si>
  <si>
    <t>Lifestyle</t>
  </si>
  <si>
    <t>Entertainment</t>
  </si>
  <si>
    <t>Food &amp; Drink</t>
  </si>
  <si>
    <t>Sports</t>
  </si>
  <si>
    <t>Book</t>
  </si>
  <si>
    <t>Finance</t>
  </si>
  <si>
    <t>Education</t>
  </si>
  <si>
    <t>Productivity</t>
  </si>
  <si>
    <t>Business</t>
  </si>
  <si>
    <t>Catalogs</t>
  </si>
  <si>
    <t>Medical</t>
  </si>
  <si>
    <t>Genre</t>
  </si>
  <si>
    <t>Lots of Reviews, few big apps</t>
  </si>
  <si>
    <t>Number of Users</t>
  </si>
  <si>
    <t>Reading App, Book review app, book recommendation app</t>
  </si>
  <si>
    <t>All the online streaming apps</t>
  </si>
  <si>
    <t>Not an app store interest</t>
  </si>
  <si>
    <t>% of total apps</t>
  </si>
  <si>
    <t>Mostly restaurants allowing orders and delivery services</t>
  </si>
  <si>
    <t>Probably not a good candidate for apple , tools employees already have</t>
  </si>
  <si>
    <t>Intsagram, Snap Chat</t>
  </si>
  <si>
    <t>Bookings, rentals, airlines,</t>
  </si>
  <si>
    <t>Company's app for their store</t>
  </si>
  <si>
    <t xml:space="preserve">ART_AND_DESIGN </t>
  </si>
  <si>
    <t xml:space="preserve">AUTO_AND_VEHICLES </t>
  </si>
  <si>
    <t xml:space="preserve">BEAUTY </t>
  </si>
  <si>
    <t xml:space="preserve">BOOKS_AND_REFERENCE </t>
  </si>
  <si>
    <t xml:space="preserve">BUSINESS </t>
  </si>
  <si>
    <t xml:space="preserve">COMICS </t>
  </si>
  <si>
    <t xml:space="preserve">COMMUNICATION </t>
  </si>
  <si>
    <t xml:space="preserve">DATING </t>
  </si>
  <si>
    <t xml:space="preserve">EDUCATION </t>
  </si>
  <si>
    <t xml:space="preserve">ENTERTAINMENT </t>
  </si>
  <si>
    <t xml:space="preserve">EVENTS </t>
  </si>
  <si>
    <t xml:space="preserve">FINANCE </t>
  </si>
  <si>
    <t xml:space="preserve">FOOD_AND_DRINK </t>
  </si>
  <si>
    <t xml:space="preserve">HEALTH_AND_FITNESS </t>
  </si>
  <si>
    <t xml:space="preserve">HOUSE_AND_HOME </t>
  </si>
  <si>
    <t xml:space="preserve">LIBRARIES_AND_DEMO </t>
  </si>
  <si>
    <t xml:space="preserve">LIFESTYLE </t>
  </si>
  <si>
    <t xml:space="preserve">GAME </t>
  </si>
  <si>
    <t xml:space="preserve">FAMILY </t>
  </si>
  <si>
    <t xml:space="preserve">MEDICAL </t>
  </si>
  <si>
    <t xml:space="preserve">SOCIAL </t>
  </si>
  <si>
    <t xml:space="preserve">SHOPPING </t>
  </si>
  <si>
    <t xml:space="preserve">PHOTOGRAPHY </t>
  </si>
  <si>
    <t xml:space="preserve">SPORTS </t>
  </si>
  <si>
    <t xml:space="preserve">TRAVEL_AND_LOCAL </t>
  </si>
  <si>
    <t xml:space="preserve">TOOLS </t>
  </si>
  <si>
    <t xml:space="preserve">PERSONALIZATION </t>
  </si>
  <si>
    <t xml:space="preserve">PRODUCTIVITY </t>
  </si>
  <si>
    <t xml:space="preserve">PARENTING </t>
  </si>
  <si>
    <t xml:space="preserve">WEATHER </t>
  </si>
  <si>
    <t xml:space="preserve">VIDEO_PLAYERS </t>
  </si>
  <si>
    <t xml:space="preserve">NEWS_AND_MAGAZINES </t>
  </si>
  <si>
    <t xml:space="preserve">MAPS_AND_NAVIGATION </t>
  </si>
  <si>
    <t>Category</t>
  </si>
  <si>
    <t>N_Installs</t>
  </si>
  <si>
    <t xml:space="preserve">% of Apps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</si>
</sst>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2"/>
      <color theme="1"/>
      <name val="Calibri"/>
      <family val="2"/>
      <scheme val="minor"/>
    </font>
    <font>
      <sz val="11"/>
      <color rgb="FF000000"/>
      <name val="Courier New"/>
      <family val="1"/>
    </font>
    <font>
      <sz val="14"/>
      <color rgb="FF000000"/>
      <name val="Courier New"/>
      <family val="1"/>
    </font>
    <font>
      <sz val="12"/>
      <color theme="1"/>
      <name val="Calibri"/>
      <family val="2"/>
      <scheme val="minor"/>
    </font>
    <font>
      <strike/>
      <sz val="14"/>
      <color rgb="FF000000"/>
      <name val="Courier New"/>
      <family val="1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1" fillId="0" borderId="1" xfId="0" applyFont="1" applyBorder="1"/>
    <xf numFmtId="1" fontId="0" fillId="0" borderId="1" xfId="0" applyNumberFormat="1" applyBorder="1"/>
    <xf numFmtId="2" fontId="0" fillId="0" borderId="1" xfId="0" applyNumberFormat="1" applyBorder="1"/>
    <xf numFmtId="0" fontId="4" fillId="0" borderId="0" xfId="0" applyFont="1"/>
    <xf numFmtId="2" fontId="5" fillId="0" borderId="0" xfId="0" applyNumberFormat="1" applyFont="1"/>
    <xf numFmtId="43" fontId="0" fillId="0" borderId="0" xfId="1" applyFont="1"/>
    <xf numFmtId="43" fontId="5" fillId="0" borderId="0" xfId="1" applyFont="1"/>
    <xf numFmtId="0" fontId="2" fillId="0" borderId="1" xfId="0" applyFont="1" applyBorder="1"/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061D-718F-6A4E-8477-68C8403DCC48}">
  <dimension ref="A1:D28"/>
  <sheetViews>
    <sheetView workbookViewId="0">
      <selection activeCell="A10" sqref="A10"/>
    </sheetView>
  </sheetViews>
  <sheetFormatPr baseColWidth="10" defaultRowHeight="16"/>
  <cols>
    <col min="1" max="1" width="45.33203125" bestFit="1" customWidth="1"/>
    <col min="2" max="2" width="19.33203125" bestFit="1" customWidth="1"/>
    <col min="3" max="3" width="11.6640625" bestFit="1" customWidth="1"/>
  </cols>
  <sheetData>
    <row r="1" spans="1:4">
      <c r="A1" t="s">
        <v>23</v>
      </c>
      <c r="B1" t="s">
        <v>25</v>
      </c>
      <c r="C1" t="s">
        <v>29</v>
      </c>
    </row>
    <row r="2" spans="1:4">
      <c r="A2" s="1" t="s">
        <v>11</v>
      </c>
      <c r="B2" s="4">
        <v>86090.333333333299</v>
      </c>
      <c r="C2" s="3" t="e">
        <f>VLOOKUP(A2,Sheet2!$A$2:$B$24,2,FALSE)</f>
        <v>#N/A</v>
      </c>
      <c r="D2" t="s">
        <v>24</v>
      </c>
    </row>
    <row r="3" spans="1:4">
      <c r="A3" s="1" t="s">
        <v>4</v>
      </c>
      <c r="B3" s="4">
        <v>74942.111111111095</v>
      </c>
      <c r="C3" s="3" t="e">
        <f>VLOOKUP(A3,Sheet2!$A$2:$B$24,2,FALSE)</f>
        <v>#N/A</v>
      </c>
    </row>
    <row r="4" spans="1:4">
      <c r="A4" s="1" t="s">
        <v>0</v>
      </c>
      <c r="B4" s="4">
        <v>71548.349056603707</v>
      </c>
      <c r="C4" s="3" t="e">
        <f>VLOOKUP(A4,Sheet2!$A$2:$B$24,2,FALSE)</f>
        <v>#N/A</v>
      </c>
      <c r="D4" t="s">
        <v>24</v>
      </c>
    </row>
    <row r="5" spans="1:4">
      <c r="A5" s="1" t="s">
        <v>3</v>
      </c>
      <c r="B5" s="4">
        <v>57326.530303030297</v>
      </c>
      <c r="C5" s="3" t="e">
        <f>VLOOKUP(A5,Sheet2!$A$2:$B$24,2,FALSE)</f>
        <v>#N/A</v>
      </c>
      <c r="D5" t="s">
        <v>24</v>
      </c>
    </row>
    <row r="6" spans="1:4">
      <c r="A6" s="5" t="s">
        <v>6</v>
      </c>
      <c r="B6" s="6">
        <v>52279.892857142797</v>
      </c>
      <c r="C6" s="7" t="e">
        <f>VLOOKUP(A6,Sheet2!$A$2:$B$24,2,FALSE)</f>
        <v>#N/A</v>
      </c>
      <c r="D6" t="s">
        <v>24</v>
      </c>
    </row>
    <row r="7" spans="1:4">
      <c r="A7" s="1" t="s">
        <v>16</v>
      </c>
      <c r="B7" s="4">
        <v>39758.5</v>
      </c>
      <c r="C7" s="3" t="e">
        <f>VLOOKUP(A7,Sheet2!$A$2:$B$24,2,FALSE)</f>
        <v>#N/A</v>
      </c>
      <c r="D7" t="s">
        <v>26</v>
      </c>
    </row>
    <row r="8" spans="1:4">
      <c r="A8" s="1" t="s">
        <v>14</v>
      </c>
      <c r="B8" s="4">
        <v>33333.923076922998</v>
      </c>
      <c r="C8" s="3" t="e">
        <f>VLOOKUP(A8,Sheet2!$A$2:$B$24,2,FALSE)</f>
        <v>#N/A</v>
      </c>
      <c r="D8" t="s">
        <v>30</v>
      </c>
    </row>
    <row r="9" spans="1:4">
      <c r="A9" s="1" t="s">
        <v>17</v>
      </c>
      <c r="B9" s="4">
        <v>31467.944444444402</v>
      </c>
      <c r="C9" s="3" t="e">
        <f>VLOOKUP(A9,Sheet2!$A$2:$B$24,2,FALSE)</f>
        <v>#N/A</v>
      </c>
      <c r="D9" t="s">
        <v>31</v>
      </c>
    </row>
    <row r="10" spans="1:4">
      <c r="A10" s="1" t="s">
        <v>1</v>
      </c>
      <c r="B10" s="4">
        <v>28441.543750000001</v>
      </c>
      <c r="C10" s="3" t="e">
        <f>VLOOKUP(A10,Sheet2!$A$2:$B$24,2,FALSE)</f>
        <v>#N/A</v>
      </c>
      <c r="D10" t="s">
        <v>32</v>
      </c>
    </row>
    <row r="11" spans="1:4">
      <c r="A11" s="1" t="s">
        <v>8</v>
      </c>
      <c r="B11" s="4">
        <v>28243.8</v>
      </c>
      <c r="C11" s="3" t="e">
        <f>VLOOKUP(A11,Sheet2!$A$2:$B$24,2,FALSE)</f>
        <v>#N/A</v>
      </c>
      <c r="D11" t="s">
        <v>33</v>
      </c>
    </row>
    <row r="12" spans="1:4">
      <c r="A12" s="1" t="s">
        <v>9</v>
      </c>
      <c r="B12" s="4">
        <v>26919.690476190401</v>
      </c>
      <c r="C12" s="3" t="e">
        <f>VLOOKUP(A12,Sheet2!$A$2:$B$24,2,FALSE)</f>
        <v>#N/A</v>
      </c>
      <c r="D12" t="s">
        <v>34</v>
      </c>
    </row>
    <row r="13" spans="1:4">
      <c r="A13" s="5" t="s">
        <v>5</v>
      </c>
      <c r="B13" s="6">
        <v>23298.015384615301</v>
      </c>
      <c r="C13" s="7" t="e">
        <f>VLOOKUP(A13,Sheet2!$A$2:$B$24,2,FALSE)</f>
        <v>#N/A</v>
      </c>
    </row>
    <row r="14" spans="1:4">
      <c r="A14" s="1" t="s">
        <v>15</v>
      </c>
      <c r="B14" s="4">
        <v>23008.8985507246</v>
      </c>
      <c r="C14" s="3" t="e">
        <f>VLOOKUP(A14,Sheet2!$A$2:$B$24,2,FALSE)</f>
        <v>#N/A</v>
      </c>
    </row>
    <row r="15" spans="1:4">
      <c r="A15" s="1" t="s">
        <v>2</v>
      </c>
      <c r="B15" s="4">
        <v>22812.9246794871</v>
      </c>
      <c r="C15" s="3" t="e">
        <f>VLOOKUP(A15,Sheet2!$A$2:$B$24,2,FALSE)</f>
        <v>#N/A</v>
      </c>
    </row>
    <row r="16" spans="1:4">
      <c r="A16" s="1" t="s">
        <v>10</v>
      </c>
      <c r="B16" s="4">
        <v>21248.0232558139</v>
      </c>
      <c r="C16" s="3" t="e">
        <f>VLOOKUP(A16,Sheet2!$A$2:$B$24,2,FALSE)</f>
        <v>#N/A</v>
      </c>
    </row>
    <row r="17" spans="1:4">
      <c r="A17" s="1" t="s">
        <v>19</v>
      </c>
      <c r="B17" s="4">
        <v>21028.410714285699</v>
      </c>
      <c r="C17" s="3" t="e">
        <f>VLOOKUP(A17,Sheet2!$A$2:$B$24,2,FALSE)</f>
        <v>#N/A</v>
      </c>
    </row>
    <row r="18" spans="1:4">
      <c r="A18" s="1" t="s">
        <v>7</v>
      </c>
      <c r="B18" s="4">
        <v>18684.4567901234</v>
      </c>
      <c r="C18" s="3" t="e">
        <f>VLOOKUP(A18,Sheet2!$A$2:$B$24,2,FALSE)</f>
        <v>#N/A</v>
      </c>
    </row>
    <row r="19" spans="1:4">
      <c r="A19" s="1" t="s">
        <v>12</v>
      </c>
      <c r="B19" s="4">
        <v>16485.764705882299</v>
      </c>
      <c r="C19" s="3" t="e">
        <f>VLOOKUP(A19,Sheet2!$A$2:$B$24,2,FALSE)</f>
        <v>#N/A</v>
      </c>
    </row>
    <row r="20" spans="1:4">
      <c r="A20" s="1" t="s">
        <v>13</v>
      </c>
      <c r="B20" s="4">
        <v>14029.8307086614</v>
      </c>
      <c r="C20" s="3" t="e">
        <f>VLOOKUP(A20,Sheet2!$A$2:$B$24,2,FALSE)</f>
        <v>#N/A</v>
      </c>
      <c r="D20" t="s">
        <v>27</v>
      </c>
    </row>
    <row r="21" spans="1:4">
      <c r="A21" s="1" t="s">
        <v>20</v>
      </c>
      <c r="B21" s="4">
        <v>7491.1176470588198</v>
      </c>
      <c r="C21" s="3" t="e">
        <f>VLOOKUP(A21,Sheet2!$A$2:$B$24,2,FALSE)</f>
        <v>#N/A</v>
      </c>
      <c r="D21" t="s">
        <v>28</v>
      </c>
    </row>
    <row r="22" spans="1:4">
      <c r="A22" s="1" t="s">
        <v>18</v>
      </c>
      <c r="B22" s="4">
        <v>7003.9830508474497</v>
      </c>
      <c r="C22" s="3" t="e">
        <f>VLOOKUP(A22,Sheet2!$A$2:$B$24,2,FALSE)</f>
        <v>#N/A</v>
      </c>
      <c r="D22" t="s">
        <v>28</v>
      </c>
    </row>
    <row r="23" spans="1:4">
      <c r="A23" s="1" t="s">
        <v>21</v>
      </c>
      <c r="B23" s="4">
        <v>4004</v>
      </c>
      <c r="C23" s="3" t="e">
        <f>VLOOKUP(A23,Sheet2!$A$2:$B$24,2,FALSE)</f>
        <v>#N/A</v>
      </c>
      <c r="D23" t="s">
        <v>28</v>
      </c>
    </row>
    <row r="24" spans="1:4">
      <c r="A24" s="1" t="s">
        <v>22</v>
      </c>
      <c r="B24" s="4">
        <v>612</v>
      </c>
      <c r="C24" s="3" t="e">
        <f>VLOOKUP(A24,Sheet2!$A$2:$B$24,2,FALSE)</f>
        <v>#N/A</v>
      </c>
      <c r="D24" t="s">
        <v>28</v>
      </c>
    </row>
    <row r="27" spans="1:4">
      <c r="B27" s="4">
        <f>AVERAGE(B2,B24)</f>
        <v>43351.16666666665</v>
      </c>
    </row>
    <row r="28" spans="1:4">
      <c r="B28" s="4">
        <f>MEDIAN(B2:B24)</f>
        <v>23298.015384615301</v>
      </c>
    </row>
  </sheetData>
  <autoFilter ref="A1:B1" xr:uid="{BDF05648-1ED6-A840-B7FB-8B2FB74A4A9B}">
    <sortState ref="A2:B24">
      <sortCondition descending="1" ref="B1:B24"/>
    </sortState>
  </autoFilter>
  <conditionalFormatting sqref="A2:A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4">
    <cfRule type="colorScale" priority="2">
      <colorScale>
        <cfvo type="min"/>
        <cfvo type="max"/>
        <color rgb="FFFCFCFF"/>
        <color rgb="FF63BE7B"/>
      </colorScale>
    </cfRule>
  </conditionalFormatting>
  <conditionalFormatting sqref="C2:C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BD1D-3549-9143-9A23-BC02118A64D1}">
  <dimension ref="A2:B34"/>
  <sheetViews>
    <sheetView topLeftCell="A5" workbookViewId="0">
      <selection activeCell="A12" sqref="A12"/>
    </sheetView>
  </sheetViews>
  <sheetFormatPr baseColWidth="10" defaultRowHeight="16"/>
  <cols>
    <col min="1" max="1" width="55.83203125" bestFit="1" customWidth="1"/>
  </cols>
  <sheetData>
    <row r="2" spans="1:2" ht="19">
      <c r="A2" s="2" t="s">
        <v>53</v>
      </c>
      <c r="B2">
        <v>18.907942238267101</v>
      </c>
    </row>
    <row r="3" spans="1:2" ht="19">
      <c r="A3" s="2" t="s">
        <v>52</v>
      </c>
      <c r="B3">
        <v>9.7247292418772506</v>
      </c>
    </row>
    <row r="4" spans="1:2" ht="19">
      <c r="A4" s="2" t="s">
        <v>60</v>
      </c>
      <c r="B4">
        <v>8.4611913357400699</v>
      </c>
    </row>
    <row r="5" spans="1:2" ht="19">
      <c r="A5" s="2" t="s">
        <v>39</v>
      </c>
      <c r="B5">
        <v>4.59160649819494</v>
      </c>
    </row>
    <row r="6" spans="1:2" ht="19">
      <c r="A6" s="2" t="s">
        <v>51</v>
      </c>
      <c r="B6">
        <v>3.9034296028880799</v>
      </c>
    </row>
    <row r="7" spans="1:2" ht="19">
      <c r="A7" s="2" t="s">
        <v>62</v>
      </c>
      <c r="B7">
        <v>3.8921480144404299</v>
      </c>
    </row>
    <row r="8" spans="1:2" ht="19">
      <c r="A8" s="2" t="s">
        <v>46</v>
      </c>
      <c r="B8">
        <v>3.7003610108303202</v>
      </c>
    </row>
    <row r="9" spans="1:2" ht="19">
      <c r="A9" s="2" t="s">
        <v>54</v>
      </c>
      <c r="B9">
        <v>3.5311371841155199</v>
      </c>
    </row>
    <row r="10" spans="1:2" ht="19">
      <c r="A10" s="2" t="s">
        <v>58</v>
      </c>
      <c r="B10">
        <v>3.3957581227436799</v>
      </c>
    </row>
    <row r="11" spans="1:2" ht="19">
      <c r="A11" s="2" t="s">
        <v>61</v>
      </c>
      <c r="B11">
        <v>3.3167870036100999</v>
      </c>
    </row>
    <row r="12" spans="1:2" ht="19">
      <c r="A12" s="2" t="s">
        <v>41</v>
      </c>
      <c r="B12">
        <v>3.2378158844765301</v>
      </c>
    </row>
    <row r="13" spans="1:2" ht="19">
      <c r="A13" s="2" t="s">
        <v>48</v>
      </c>
      <c r="B13">
        <v>3.0798736462093799</v>
      </c>
    </row>
    <row r="14" spans="1:2" ht="19">
      <c r="A14" s="2" t="s">
        <v>57</v>
      </c>
      <c r="B14">
        <v>2.9444945848375399</v>
      </c>
    </row>
    <row r="15" spans="1:2" ht="19">
      <c r="A15" s="2" t="s">
        <v>66</v>
      </c>
      <c r="B15">
        <v>2.7978339350180499</v>
      </c>
    </row>
    <row r="16" spans="1:2" ht="19">
      <c r="A16" s="2" t="s">
        <v>55</v>
      </c>
      <c r="B16">
        <v>2.6624548736462001</v>
      </c>
    </row>
    <row r="17" spans="1:2" ht="19">
      <c r="A17" s="2" t="s">
        <v>59</v>
      </c>
      <c r="B17">
        <v>2.3352888086642598</v>
      </c>
    </row>
    <row r="18" spans="1:2" ht="19">
      <c r="A18" s="2" t="s">
        <v>56</v>
      </c>
      <c r="B18">
        <v>2.2450361010830302</v>
      </c>
    </row>
    <row r="19" spans="1:2" ht="19">
      <c r="A19" s="2" t="s">
        <v>38</v>
      </c>
      <c r="B19">
        <v>2.1435018050541501</v>
      </c>
    </row>
    <row r="20" spans="1:2" ht="19">
      <c r="A20" s="2" t="s">
        <v>42</v>
      </c>
      <c r="B20">
        <v>1.8614620938628099</v>
      </c>
    </row>
    <row r="21" spans="1:2" ht="19">
      <c r="A21" s="2" t="s">
        <v>65</v>
      </c>
      <c r="B21">
        <v>1.7937725631768899</v>
      </c>
    </row>
    <row r="22" spans="1:2" ht="19">
      <c r="A22" s="2" t="s">
        <v>67</v>
      </c>
      <c r="B22">
        <v>1.3989169675090201</v>
      </c>
    </row>
    <row r="23" spans="1:2" ht="19">
      <c r="A23" s="2" t="s">
        <v>47</v>
      </c>
      <c r="B23">
        <v>1.24097472924187</v>
      </c>
    </row>
    <row r="24" spans="1:2" ht="19">
      <c r="A24" s="2" t="s">
        <v>43</v>
      </c>
      <c r="B24">
        <v>1.1620036101083</v>
      </c>
    </row>
    <row r="25" spans="1:2" ht="19">
      <c r="A25" s="2" t="s">
        <v>44</v>
      </c>
      <c r="B25">
        <v>0.95893501805054104</v>
      </c>
    </row>
    <row r="26" spans="1:2" ht="19">
      <c r="A26" s="2" t="s">
        <v>50</v>
      </c>
      <c r="B26">
        <v>0.93637184115523397</v>
      </c>
    </row>
    <row r="27" spans="1:2" ht="19">
      <c r="A27" s="2" t="s">
        <v>36</v>
      </c>
      <c r="B27">
        <v>0.92509025270758105</v>
      </c>
    </row>
    <row r="28" spans="1:2" ht="19">
      <c r="A28" s="2" t="s">
        <v>49</v>
      </c>
      <c r="B28">
        <v>0.82355595667869996</v>
      </c>
    </row>
    <row r="29" spans="1:2" ht="19">
      <c r="A29" s="2" t="s">
        <v>64</v>
      </c>
      <c r="B29">
        <v>0.80099277978339301</v>
      </c>
    </row>
    <row r="30" spans="1:2" ht="19">
      <c r="A30" s="2" t="s">
        <v>45</v>
      </c>
      <c r="B30">
        <v>0.71074007220216595</v>
      </c>
    </row>
    <row r="31" spans="1:2" ht="19">
      <c r="A31" s="2" t="s">
        <v>63</v>
      </c>
      <c r="B31">
        <v>0.654332129963898</v>
      </c>
    </row>
    <row r="32" spans="1:2" ht="19">
      <c r="A32" s="2" t="s">
        <v>35</v>
      </c>
      <c r="B32">
        <v>0.64305054151624497</v>
      </c>
    </row>
    <row r="33" spans="1:2" ht="19">
      <c r="A33" s="2" t="s">
        <v>40</v>
      </c>
      <c r="B33">
        <v>0.62048736462093801</v>
      </c>
    </row>
    <row r="34" spans="1:2" ht="19">
      <c r="A34" s="2" t="s">
        <v>37</v>
      </c>
      <c r="B34">
        <v>0.59792418772563105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28E1-CE66-0242-8F53-9294AB0D8825}">
  <dimension ref="A1:C36"/>
  <sheetViews>
    <sheetView tabSelected="1" workbookViewId="0">
      <selection activeCell="B6" sqref="B6"/>
    </sheetView>
  </sheetViews>
  <sheetFormatPr baseColWidth="10" defaultRowHeight="16"/>
  <cols>
    <col min="1" max="1" width="25.5" bestFit="1" customWidth="1"/>
    <col min="2" max="2" width="14" bestFit="1" customWidth="1"/>
    <col min="3" max="3" width="9.83203125" bestFit="1" customWidth="1"/>
  </cols>
  <sheetData>
    <row r="1" spans="1:3">
      <c r="A1" t="s">
        <v>68</v>
      </c>
      <c r="B1" t="s">
        <v>69</v>
      </c>
      <c r="C1" t="s">
        <v>70</v>
      </c>
    </row>
    <row r="2" spans="1:3" ht="19">
      <c r="A2" s="8" t="s">
        <v>41</v>
      </c>
      <c r="B2" s="11">
        <v>38456119.167247303</v>
      </c>
      <c r="C2" s="9">
        <f>VLOOKUP(A2,Sheet3!$A$2:$B$34,2, FALSE)</f>
        <v>3.2378158844765301</v>
      </c>
    </row>
    <row r="3" spans="1:3" ht="19">
      <c r="A3" s="8" t="s">
        <v>65</v>
      </c>
      <c r="B3" s="11">
        <v>24727872.452830099</v>
      </c>
      <c r="C3" s="9">
        <f>VLOOKUP(A3,Sheet3!$A$2:$B$34,2, FALSE)</f>
        <v>1.7937725631768899</v>
      </c>
    </row>
    <row r="4" spans="1:3" ht="19">
      <c r="A4" s="8" t="s">
        <v>55</v>
      </c>
      <c r="B4" s="11">
        <v>23253652.127118599</v>
      </c>
      <c r="C4" s="9">
        <f>VLOOKUP(A4,Sheet3!$A$2:$B$34,2, FALSE)</f>
        <v>2.6624548736462001</v>
      </c>
    </row>
    <row r="5" spans="1:3" ht="19">
      <c r="A5" s="2" t="s">
        <v>57</v>
      </c>
      <c r="B5" s="10">
        <v>17840110.402298801</v>
      </c>
      <c r="C5" s="3">
        <f>VLOOKUP(A5,Sheet3!$A$2:$B$34,2, FALSE)</f>
        <v>2.9444945848375399</v>
      </c>
    </row>
    <row r="6" spans="1:3" ht="19">
      <c r="A6" s="2" t="s">
        <v>62</v>
      </c>
      <c r="B6" s="10">
        <v>16787331.344927501</v>
      </c>
      <c r="C6" s="3">
        <f>VLOOKUP(A6,Sheet3!$A$2:$B$34,2, FALSE)</f>
        <v>3.8921480144404299</v>
      </c>
    </row>
    <row r="7" spans="1:3" ht="19">
      <c r="A7" s="2" t="s">
        <v>52</v>
      </c>
      <c r="B7" s="10">
        <v>15588015.603248199</v>
      </c>
      <c r="C7" s="3">
        <f>VLOOKUP(A7,Sheet3!$A$2:$B$34,2, FALSE)</f>
        <v>9.7247292418772506</v>
      </c>
    </row>
    <row r="8" spans="1:3" ht="19">
      <c r="A8" s="8" t="s">
        <v>59</v>
      </c>
      <c r="B8" s="11">
        <v>13984077.7101449</v>
      </c>
      <c r="C8" s="9">
        <f>VLOOKUP(A8,Sheet3!$A$2:$B$34,2, FALSE)</f>
        <v>2.3352888086642598</v>
      </c>
    </row>
    <row r="9" spans="1:3" ht="19">
      <c r="A9" s="2" t="s">
        <v>44</v>
      </c>
      <c r="B9" s="10">
        <v>11640705.8823529</v>
      </c>
      <c r="C9" s="3">
        <f>VLOOKUP(A9,Sheet3!$A$2:$B$34,2, FALSE)</f>
        <v>0.95893501805054104</v>
      </c>
    </row>
    <row r="10" spans="1:3" ht="19">
      <c r="A10" s="2" t="s">
        <v>60</v>
      </c>
      <c r="B10" s="10">
        <v>10801391.2986666</v>
      </c>
      <c r="C10" s="3">
        <f>VLOOKUP(A10,Sheet3!$A$2:$B$34,2, FALSE)</f>
        <v>8.4611913357400699</v>
      </c>
    </row>
    <row r="11" spans="1:3" ht="19">
      <c r="A11" s="2" t="s">
        <v>66</v>
      </c>
      <c r="B11" s="10">
        <v>9549178.4677419309</v>
      </c>
      <c r="C11" s="3">
        <f>VLOOKUP(A11,Sheet3!$A$2:$B$34,2, FALSE)</f>
        <v>2.7978339350180499</v>
      </c>
    </row>
    <row r="12" spans="1:3" ht="19">
      <c r="A12" s="12" t="s">
        <v>38</v>
      </c>
      <c r="B12" s="13">
        <v>8767811.8947368395</v>
      </c>
      <c r="C12" s="7">
        <f>VLOOKUP(A12,Sheet3!$A$2:$B$34,2, FALSE)</f>
        <v>2.1435018050541501</v>
      </c>
    </row>
    <row r="13" spans="1:3" ht="19">
      <c r="A13" s="8" t="s">
        <v>56</v>
      </c>
      <c r="B13" s="11">
        <v>7036877.31155778</v>
      </c>
      <c r="C13" s="9">
        <f>VLOOKUP(A13,Sheet3!$A$2:$B$34,2, FALSE)</f>
        <v>2.2450361010830302</v>
      </c>
    </row>
    <row r="14" spans="1:3" ht="19">
      <c r="A14" s="2" t="s">
        <v>61</v>
      </c>
      <c r="B14" s="10">
        <v>5201482.6122448901</v>
      </c>
      <c r="C14" s="3">
        <f>VLOOKUP(A14,Sheet3!$A$2:$B$34,2, FALSE)</f>
        <v>3.3167870036100999</v>
      </c>
    </row>
    <row r="15" spans="1:3" ht="19">
      <c r="A15" s="8" t="s">
        <v>64</v>
      </c>
      <c r="B15" s="11">
        <v>5074486.1971830903</v>
      </c>
      <c r="C15" s="9">
        <f>VLOOKUP(A15,Sheet3!$A$2:$B$34,2, FALSE)</f>
        <v>0.80099277978339301</v>
      </c>
    </row>
    <row r="16" spans="1:3" ht="19">
      <c r="A16" s="2" t="s">
        <v>48</v>
      </c>
      <c r="B16" s="10">
        <v>4188821.9853479802</v>
      </c>
      <c r="C16" s="3">
        <f>VLOOKUP(A16,Sheet3!$A$2:$B$34,2, FALSE)</f>
        <v>3.0798736462093799</v>
      </c>
    </row>
    <row r="17" spans="1:3" ht="19">
      <c r="A17" s="8" t="s">
        <v>67</v>
      </c>
      <c r="B17" s="11">
        <v>4056941.7741935402</v>
      </c>
      <c r="C17" s="9">
        <f>VLOOKUP(A17,Sheet3!$A$2:$B$34,2, FALSE)</f>
        <v>1.3989169675090201</v>
      </c>
    </row>
    <row r="18" spans="1:3" ht="19">
      <c r="A18" s="12" t="s">
        <v>53</v>
      </c>
      <c r="B18" s="13">
        <v>3695641.8198090601</v>
      </c>
      <c r="C18" s="7">
        <f>VLOOKUP(A18,Sheet3!$A$2:$B$34,2, FALSE)</f>
        <v>18.907942238267101</v>
      </c>
    </row>
    <row r="19" spans="1:3" ht="19">
      <c r="A19" s="2" t="s">
        <v>58</v>
      </c>
      <c r="B19" s="10">
        <v>3638640.1428571399</v>
      </c>
      <c r="C19" s="3">
        <f>VLOOKUP(A19,Sheet3!$A$2:$B$34,2, FALSE)</f>
        <v>3.3957581227436799</v>
      </c>
    </row>
    <row r="20" spans="1:3" ht="19">
      <c r="A20" s="2" t="s">
        <v>35</v>
      </c>
      <c r="B20" s="10">
        <v>1986335.0877192901</v>
      </c>
      <c r="C20" s="3">
        <f>VLOOKUP(A20,Sheet3!$A$2:$B$34,2, FALSE)</f>
        <v>0.64305054151624497</v>
      </c>
    </row>
    <row r="21" spans="1:3" ht="19">
      <c r="A21" s="8" t="s">
        <v>47</v>
      </c>
      <c r="B21" s="11">
        <v>1924897.73636363</v>
      </c>
      <c r="C21" s="9">
        <f>VLOOKUP(A21,Sheet3!$A$2:$B$34,2, FALSE)</f>
        <v>1.24097472924187</v>
      </c>
    </row>
    <row r="22" spans="1:3" ht="19">
      <c r="A22" s="2" t="s">
        <v>43</v>
      </c>
      <c r="B22" s="10">
        <v>1833495.14563106</v>
      </c>
      <c r="C22" s="3">
        <f>VLOOKUP(A22,Sheet3!$A$2:$B$34,2, FALSE)</f>
        <v>1.1620036101083</v>
      </c>
    </row>
    <row r="23" spans="1:3" ht="19">
      <c r="A23" s="2" t="s">
        <v>39</v>
      </c>
      <c r="B23" s="10">
        <v>1712290.14742014</v>
      </c>
      <c r="C23" s="3">
        <f>VLOOKUP(A23,Sheet3!$A$2:$B$34,2, FALSE)</f>
        <v>4.59160649819494</v>
      </c>
    </row>
    <row r="24" spans="1:3" ht="19">
      <c r="A24" s="2" t="s">
        <v>51</v>
      </c>
      <c r="B24" s="10">
        <v>1437816.26878612</v>
      </c>
      <c r="C24" s="3">
        <f>VLOOKUP(A24,Sheet3!$A$2:$B$34,2, FALSE)</f>
        <v>3.9034296028880799</v>
      </c>
    </row>
    <row r="25" spans="1:3" ht="19">
      <c r="A25" s="2" t="s">
        <v>46</v>
      </c>
      <c r="B25" s="10">
        <v>1387692.47560975</v>
      </c>
      <c r="C25" s="3">
        <f>VLOOKUP(A25,Sheet3!$A$2:$B$34,2, FALSE)</f>
        <v>3.7003610108303202</v>
      </c>
    </row>
    <row r="26" spans="1:3" ht="19">
      <c r="A26" s="2" t="s">
        <v>49</v>
      </c>
      <c r="B26" s="10">
        <v>1331540.56164383</v>
      </c>
      <c r="C26" s="3">
        <f>VLOOKUP(A26,Sheet3!$A$2:$B$34,2, FALSE)</f>
        <v>0.82355595667869996</v>
      </c>
    </row>
    <row r="27" spans="1:3" ht="19">
      <c r="A27" s="2" t="s">
        <v>42</v>
      </c>
      <c r="B27" s="10">
        <v>854028.83030302997</v>
      </c>
      <c r="C27" s="3">
        <f>VLOOKUP(A27,Sheet3!$A$2:$B$34,2, FALSE)</f>
        <v>1.8614620938628099</v>
      </c>
    </row>
    <row r="28" spans="1:3" ht="19">
      <c r="A28" s="2" t="s">
        <v>40</v>
      </c>
      <c r="B28" s="10">
        <v>817657.27272727201</v>
      </c>
      <c r="C28" s="3">
        <f>VLOOKUP(A28,Sheet3!$A$2:$B$34,2, FALSE)</f>
        <v>0.62048736462093801</v>
      </c>
    </row>
    <row r="29" spans="1:3" ht="19">
      <c r="A29" s="2" t="s">
        <v>36</v>
      </c>
      <c r="B29" s="10">
        <v>647317.81707316998</v>
      </c>
      <c r="C29" s="3">
        <f>VLOOKUP(A29,Sheet3!$A$2:$B$34,2, FALSE)</f>
        <v>0.92509025270758105</v>
      </c>
    </row>
    <row r="30" spans="1:3" ht="19">
      <c r="A30" s="2" t="s">
        <v>50</v>
      </c>
      <c r="B30" s="10">
        <v>638503.73493975902</v>
      </c>
      <c r="C30" s="3">
        <f>VLOOKUP(A30,Sheet3!$A$2:$B$34,2, FALSE)</f>
        <v>0.93637184115523397</v>
      </c>
    </row>
    <row r="31" spans="1:3" ht="19">
      <c r="A31" s="2" t="s">
        <v>63</v>
      </c>
      <c r="B31" s="10">
        <v>542603.62068965496</v>
      </c>
      <c r="C31" s="3">
        <f>VLOOKUP(A31,Sheet3!$A$2:$B$34,2, FALSE)</f>
        <v>0.654332129963898</v>
      </c>
    </row>
    <row r="32" spans="1:3" ht="19">
      <c r="A32" s="2" t="s">
        <v>37</v>
      </c>
      <c r="B32" s="10">
        <v>513151.88679245202</v>
      </c>
      <c r="C32" s="3">
        <f>VLOOKUP(A32,Sheet3!$A$2:$B$34,2, FALSE)</f>
        <v>0.59792418772563105</v>
      </c>
    </row>
    <row r="33" spans="1:3" ht="19">
      <c r="A33" s="2" t="s">
        <v>45</v>
      </c>
      <c r="B33" s="10">
        <v>253542.22222222199</v>
      </c>
      <c r="C33" s="3">
        <f>VLOOKUP(A33,Sheet3!$A$2:$B$34,2, FALSE)</f>
        <v>0.71074007220216595</v>
      </c>
    </row>
    <row r="34" spans="1:3" ht="19">
      <c r="A34" s="2" t="s">
        <v>54</v>
      </c>
      <c r="B34" s="10">
        <v>120550.619808306</v>
      </c>
      <c r="C34" s="3">
        <f>VLOOKUP(A34,Sheet3!$A$2:$B$34,2, FALSE)</f>
        <v>3.5311371841155199</v>
      </c>
    </row>
    <row r="35" spans="1:3">
      <c r="B35" s="10">
        <f>AVERAGE(B2:B34)</f>
        <v>7281532.7764314199</v>
      </c>
    </row>
    <row r="36" spans="1:3">
      <c r="B36" s="10">
        <f>MEDIAN(B2:B34)</f>
        <v>3695641.8198090601</v>
      </c>
    </row>
  </sheetData>
  <autoFilter ref="A1:C34" xr:uid="{A55B7DDB-1298-AD41-88AF-D94C35A47736}"/>
  <conditionalFormatting sqref="C2:C34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Moninger</dc:creator>
  <cp:lastModifiedBy>Kristen Moninger</cp:lastModifiedBy>
  <dcterms:created xsi:type="dcterms:W3CDTF">2020-04-18T00:32:57Z</dcterms:created>
  <dcterms:modified xsi:type="dcterms:W3CDTF">2020-04-18T19:04:02Z</dcterms:modified>
</cp:coreProperties>
</file>