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KristenChristopher\Documents\GitHub\Clients\Clients\RTG\Quotes\"/>
    </mc:Choice>
  </mc:AlternateContent>
  <xr:revisionPtr revIDLastSave="0" documentId="8_{00455403-FD91-402B-862B-3A4EE01F184A}" xr6:coauthVersionLast="47" xr6:coauthVersionMax="47" xr10:uidLastSave="{00000000-0000-0000-0000-000000000000}"/>
  <bookViews>
    <workbookView xWindow="32310" yWindow="1440" windowWidth="21285" windowHeight="14625" xr2:uid="{00000000-000D-0000-FFFF-FFFF00000000}"/>
  </bookViews>
  <sheets>
    <sheet name="Price Estim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6" i="1" l="1"/>
  <c r="K106" i="1" s="1"/>
  <c r="I105" i="1"/>
  <c r="K105" i="1" s="1"/>
  <c r="K104" i="1"/>
  <c r="I104" i="1"/>
  <c r="I103" i="1"/>
  <c r="K103" i="1" s="1"/>
  <c r="I102" i="1"/>
  <c r="K102" i="1" s="1"/>
  <c r="I101" i="1"/>
  <c r="K101" i="1" s="1"/>
  <c r="K100" i="1"/>
  <c r="I100" i="1"/>
  <c r="I99" i="1"/>
  <c r="K99" i="1" s="1"/>
  <c r="I98" i="1"/>
  <c r="K98" i="1" s="1"/>
  <c r="I97" i="1"/>
  <c r="K97" i="1" s="1"/>
  <c r="K96" i="1"/>
  <c r="I96" i="1"/>
  <c r="I95" i="1"/>
  <c r="K95" i="1" s="1"/>
  <c r="I93" i="1"/>
  <c r="I92" i="1"/>
  <c r="I91" i="1"/>
  <c r="I90" i="1"/>
  <c r="I88" i="1"/>
  <c r="I87" i="1"/>
  <c r="I83" i="1"/>
  <c r="I71" i="1"/>
  <c r="I69" i="1"/>
  <c r="I68" i="1"/>
  <c r="I66" i="1"/>
  <c r="I63" i="1"/>
  <c r="I62" i="1"/>
  <c r="I61" i="1"/>
  <c r="I60" i="1"/>
  <c r="I58" i="1"/>
  <c r="I57" i="1"/>
  <c r="I53" i="1"/>
  <c r="I52" i="1"/>
  <c r="I51" i="1"/>
  <c r="I48" i="1"/>
  <c r="I47" i="1"/>
  <c r="I45" i="1"/>
  <c r="I43" i="1"/>
  <c r="I42" i="1"/>
  <c r="I41" i="1"/>
  <c r="I39" i="1"/>
  <c r="I38" i="1"/>
  <c r="I37" i="1"/>
  <c r="I36" i="1"/>
  <c r="I35" i="1"/>
  <c r="K35" i="1" s="1"/>
  <c r="I34" i="1"/>
  <c r="K34" i="1" s="1"/>
  <c r="I33" i="1"/>
  <c r="K33" i="1" s="1"/>
  <c r="K31" i="1"/>
  <c r="I31" i="1"/>
  <c r="I30" i="1"/>
  <c r="K29" i="1"/>
  <c r="I29" i="1"/>
  <c r="I28" i="1"/>
  <c r="K28" i="1" s="1"/>
  <c r="I27" i="1"/>
  <c r="K27" i="1" s="1"/>
  <c r="K26" i="1"/>
  <c r="I26" i="1"/>
  <c r="K25" i="1"/>
  <c r="I25" i="1"/>
  <c r="I24" i="1"/>
  <c r="K24" i="1" s="1"/>
  <c r="I23" i="1"/>
  <c r="K23" i="1" s="1"/>
  <c r="K22" i="1"/>
  <c r="I22" i="1"/>
  <c r="K21" i="1"/>
  <c r="I21" i="1"/>
  <c r="I19" i="1"/>
  <c r="K19" i="1" s="1"/>
  <c r="K109" i="1" l="1"/>
  <c r="K111" i="1"/>
  <c r="K112" i="1" l="1"/>
</calcChain>
</file>

<file path=xl/sharedStrings.xml><?xml version="1.0" encoding="utf-8"?>
<sst xmlns="http://schemas.openxmlformats.org/spreadsheetml/2006/main" count="679" uniqueCount="239">
  <si>
    <t>Price Estimate</t>
  </si>
  <si>
    <t>Frank Ball</t>
  </si>
  <si>
    <t>CONVERGE</t>
  </si>
  <si>
    <t>130 TECHNOLOGY PKWY,0</t>
  </si>
  <si>
    <t>PEACHTREE CORNERS, GA-30092 2908</t>
  </si>
  <si>
    <t>UNITED STATES</t>
  </si>
  <si>
    <t>Ph no:+1 6788735787</t>
  </si>
  <si>
    <r>
      <rPr>
        <sz val="9"/>
        <color indexed="8"/>
        <rFont val="Calibri"/>
      </rPr>
      <t>CORUS 360</t>
    </r>
  </si>
  <si>
    <t/>
  </si>
  <si>
    <t>Ph no:+1 6788120108</t>
  </si>
  <si>
    <t>Price Estimate for planning and information purposes only and is not a binding offer from Cisco.</t>
  </si>
  <si>
    <r>
      <rPr>
        <b/>
        <sz val="9"/>
        <color indexed="8"/>
        <rFont val="Calibri"/>
      </rPr>
      <t>Date:</t>
    </r>
    <r>
      <rPr>
        <sz val="9"/>
        <color indexed="8"/>
        <rFont val="Calibri"/>
      </rPr>
      <t xml:space="preserve"> 30-Aug-2023</t>
    </r>
  </si>
  <si>
    <t>All prices are shown in USD</t>
  </si>
  <si>
    <t>Part Number</t>
  </si>
  <si>
    <t>Smart Account Mandatory</t>
  </si>
  <si>
    <t>Description</t>
  </si>
  <si>
    <t>Service Duration (Months)</t>
  </si>
  <si>
    <t>Estimated Lead Time (Days)</t>
  </si>
  <si>
    <t>Unit List Price</t>
  </si>
  <si>
    <t>Pricing Term</t>
  </si>
  <si>
    <t>Qty</t>
  </si>
  <si>
    <t>Unit Net Price</t>
  </si>
  <si>
    <t>Disc(%)</t>
  </si>
  <si>
    <t>Extended Net Price</t>
  </si>
  <si>
    <t>A-FLEX-3</t>
  </si>
  <si>
    <t>-</t>
  </si>
  <si>
    <t>Collaboration Flex Plan 3.0</t>
  </si>
  <si>
    <t>---</t>
  </si>
  <si>
    <t>N/A</t>
  </si>
  <si>
    <t>Initial Term - 60.00 Months   |   Auto Renewal Term - 36 Months   |   Billing Model - Annual Billing   |   Requested Start Date - 23-Jul-2023   |   Requested End Date - 22-Jul-2028</t>
  </si>
  <si>
    <t>SVS-FLEX-SUPT-BAS</t>
  </si>
  <si>
    <t>Basic Support for Flex Plan</t>
  </si>
  <si>
    <t>A-FLEX-EACL</t>
  </si>
  <si>
    <t>EntW Webex Calling</t>
  </si>
  <si>
    <t>A-FLEX-C-PRO</t>
  </si>
  <si>
    <t>Webex Calling Entitlement</t>
  </si>
  <si>
    <t>A-FLEX-CL-CA</t>
  </si>
  <si>
    <t>Webex Calling Common Area Entitlement</t>
  </si>
  <si>
    <t>A-FLEX-P-CALL</t>
  </si>
  <si>
    <t>Prem to Webex Calling / UCM Cloud</t>
  </si>
  <si>
    <t>A-FLEX-C-DEV-ENT</t>
  </si>
  <si>
    <t>Cloud Device Registration Entitlement</t>
  </si>
  <si>
    <t>A-FLEX-MSG-ENT</t>
  </si>
  <si>
    <t>Messaging Entitlement</t>
  </si>
  <si>
    <t>A-FLEX-FILESTG-ENT</t>
  </si>
  <si>
    <t>File Storage Entitlement</t>
  </si>
  <si>
    <t>A-FLEX-PROPACK-ENT</t>
  </si>
  <si>
    <t>Pro Pack for Cisco Control Hub Entitlement</t>
  </si>
  <si>
    <t>A-FLEX-ERC</t>
  </si>
  <si>
    <t>Emergency Response Center Call fee per location search US</t>
  </si>
  <si>
    <t>--</t>
  </si>
  <si>
    <t>A-FLEX-3-CC</t>
  </si>
  <si>
    <t>Flex 3.0 for Contact Center</t>
  </si>
  <si>
    <t>Initial Term - 60.00 Months   |   Auto Renewal Term - 12 Months   |   Billing Model - Annual Billing   |   Requested Start Date - 23-Jul-2023   |   Requested End Date - 22-Jul-2028</t>
  </si>
  <si>
    <t>A-FLEX-WCC-P-C</t>
  </si>
  <si>
    <t>Webex Contact Center Premium Concurrent Agent</t>
  </si>
  <si>
    <t>A-FLEX-WCC-S-C</t>
  </si>
  <si>
    <t>Webex Contact Center Standard Concurrent Agent</t>
  </si>
  <si>
    <t>A-FLEX-WCC-P-C-O</t>
  </si>
  <si>
    <t>Webex Contact Center Premium Concurrent Agent Overage</t>
  </si>
  <si>
    <t>A-FLEX-WCC-S-C-O</t>
  </si>
  <si>
    <t>Webex Contact Center Standard Concurrent Agent Overage</t>
  </si>
  <si>
    <t>A-FLEX-C-IVR-O</t>
  </si>
  <si>
    <t>Webex Contact Center Addl IVR Ports Overage</t>
  </si>
  <si>
    <t>A-WXCN-PRM-AUTOINT</t>
  </si>
  <si>
    <t>Webex Connect Premium Uncommitted Interaction</t>
  </si>
  <si>
    <t>A-CHAN-U-SMS-SC-US</t>
  </si>
  <si>
    <t>United States Short Code MT Usage (SMS)</t>
  </si>
  <si>
    <t>Uncommitted US SMS SC Rates</t>
  </si>
  <si>
    <t>A-SMS-SC-PROV</t>
  </si>
  <si>
    <t>SMS United States Short Code Provisioning Fee</t>
  </si>
  <si>
    <t>A-CHAN-SMS-SCR-NUM</t>
  </si>
  <si>
    <t>United States Short Code Random Number (SMS/MMS)</t>
  </si>
  <si>
    <t>A-CHAN-SMS-SCV-NUM</t>
  </si>
  <si>
    <t>United States Short Code Vanity Number (SMS/MMS)</t>
  </si>
  <si>
    <t>A-CHAN-U-SMS-10DLC</t>
  </si>
  <si>
    <t>SMS Channel- US 10DLC MT Usage</t>
  </si>
  <si>
    <t>Uncommitted US SMS 10LC Rates</t>
  </si>
  <si>
    <t>A-CHAN-SMS-10DLC-N</t>
  </si>
  <si>
    <t>United States 10 Digit Long Code Number (SMS)</t>
  </si>
  <si>
    <t>A-CHAN-U-SMS-TF-US</t>
  </si>
  <si>
    <t>SMS Channel- US Toll-Free Number MT &amp; MO Usage</t>
  </si>
  <si>
    <t>Uncommitted US SMS TF Rates</t>
  </si>
  <si>
    <t>A-CHAN-SMS-TF-NUM</t>
  </si>
  <si>
    <t>United States/Canada Toll Free Number (SMS/VOICE)</t>
  </si>
  <si>
    <t>A-SMS-TF-PROV</t>
  </si>
  <si>
    <t>United States/Canada Toll Free Provisioning Fee (SMS/VOICE)</t>
  </si>
  <si>
    <t>A-SMS-CARRIER</t>
  </si>
  <si>
    <t>SMS Channel- US Carrier Surcharge</t>
  </si>
  <si>
    <t>SMS Carrier Rates</t>
  </si>
  <si>
    <t>A-CHAN-U-SMS-SC-CA</t>
  </si>
  <si>
    <t>SMS Channel- Canada Short Code MT Usage</t>
  </si>
  <si>
    <t>Uncommitted Canada SMS SC Rates</t>
  </si>
  <si>
    <t>A-CHAN-U-SMS-SCCAO</t>
  </si>
  <si>
    <t>SMS Channel- Canada Short Code MO Usage</t>
  </si>
  <si>
    <t>A-SC-CAN-PROV-FEE</t>
  </si>
  <si>
    <t>Canada Short Code Provisioning</t>
  </si>
  <si>
    <t>A-CHAN-SMS-SCC-NUM</t>
  </si>
  <si>
    <t>Canada Short Code Number (SMS)</t>
  </si>
  <si>
    <t>A-CHAN-U-SMS-SC-UK</t>
  </si>
  <si>
    <t>SMS Channel- UK  Short Code MT Usage</t>
  </si>
  <si>
    <t>Uncommitted UK SMS SC Rates</t>
  </si>
  <si>
    <t>A-CHAN-U-SMS-INTL</t>
  </si>
  <si>
    <t>SMS Channel- International MT Usage</t>
  </si>
  <si>
    <t>Uncommitted SMS International Rates</t>
  </si>
  <si>
    <t>A-CHAN-U-MMS-SC</t>
  </si>
  <si>
    <t>MMS Channel- US Short Code MT Usage</t>
  </si>
  <si>
    <t>Uncommitted US MMS SC Rates</t>
  </si>
  <si>
    <t>A-CHAN-U-MMS-SC-CA</t>
  </si>
  <si>
    <t>MMS Channel- Canada Short Code MT - Usage</t>
  </si>
  <si>
    <t>A-CHAN-U-MMS-SCCAO</t>
  </si>
  <si>
    <t>MMS Channel- Canada Short Code MO - Usage</t>
  </si>
  <si>
    <t>A-CHAN-U-MMS-TF</t>
  </si>
  <si>
    <t>MMS Channel- US Toll Free Usage</t>
  </si>
  <si>
    <t>Uncommitted US MMS TF Rates</t>
  </si>
  <si>
    <t>A-CHAN-U-MMS-TF-CA</t>
  </si>
  <si>
    <t>MMS Channel- Canada Toll Free MT - Usage</t>
  </si>
  <si>
    <t>A-CHAN-U-MMS-TFCAO</t>
  </si>
  <si>
    <t>MMS Channel- Canada Toll Free MO - Usage</t>
  </si>
  <si>
    <t>A-CHAN-U-MMS-LC-CA</t>
  </si>
  <si>
    <t>MMS Channel- Canada Long Code MT - Usage</t>
  </si>
  <si>
    <t>A-CHAN-U-MMS-LCCAO</t>
  </si>
  <si>
    <t>MMS Channel- Canada Long Code MO - Usage</t>
  </si>
  <si>
    <t>A-MMS-CARRIER</t>
  </si>
  <si>
    <t>MMS Channel- US Carrier Surcharge</t>
  </si>
  <si>
    <t>MMS Carrier Rates</t>
  </si>
  <si>
    <t>A-CHAN-U-RCS-US</t>
  </si>
  <si>
    <t>RCS Channel- US Usage</t>
  </si>
  <si>
    <t>Uncommitted US RCS Rates</t>
  </si>
  <si>
    <t>A-RCS-PROV-FEE</t>
  </si>
  <si>
    <t>US RCS Bot Provisioning</t>
  </si>
  <si>
    <t>A-RCS-CARRIER</t>
  </si>
  <si>
    <t>RCS Carrier Fee</t>
  </si>
  <si>
    <t>A-CHAN-WHATSAPP-OB</t>
  </si>
  <si>
    <t>WhatsApp Channel- Outbound Messaging Usage</t>
  </si>
  <si>
    <t>A-CHAN-WHATSAPP-IB</t>
  </si>
  <si>
    <t>WhatsApp Channel- Inbound Messaging Usage</t>
  </si>
  <si>
    <t>A-WHATSAPP-FEE</t>
  </si>
  <si>
    <t>WhatsApp Message Fees</t>
  </si>
  <si>
    <t>WhatsApp Rates</t>
  </si>
  <si>
    <t>A-WHATSAPP-PROV</t>
  </si>
  <si>
    <t>Digital Channel WhatsApp provisioning fee</t>
  </si>
  <si>
    <t>A-CHAN-U-FB-MSGR</t>
  </si>
  <si>
    <t>Facebook Messenger Channel Usage</t>
  </si>
  <si>
    <t>Uncommitted FB Messenger Rates</t>
  </si>
  <si>
    <t>A-CHAN-U-INSTAGRAM</t>
  </si>
  <si>
    <t>Instagram Usage Monthly Active User</t>
  </si>
  <si>
    <t>A-CHAN-U-TWITTER</t>
  </si>
  <si>
    <t>Twitter DM Channel Usage</t>
  </si>
  <si>
    <t>Uncommitted Twitter Rates</t>
  </si>
  <si>
    <t>A-CHAN-U-APPLE-BC</t>
  </si>
  <si>
    <t>Apple Business Chat Channel Usage</t>
  </si>
  <si>
    <t>Uncommitted Apple Business Chat Rates</t>
  </si>
  <si>
    <t>A-CHAN-U-GBM</t>
  </si>
  <si>
    <t>Google Business Messages Channel Usage Monthly Active User</t>
  </si>
  <si>
    <t>A-CHAN-U-EMAIL</t>
  </si>
  <si>
    <t>Email Channel- Usage</t>
  </si>
  <si>
    <t>Uncommitted Email Rates</t>
  </si>
  <si>
    <t>A-CHAN-U-LCHAT-WC</t>
  </si>
  <si>
    <t>Live Chat / Web Chat Channel Usage</t>
  </si>
  <si>
    <t>Uncommitted LiveChat WebChat Rates</t>
  </si>
  <si>
    <t>A-CHAN-U-INAPP-P</t>
  </si>
  <si>
    <t>Push / In-App Channel- Usage</t>
  </si>
  <si>
    <t>Uncommitted In-APP Push Rates</t>
  </si>
  <si>
    <t>A-CHAN-U-BPUSH</t>
  </si>
  <si>
    <t>Browser Push Channel Usage</t>
  </si>
  <si>
    <t>Uncommitted Browser Push Rates</t>
  </si>
  <si>
    <t>A-CHAN-U-V-FRUS-IB</t>
  </si>
  <si>
    <t>Voice Channel- US Flat Rate Calls, Inbound</t>
  </si>
  <si>
    <t>Uncommitted Voice FR IB Call US Rates</t>
  </si>
  <si>
    <t>A-CHAN-U-V-FRUS-OB</t>
  </si>
  <si>
    <t>Voice Channel- US Flat Rate Calls, Outbound</t>
  </si>
  <si>
    <t>Uncommitted Voice FR OB Call US Rates</t>
  </si>
  <si>
    <t>A-CHAN-V-10DLC-US</t>
  </si>
  <si>
    <t>Voice Channel - United States Standard 10 digit Voice Number</t>
  </si>
  <si>
    <t>A-CHAN-U-V-FRCA-IB</t>
  </si>
  <si>
    <t>Voice Channel- Canada Flat Rate Calls, Inbound</t>
  </si>
  <si>
    <t>Uncommitted Voice FR IB Call CAN Rates</t>
  </si>
  <si>
    <t>A-CHAN-U-V-FRCA-OB</t>
  </si>
  <si>
    <t>Voice Channel- Canada Flat Rate Calls, Outbound</t>
  </si>
  <si>
    <t>Uncommitted Voice FR OB Call CAN Rates</t>
  </si>
  <si>
    <t>A-CHAN-U-V-TFCA-IB</t>
  </si>
  <si>
    <t>Voice Channel- Canada Toll-Free Calls, Inbound</t>
  </si>
  <si>
    <t>Uncommitted Voice TF IB Call CAN Rates</t>
  </si>
  <si>
    <t>A-CHAN-V-TF-CA</t>
  </si>
  <si>
    <t>Channel- Voice Canada Toll-Free number</t>
  </si>
  <si>
    <t>A-CHAN-V-10DLC-CA</t>
  </si>
  <si>
    <t>Channel- Voice Canada Standard 10-digit Voice Number</t>
  </si>
  <si>
    <t>A-VOICE-U-INTL</t>
  </si>
  <si>
    <t>Voice Channel- International Messaging</t>
  </si>
  <si>
    <t>Uncommitted Voice International Rates</t>
  </si>
  <si>
    <t>A-CHAN-U-V-STT</t>
  </si>
  <si>
    <t>Voice Channel - Speech-to-Text</t>
  </si>
  <si>
    <t>A-CHAN-U-V-TTS-NEU</t>
  </si>
  <si>
    <t>Voice Channel- Txt-to-Speech (TTS) Neural Voice</t>
  </si>
  <si>
    <t>A-CHAN-U-V-TTS-STD</t>
  </si>
  <si>
    <t>Voice Channel- Txt-to-Speech (TTS) Standard Voice</t>
  </si>
  <si>
    <t>A-CHAN-V-PORTS</t>
  </si>
  <si>
    <t>Voice Channel- Ports</t>
  </si>
  <si>
    <t>A-INTL-NUM-PROV</t>
  </si>
  <si>
    <t>International number provisioning fee</t>
  </si>
  <si>
    <t>International Number Provisioning Rates</t>
  </si>
  <si>
    <t>A-FLEX-P-C-AGT-ENT</t>
  </si>
  <si>
    <t>Webex Contact Center Concurrent Premium Agent Entitlement</t>
  </si>
  <si>
    <t>A-FLEX-S-C-AGT-ENT</t>
  </si>
  <si>
    <t>Webex Contact Center Concurrent Standard Agent Entitlement</t>
  </si>
  <si>
    <t>A-FLEX-CJIVR-ENT</t>
  </si>
  <si>
    <t>WxCC Additional Cisco IVR Ports Entitlement</t>
  </si>
  <si>
    <t>A-FLEX-P-CC</t>
  </si>
  <si>
    <t>On Prem to Webex Contact Center - Premises Ent</t>
  </si>
  <si>
    <t>A-FLEX-DC-C-ENT</t>
  </si>
  <si>
    <t>Digital Channels- Cloud Entitlement</t>
  </si>
  <si>
    <t>CP-7811-3PCC-K9=</t>
  </si>
  <si>
    <t>Cisco IP Phone 7811 with Multiplatform Phone firmware</t>
  </si>
  <si>
    <t>CP-7821-3PCC-K9=</t>
  </si>
  <si>
    <t>Cisco IP Phone 7821 with Multiplatform Phone firmware</t>
  </si>
  <si>
    <t>CP-8811-3PCC-K9=</t>
  </si>
  <si>
    <t>Cisco IP Phone 8811 with Multiplatform Phone firmware</t>
  </si>
  <si>
    <t>CP-7861-3PCC-K9=</t>
  </si>
  <si>
    <t>Cisco IP Phone 7861 for 3rd Party Call Control</t>
  </si>
  <si>
    <t>CP-8841-3PCC-K9=</t>
  </si>
  <si>
    <t>Cisco IP Phone 8841 with Multiplatform Phone firmware</t>
  </si>
  <si>
    <t>CP-8851-3PCC-K9=</t>
  </si>
  <si>
    <t>Cisco IP Phone 8851 with Multiplatform Phone firmware</t>
  </si>
  <si>
    <t>Product Total</t>
  </si>
  <si>
    <t>Service Total :</t>
  </si>
  <si>
    <t>Subscription Total</t>
  </si>
  <si>
    <t>Total Price:</t>
  </si>
  <si>
    <r>
      <rPr>
        <b/>
        <sz val="9"/>
        <color indexed="8"/>
        <rFont val="Calibri"/>
      </rPr>
      <t>Valid through:</t>
    </r>
    <r>
      <rPr>
        <sz val="9"/>
        <color indexed="8"/>
        <rFont val="Calibri"/>
      </rPr>
      <t xml:space="preserve">  </t>
    </r>
  </si>
  <si>
    <r>
      <rPr>
        <b/>
        <sz val="9"/>
        <color indexed="8"/>
        <rFont val="Calibri"/>
      </rPr>
      <t>FOB Point:</t>
    </r>
    <r>
      <rPr>
        <sz val="9"/>
        <color indexed="8"/>
        <rFont val="Calibri"/>
      </rPr>
      <t xml:space="preserve">         None</t>
    </r>
  </si>
  <si>
    <t>Notes</t>
  </si>
  <si>
    <t>Signed:</t>
  </si>
  <si>
    <t>Estimate ID:</t>
  </si>
  <si>
    <t>JG145610154IP</t>
  </si>
  <si>
    <t>Deal ID:</t>
  </si>
  <si>
    <t>NA</t>
  </si>
  <si>
    <t>Price List:</t>
  </si>
  <si>
    <t>Global Price List US Availability (USD)</t>
  </si>
  <si>
    <t>"This Price Estimate does not constitute an offer by CISCO to sell products, but is instead an invitation to issue a purchase order to CISCO until the valid date specified in this price estimate. Such a purchase order will be subject to Cisco's standard procedures, terms and conditions for the acceptance of purchase orders. This order may be subject to indirect tax (VAT, GST, sales tax or other indirect taxes), duty and freight charges even if not noted on this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</si>
</sst>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
  </numFmts>
  <fonts count="114" x14ac:knownFonts="1">
    <font>
      <sz val="11"/>
      <color indexed="8"/>
      <name val="Calibri"/>
      <family val="2"/>
      <scheme val="minor"/>
    </font>
    <font>
      <b/>
      <sz val="16"/>
      <color indexed="8"/>
      <name val="Helvetica"/>
    </font>
    <font>
      <b/>
      <sz val="11"/>
      <color indexed="10"/>
      <name val="Helvetica"/>
    </font>
    <font>
      <b/>
      <sz val="9"/>
      <color indexed="8"/>
      <name val="Helvetica"/>
    </font>
    <font>
      <sz val="9"/>
      <color indexed="8"/>
      <name val="Helvetica"/>
    </font>
    <font>
      <sz val="9"/>
      <color indexed="8"/>
      <name val="Helvetica"/>
    </font>
    <font>
      <b/>
      <sz val="9"/>
      <color indexed="8"/>
      <name val="Helvetica"/>
    </font>
    <font>
      <sz val="9"/>
      <color indexed="8"/>
      <name val="Helvetica"/>
    </font>
    <font>
      <sz val="9"/>
      <color indexed="8"/>
      <name val="Helvetica"/>
    </font>
    <font>
      <b/>
      <sz val="9"/>
      <color indexed="8"/>
      <name val="Helvetica"/>
    </font>
    <font>
      <b/>
      <sz val="9"/>
      <color indexed="8"/>
      <name val="Helvetica"/>
    </font>
    <font>
      <sz val="9"/>
      <color indexed="8"/>
      <name val="Helvetica"/>
    </font>
    <font>
      <sz val="8"/>
      <color indexed="8"/>
      <name val="Calibri"/>
    </font>
    <font>
      <sz val="7"/>
      <color indexed="8"/>
      <name val="Helvetica"/>
    </font>
    <font>
      <sz val="9"/>
      <color indexed="12"/>
      <name val="Helvetica"/>
    </font>
    <font>
      <b/>
      <sz val="9"/>
      <color indexed="8"/>
      <name val="Helvetica"/>
    </font>
    <font>
      <b/>
      <sz val="9"/>
      <color indexed="8"/>
      <name val="Calibri"/>
    </font>
    <font>
      <sz val="9"/>
      <color indexed="8"/>
      <name val="Calibri"/>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
      <sz val="9"/>
      <color indexed="8"/>
      <name val="Helvetica"/>
    </font>
  </fonts>
  <fills count="3">
    <fill>
      <patternFill patternType="none"/>
    </fill>
    <fill>
      <patternFill patternType="gray125"/>
    </fill>
    <fill>
      <patternFill patternType="solid">
        <fgColor indexed="55"/>
      </patternFill>
    </fill>
  </fills>
  <borders count="7">
    <border>
      <left/>
      <right/>
      <top/>
      <bottom/>
      <diagonal/>
    </border>
    <border>
      <left/>
      <right/>
      <top/>
      <bottom style="thin">
        <color indexed="8"/>
      </bottom>
      <diagonal/>
    </border>
    <border>
      <left/>
      <right/>
      <top/>
      <bottom style="medium">
        <color indexed="8"/>
      </bottom>
      <diagonal/>
    </border>
    <border>
      <left style="thin">
        <color indexed="22"/>
      </left>
      <right style="thin">
        <color indexed="22"/>
      </right>
      <top style="thin">
        <color indexed="22"/>
      </top>
      <bottom style="thin">
        <color indexed="22"/>
      </bottom>
      <diagonal/>
    </border>
    <border>
      <left/>
      <right/>
      <top style="thin">
        <color indexed="8"/>
      </top>
      <bottom style="thin">
        <color indexed="8"/>
      </bottom>
      <diagonal/>
    </border>
    <border>
      <left/>
      <right style="thin">
        <color indexed="22"/>
      </right>
      <top style="thin">
        <color indexed="8"/>
      </top>
      <bottom style="thin">
        <color indexed="8"/>
      </bottom>
      <diagonal/>
    </border>
    <border>
      <left style="thin">
        <color indexed="22"/>
      </left>
      <right/>
      <top style="thin">
        <color indexed="8"/>
      </top>
      <bottom style="thin">
        <color indexed="8"/>
      </bottom>
      <diagonal/>
    </border>
  </borders>
  <cellStyleXfs count="1">
    <xf numFmtId="0" fontId="0" fillId="0" borderId="0"/>
  </cellStyleXfs>
  <cellXfs count="125">
    <xf numFmtId="0" fontId="0" fillId="0" borderId="0" xfId="0"/>
    <xf numFmtId="0" fontId="0" fillId="0" borderId="1" xfId="0" applyBorder="1"/>
    <xf numFmtId="0" fontId="0" fillId="0" borderId="2" xfId="0" applyBorder="1"/>
    <xf numFmtId="0" fontId="3" fillId="0" borderId="0" xfId="0" applyFont="1" applyAlignment="1">
      <alignment horizontal="left" vertical="center"/>
    </xf>
    <xf numFmtId="0" fontId="5" fillId="0" borderId="0" xfId="0" applyFont="1" applyAlignment="1">
      <alignment horizontal="right" vertical="center"/>
    </xf>
    <xf numFmtId="4" fontId="6" fillId="0" borderId="0" xfId="0" applyNumberFormat="1" applyFont="1" applyAlignment="1">
      <alignment horizontal="right" vertical="center"/>
    </xf>
    <xf numFmtId="4" fontId="7" fillId="0" borderId="0" xfId="0" applyNumberFormat="1" applyFont="1" applyAlignment="1">
      <alignment horizontal="right" vertical="center"/>
    </xf>
    <xf numFmtId="0" fontId="8" fillId="0" borderId="0" xfId="0" applyFont="1" applyAlignment="1">
      <alignment horizontal="center" vertical="center"/>
    </xf>
    <xf numFmtId="0" fontId="9" fillId="2" borderId="3" xfId="0" applyFont="1" applyFill="1" applyBorder="1" applyAlignment="1">
      <alignment horizontal="left" vertical="center" wrapText="1"/>
    </xf>
    <xf numFmtId="0" fontId="9" fillId="2" borderId="3" xfId="0" applyFont="1" applyFill="1" applyBorder="1" applyAlignment="1">
      <alignment horizontal="right" vertical="center" wrapText="1"/>
    </xf>
    <xf numFmtId="0" fontId="9" fillId="2" borderId="3" xfId="0" applyFont="1" applyFill="1" applyBorder="1" applyAlignment="1">
      <alignment horizontal="center" vertical="center" wrapText="1"/>
    </xf>
    <xf numFmtId="0" fontId="11" fillId="0" borderId="3" xfId="0" applyFont="1" applyBorder="1" applyAlignment="1">
      <alignment horizontal="left" vertical="center" wrapText="1"/>
    </xf>
    <xf numFmtId="4" fontId="11" fillId="0" borderId="3" xfId="0" applyNumberFormat="1" applyFont="1" applyBorder="1" applyAlignment="1">
      <alignment horizontal="right" vertical="center" wrapText="1"/>
    </xf>
    <xf numFmtId="0" fontId="11" fillId="0" borderId="3" xfId="0" applyFont="1" applyBorder="1" applyAlignment="1">
      <alignment horizontal="center" vertical="center" wrapText="1"/>
    </xf>
    <xf numFmtId="1" fontId="11" fillId="0" borderId="3" xfId="0" applyNumberFormat="1" applyFont="1" applyBorder="1" applyAlignment="1">
      <alignment horizontal="center" vertical="center" wrapText="1"/>
    </xf>
    <xf numFmtId="4" fontId="14" fillId="0" borderId="3" xfId="0" applyNumberFormat="1" applyFont="1" applyBorder="1" applyAlignment="1">
      <alignment horizontal="right" vertical="center" wrapText="1"/>
    </xf>
    <xf numFmtId="0" fontId="11" fillId="0" borderId="3" xfId="0" applyFont="1" applyBorder="1" applyAlignment="1">
      <alignment horizontal="left" vertical="top" wrapText="1"/>
    </xf>
    <xf numFmtId="0" fontId="15" fillId="0" borderId="3" xfId="0" applyFont="1" applyBorder="1" applyAlignment="1">
      <alignment horizontal="left" vertical="top" wrapText="1"/>
    </xf>
    <xf numFmtId="4" fontId="18" fillId="0" borderId="3" xfId="0" applyNumberFormat="1" applyFont="1" applyBorder="1" applyAlignment="1">
      <alignment horizontal="right" vertical="center" wrapText="1"/>
    </xf>
    <xf numFmtId="4" fontId="19" fillId="0" borderId="3" xfId="0" applyNumberFormat="1" applyFont="1" applyBorder="1" applyAlignment="1">
      <alignment horizontal="right" vertical="center" wrapText="1"/>
    </xf>
    <xf numFmtId="4" fontId="20" fillId="0" borderId="3" xfId="0" applyNumberFormat="1" applyFont="1" applyBorder="1" applyAlignment="1">
      <alignment horizontal="right" vertical="center" wrapText="1"/>
    </xf>
    <xf numFmtId="4" fontId="21" fillId="0" borderId="3" xfId="0" applyNumberFormat="1" applyFont="1" applyBorder="1" applyAlignment="1">
      <alignment horizontal="right" vertical="center" wrapText="1"/>
    </xf>
    <xf numFmtId="4" fontId="22" fillId="0" borderId="3" xfId="0" applyNumberFormat="1" applyFont="1" applyBorder="1" applyAlignment="1">
      <alignment horizontal="right" vertical="center" wrapText="1"/>
    </xf>
    <xf numFmtId="4" fontId="23" fillId="0" borderId="3" xfId="0" applyNumberFormat="1" applyFont="1" applyBorder="1" applyAlignment="1">
      <alignment horizontal="right" vertical="center" wrapText="1"/>
    </xf>
    <xf numFmtId="4" fontId="24" fillId="0" borderId="3" xfId="0" applyNumberFormat="1" applyFont="1" applyBorder="1" applyAlignment="1">
      <alignment horizontal="right" vertical="center" wrapText="1"/>
    </xf>
    <xf numFmtId="4" fontId="25" fillId="0" borderId="3" xfId="0" applyNumberFormat="1" applyFont="1" applyBorder="1" applyAlignment="1">
      <alignment horizontal="right" vertical="center" wrapText="1"/>
    </xf>
    <xf numFmtId="4" fontId="26" fillId="0" borderId="3" xfId="0" applyNumberFormat="1" applyFont="1" applyBorder="1" applyAlignment="1">
      <alignment horizontal="right" vertical="center" wrapText="1"/>
    </xf>
    <xf numFmtId="4" fontId="27" fillId="0" borderId="3" xfId="0" applyNumberFormat="1" applyFont="1" applyBorder="1" applyAlignment="1">
      <alignment horizontal="right" vertical="center" wrapText="1"/>
    </xf>
    <xf numFmtId="4" fontId="28" fillId="0" borderId="3" xfId="0" applyNumberFormat="1" applyFont="1" applyBorder="1" applyAlignment="1">
      <alignment horizontal="right" vertical="center" wrapText="1"/>
    </xf>
    <xf numFmtId="4" fontId="29" fillId="0" borderId="3" xfId="0" applyNumberFormat="1" applyFont="1" applyBorder="1" applyAlignment="1">
      <alignment horizontal="right" vertical="center" wrapText="1"/>
    </xf>
    <xf numFmtId="4" fontId="30" fillId="0" borderId="3" xfId="0" applyNumberFormat="1" applyFont="1" applyBorder="1" applyAlignment="1">
      <alignment horizontal="right" vertical="center" wrapText="1"/>
    </xf>
    <xf numFmtId="4" fontId="31" fillId="0" borderId="3" xfId="0" applyNumberFormat="1" applyFont="1" applyBorder="1" applyAlignment="1">
      <alignment horizontal="right" vertical="center" wrapText="1"/>
    </xf>
    <xf numFmtId="4" fontId="32" fillId="0" borderId="3" xfId="0" applyNumberFormat="1" applyFont="1" applyBorder="1" applyAlignment="1">
      <alignment horizontal="right" vertical="center" wrapText="1"/>
    </xf>
    <xf numFmtId="4" fontId="33" fillId="0" borderId="3" xfId="0" applyNumberFormat="1" applyFont="1" applyBorder="1" applyAlignment="1">
      <alignment horizontal="right" vertical="center" wrapText="1"/>
    </xf>
    <xf numFmtId="4" fontId="34" fillId="0" borderId="3" xfId="0" applyNumberFormat="1" applyFont="1" applyBorder="1" applyAlignment="1">
      <alignment horizontal="right" vertical="center" wrapText="1"/>
    </xf>
    <xf numFmtId="4" fontId="35" fillId="0" borderId="3" xfId="0" applyNumberFormat="1" applyFont="1" applyBorder="1" applyAlignment="1">
      <alignment horizontal="right" vertical="center" wrapText="1"/>
    </xf>
    <xf numFmtId="4" fontId="36" fillId="0" borderId="3" xfId="0" applyNumberFormat="1" applyFont="1" applyBorder="1" applyAlignment="1">
      <alignment horizontal="right" vertical="center" wrapText="1"/>
    </xf>
    <xf numFmtId="4" fontId="37" fillId="0" borderId="3" xfId="0" applyNumberFormat="1" applyFont="1" applyBorder="1" applyAlignment="1">
      <alignment horizontal="right" vertical="center" wrapText="1"/>
    </xf>
    <xf numFmtId="4" fontId="38" fillId="0" borderId="3" xfId="0" applyNumberFormat="1" applyFont="1" applyBorder="1" applyAlignment="1">
      <alignment horizontal="right" vertical="center" wrapText="1"/>
    </xf>
    <xf numFmtId="4" fontId="39" fillId="0" borderId="3" xfId="0" applyNumberFormat="1" applyFont="1" applyBorder="1" applyAlignment="1">
      <alignment horizontal="right" vertical="center" wrapText="1"/>
    </xf>
    <xf numFmtId="4" fontId="40" fillId="0" borderId="3" xfId="0" applyNumberFormat="1" applyFont="1" applyBorder="1" applyAlignment="1">
      <alignment horizontal="right" vertical="center" wrapText="1"/>
    </xf>
    <xf numFmtId="4" fontId="41" fillId="0" borderId="3" xfId="0" applyNumberFormat="1" applyFont="1" applyBorder="1" applyAlignment="1">
      <alignment horizontal="right" vertical="center" wrapText="1"/>
    </xf>
    <xf numFmtId="4" fontId="42" fillId="0" borderId="3" xfId="0" applyNumberFormat="1" applyFont="1" applyBorder="1" applyAlignment="1">
      <alignment horizontal="right" vertical="center" wrapText="1"/>
    </xf>
    <xf numFmtId="4" fontId="43" fillId="0" borderId="3" xfId="0" applyNumberFormat="1" applyFont="1" applyBorder="1" applyAlignment="1">
      <alignment horizontal="right" vertical="center" wrapText="1"/>
    </xf>
    <xf numFmtId="4" fontId="44" fillId="0" borderId="3" xfId="0" applyNumberFormat="1" applyFont="1" applyBorder="1" applyAlignment="1">
      <alignment horizontal="right" vertical="center" wrapText="1"/>
    </xf>
    <xf numFmtId="4" fontId="45" fillId="0" borderId="3" xfId="0" applyNumberFormat="1" applyFont="1" applyBorder="1" applyAlignment="1">
      <alignment horizontal="right" vertical="center" wrapText="1"/>
    </xf>
    <xf numFmtId="4" fontId="46" fillId="0" borderId="3" xfId="0" applyNumberFormat="1" applyFont="1" applyBorder="1" applyAlignment="1">
      <alignment horizontal="right" vertical="center" wrapText="1"/>
    </xf>
    <xf numFmtId="4" fontId="47" fillId="0" borderId="3" xfId="0" applyNumberFormat="1" applyFont="1" applyBorder="1" applyAlignment="1">
      <alignment horizontal="right" vertical="center" wrapText="1"/>
    </xf>
    <xf numFmtId="4" fontId="48" fillId="0" borderId="3" xfId="0" applyNumberFormat="1" applyFont="1" applyBorder="1" applyAlignment="1">
      <alignment horizontal="right" vertical="center" wrapText="1"/>
    </xf>
    <xf numFmtId="4" fontId="49" fillId="0" borderId="3" xfId="0" applyNumberFormat="1" applyFont="1" applyBorder="1" applyAlignment="1">
      <alignment horizontal="right" vertical="center" wrapText="1"/>
    </xf>
    <xf numFmtId="165" fontId="50" fillId="0" borderId="3" xfId="0" applyNumberFormat="1" applyFont="1" applyBorder="1" applyAlignment="1">
      <alignment horizontal="right" vertical="center" wrapText="1"/>
    </xf>
    <xf numFmtId="165" fontId="51" fillId="0" borderId="3" xfId="0" applyNumberFormat="1" applyFont="1" applyBorder="1" applyAlignment="1">
      <alignment horizontal="right" vertical="center" wrapText="1"/>
    </xf>
    <xf numFmtId="4" fontId="52" fillId="0" borderId="3" xfId="0" applyNumberFormat="1" applyFont="1" applyBorder="1" applyAlignment="1">
      <alignment horizontal="right" vertical="center" wrapText="1"/>
    </xf>
    <xf numFmtId="4" fontId="53" fillId="0" borderId="3" xfId="0" applyNumberFormat="1" applyFont="1" applyBorder="1" applyAlignment="1">
      <alignment horizontal="right" vertical="center" wrapText="1"/>
    </xf>
    <xf numFmtId="4" fontId="54" fillId="0" borderId="3" xfId="0" applyNumberFormat="1" applyFont="1" applyBorder="1" applyAlignment="1">
      <alignment horizontal="right" vertical="center" wrapText="1"/>
    </xf>
    <xf numFmtId="4" fontId="55" fillId="0" borderId="3" xfId="0" applyNumberFormat="1" applyFont="1" applyBorder="1" applyAlignment="1">
      <alignment horizontal="right" vertical="center" wrapText="1"/>
    </xf>
    <xf numFmtId="4" fontId="56" fillId="0" borderId="3" xfId="0" applyNumberFormat="1" applyFont="1" applyBorder="1" applyAlignment="1">
      <alignment horizontal="right" vertical="center" wrapText="1"/>
    </xf>
    <xf numFmtId="4" fontId="57" fillId="0" borderId="3" xfId="0" applyNumberFormat="1" applyFont="1" applyBorder="1" applyAlignment="1">
      <alignment horizontal="right" vertical="center" wrapText="1"/>
    </xf>
    <xf numFmtId="4" fontId="58" fillId="0" borderId="3" xfId="0" applyNumberFormat="1" applyFont="1" applyBorder="1" applyAlignment="1">
      <alignment horizontal="right" vertical="center" wrapText="1"/>
    </xf>
    <xf numFmtId="4" fontId="59" fillId="0" borderId="3" xfId="0" applyNumberFormat="1" applyFont="1" applyBorder="1" applyAlignment="1">
      <alignment horizontal="right" vertical="center" wrapText="1"/>
    </xf>
    <xf numFmtId="4" fontId="60" fillId="0" borderId="3" xfId="0" applyNumberFormat="1" applyFont="1" applyBorder="1" applyAlignment="1">
      <alignment horizontal="right" vertical="center" wrapText="1"/>
    </xf>
    <xf numFmtId="4" fontId="61" fillId="0" borderId="3" xfId="0" applyNumberFormat="1" applyFont="1" applyBorder="1" applyAlignment="1">
      <alignment horizontal="right" vertical="center" wrapText="1"/>
    </xf>
    <xf numFmtId="4" fontId="62" fillId="0" borderId="3" xfId="0" applyNumberFormat="1" applyFont="1" applyBorder="1" applyAlignment="1">
      <alignment horizontal="right" vertical="center" wrapText="1"/>
    </xf>
    <xf numFmtId="4" fontId="63" fillId="0" borderId="3" xfId="0" applyNumberFormat="1" applyFont="1" applyBorder="1" applyAlignment="1">
      <alignment horizontal="right" vertical="center" wrapText="1"/>
    </xf>
    <xf numFmtId="165" fontId="64" fillId="0" borderId="3" xfId="0" applyNumberFormat="1" applyFont="1" applyBorder="1" applyAlignment="1">
      <alignment horizontal="right" vertical="center" wrapText="1"/>
    </xf>
    <xf numFmtId="165" fontId="65" fillId="0" borderId="3" xfId="0" applyNumberFormat="1" applyFont="1" applyBorder="1" applyAlignment="1">
      <alignment horizontal="right" vertical="center" wrapText="1"/>
    </xf>
    <xf numFmtId="4" fontId="66" fillId="0" borderId="3" xfId="0" applyNumberFormat="1" applyFont="1" applyBorder="1" applyAlignment="1">
      <alignment horizontal="right" vertical="center" wrapText="1"/>
    </xf>
    <xf numFmtId="4" fontId="67" fillId="0" borderId="3" xfId="0" applyNumberFormat="1" applyFont="1" applyBorder="1" applyAlignment="1">
      <alignment horizontal="right" vertical="center" wrapText="1"/>
    </xf>
    <xf numFmtId="4" fontId="68" fillId="0" borderId="3" xfId="0" applyNumberFormat="1" applyFont="1" applyBorder="1" applyAlignment="1">
      <alignment horizontal="right" vertical="center" wrapText="1"/>
    </xf>
    <xf numFmtId="4" fontId="69" fillId="0" borderId="3" xfId="0" applyNumberFormat="1" applyFont="1" applyBorder="1" applyAlignment="1">
      <alignment horizontal="right" vertical="center" wrapText="1"/>
    </xf>
    <xf numFmtId="165" fontId="70" fillId="0" borderId="3" xfId="0" applyNumberFormat="1" applyFont="1" applyBorder="1" applyAlignment="1">
      <alignment horizontal="right" vertical="center" wrapText="1"/>
    </xf>
    <xf numFmtId="165" fontId="71" fillId="0" borderId="3" xfId="0" applyNumberFormat="1" applyFont="1" applyBorder="1" applyAlignment="1">
      <alignment horizontal="right" vertical="center" wrapText="1"/>
    </xf>
    <xf numFmtId="165" fontId="72" fillId="0" borderId="3" xfId="0" applyNumberFormat="1" applyFont="1" applyBorder="1" applyAlignment="1">
      <alignment horizontal="right" vertical="center" wrapText="1"/>
    </xf>
    <xf numFmtId="165" fontId="73" fillId="0" borderId="3" xfId="0" applyNumberFormat="1" applyFont="1" applyBorder="1" applyAlignment="1">
      <alignment horizontal="right" vertical="center" wrapText="1"/>
    </xf>
    <xf numFmtId="165" fontId="74" fillId="0" borderId="3" xfId="0" applyNumberFormat="1" applyFont="1" applyBorder="1" applyAlignment="1">
      <alignment horizontal="right" vertical="center" wrapText="1"/>
    </xf>
    <xf numFmtId="165" fontId="75" fillId="0" borderId="3" xfId="0" applyNumberFormat="1" applyFont="1" applyBorder="1" applyAlignment="1">
      <alignment horizontal="right" vertical="center" wrapText="1"/>
    </xf>
    <xf numFmtId="165" fontId="76" fillId="0" borderId="3" xfId="0" applyNumberFormat="1" applyFont="1" applyBorder="1" applyAlignment="1">
      <alignment horizontal="right" vertical="center" wrapText="1"/>
    </xf>
    <xf numFmtId="165" fontId="77" fillId="0" borderId="3" xfId="0" applyNumberFormat="1" applyFont="1" applyBorder="1" applyAlignment="1">
      <alignment horizontal="right" vertical="center" wrapText="1"/>
    </xf>
    <xf numFmtId="165" fontId="78" fillId="0" borderId="3" xfId="0" applyNumberFormat="1" applyFont="1" applyBorder="1" applyAlignment="1">
      <alignment horizontal="right" vertical="center" wrapText="1"/>
    </xf>
    <xf numFmtId="165" fontId="79" fillId="0" borderId="3" xfId="0" applyNumberFormat="1" applyFont="1" applyBorder="1" applyAlignment="1">
      <alignment horizontal="right" vertical="center" wrapText="1"/>
    </xf>
    <xf numFmtId="165" fontId="80" fillId="0" borderId="3" xfId="0" applyNumberFormat="1" applyFont="1" applyBorder="1" applyAlignment="1">
      <alignment horizontal="right" vertical="center" wrapText="1"/>
    </xf>
    <xf numFmtId="165" fontId="81" fillId="0" borderId="3" xfId="0" applyNumberFormat="1" applyFont="1" applyBorder="1" applyAlignment="1">
      <alignment horizontal="right" vertical="center" wrapText="1"/>
    </xf>
    <xf numFmtId="4" fontId="82" fillId="0" borderId="3" xfId="0" applyNumberFormat="1" applyFont="1" applyBorder="1" applyAlignment="1">
      <alignment horizontal="right" vertical="center" wrapText="1"/>
    </xf>
    <xf numFmtId="4" fontId="83" fillId="0" borderId="3" xfId="0" applyNumberFormat="1" applyFont="1" applyBorder="1" applyAlignment="1">
      <alignment horizontal="right" vertical="center" wrapText="1"/>
    </xf>
    <xf numFmtId="165" fontId="84" fillId="0" borderId="3" xfId="0" applyNumberFormat="1" applyFont="1" applyBorder="1" applyAlignment="1">
      <alignment horizontal="right" vertical="center" wrapText="1"/>
    </xf>
    <xf numFmtId="165" fontId="85" fillId="0" borderId="3" xfId="0" applyNumberFormat="1" applyFont="1" applyBorder="1" applyAlignment="1">
      <alignment horizontal="right" vertical="center" wrapText="1"/>
    </xf>
    <xf numFmtId="4" fontId="86" fillId="0" borderId="3" xfId="0" applyNumberFormat="1" applyFont="1" applyBorder="1" applyAlignment="1">
      <alignment horizontal="right" vertical="center" wrapText="1"/>
    </xf>
    <xf numFmtId="4" fontId="87" fillId="0" borderId="3" xfId="0" applyNumberFormat="1" applyFont="1" applyBorder="1" applyAlignment="1">
      <alignment horizontal="right" vertical="center" wrapText="1"/>
    </xf>
    <xf numFmtId="4" fontId="88" fillId="0" borderId="3" xfId="0" applyNumberFormat="1" applyFont="1" applyBorder="1" applyAlignment="1">
      <alignment horizontal="right" vertical="center" wrapText="1"/>
    </xf>
    <xf numFmtId="4" fontId="89" fillId="0" borderId="3" xfId="0" applyNumberFormat="1" applyFont="1" applyBorder="1" applyAlignment="1">
      <alignment horizontal="right" vertical="center" wrapText="1"/>
    </xf>
    <xf numFmtId="4" fontId="90" fillId="0" borderId="3" xfId="0" applyNumberFormat="1" applyFont="1" applyBorder="1" applyAlignment="1">
      <alignment horizontal="right" vertical="center" wrapText="1"/>
    </xf>
    <xf numFmtId="4" fontId="91" fillId="0" borderId="3" xfId="0" applyNumberFormat="1" applyFont="1" applyBorder="1" applyAlignment="1">
      <alignment horizontal="right" vertical="center" wrapText="1"/>
    </xf>
    <xf numFmtId="4" fontId="92" fillId="0" borderId="3" xfId="0" applyNumberFormat="1" applyFont="1" applyBorder="1" applyAlignment="1">
      <alignment horizontal="right" vertical="center" wrapText="1"/>
    </xf>
    <xf numFmtId="4" fontId="93" fillId="0" borderId="3" xfId="0" applyNumberFormat="1" applyFont="1" applyBorder="1" applyAlignment="1">
      <alignment horizontal="right" vertical="center" wrapText="1"/>
    </xf>
    <xf numFmtId="4" fontId="94" fillId="0" borderId="3" xfId="0" applyNumberFormat="1" applyFont="1" applyBorder="1" applyAlignment="1">
      <alignment horizontal="right" vertical="center" wrapText="1"/>
    </xf>
    <xf numFmtId="4" fontId="95" fillId="0" borderId="3" xfId="0" applyNumberFormat="1" applyFont="1" applyBorder="1" applyAlignment="1">
      <alignment horizontal="right" vertical="center" wrapText="1"/>
    </xf>
    <xf numFmtId="165" fontId="96" fillId="0" borderId="3" xfId="0" applyNumberFormat="1" applyFont="1" applyBorder="1" applyAlignment="1">
      <alignment horizontal="right" vertical="center" wrapText="1"/>
    </xf>
    <xf numFmtId="165" fontId="97" fillId="0" borderId="3" xfId="0" applyNumberFormat="1" applyFont="1" applyBorder="1" applyAlignment="1">
      <alignment horizontal="right" vertical="center" wrapText="1"/>
    </xf>
    <xf numFmtId="165" fontId="98" fillId="0" borderId="3" xfId="0" applyNumberFormat="1" applyFont="1" applyBorder="1" applyAlignment="1">
      <alignment horizontal="right" vertical="center" wrapText="1"/>
    </xf>
    <xf numFmtId="165" fontId="99" fillId="0" borderId="3" xfId="0" applyNumberFormat="1" applyFont="1" applyBorder="1" applyAlignment="1">
      <alignment horizontal="right" vertical="center" wrapText="1"/>
    </xf>
    <xf numFmtId="165" fontId="100" fillId="0" borderId="3" xfId="0" applyNumberFormat="1" applyFont="1" applyBorder="1" applyAlignment="1">
      <alignment horizontal="right" vertical="center" wrapText="1"/>
    </xf>
    <xf numFmtId="165" fontId="101" fillId="0" borderId="3" xfId="0" applyNumberFormat="1" applyFont="1" applyBorder="1" applyAlignment="1">
      <alignment horizontal="right" vertical="center" wrapText="1"/>
    </xf>
    <xf numFmtId="165" fontId="102" fillId="0" borderId="3" xfId="0" applyNumberFormat="1" applyFont="1" applyBorder="1" applyAlignment="1">
      <alignment horizontal="right" vertical="center" wrapText="1"/>
    </xf>
    <xf numFmtId="165" fontId="103" fillId="0" borderId="3" xfId="0" applyNumberFormat="1" applyFont="1" applyBorder="1" applyAlignment="1">
      <alignment horizontal="right" vertical="center" wrapText="1"/>
    </xf>
    <xf numFmtId="4" fontId="104" fillId="0" borderId="3" xfId="0" applyNumberFormat="1" applyFont="1" applyBorder="1" applyAlignment="1">
      <alignment horizontal="right" vertical="center" wrapText="1"/>
    </xf>
    <xf numFmtId="4" fontId="105" fillId="0" borderId="3" xfId="0" applyNumberFormat="1" applyFont="1" applyBorder="1" applyAlignment="1">
      <alignment horizontal="right" vertical="center" wrapText="1"/>
    </xf>
    <xf numFmtId="4" fontId="106" fillId="0" borderId="3" xfId="0" applyNumberFormat="1" applyFont="1" applyBorder="1" applyAlignment="1">
      <alignment horizontal="right" vertical="center" wrapText="1"/>
    </xf>
    <xf numFmtId="4" fontId="107" fillId="0" borderId="3" xfId="0" applyNumberFormat="1" applyFont="1" applyBorder="1" applyAlignment="1">
      <alignment horizontal="right" vertical="center" wrapText="1"/>
    </xf>
    <xf numFmtId="4" fontId="108" fillId="0" borderId="3" xfId="0" applyNumberFormat="1" applyFont="1" applyBorder="1" applyAlignment="1">
      <alignment horizontal="right" vertical="center" wrapText="1"/>
    </xf>
    <xf numFmtId="4" fontId="109" fillId="0" borderId="3" xfId="0" applyNumberFormat="1" applyFont="1" applyBorder="1" applyAlignment="1">
      <alignment horizontal="right" vertical="center" wrapText="1"/>
    </xf>
    <xf numFmtId="4" fontId="110" fillId="0" borderId="3" xfId="0" applyNumberFormat="1" applyFont="1" applyBorder="1" applyAlignment="1">
      <alignment horizontal="right" vertical="center" wrapText="1"/>
    </xf>
    <xf numFmtId="4" fontId="111" fillId="0" borderId="3" xfId="0" applyNumberFormat="1" applyFont="1" applyBorder="1" applyAlignment="1">
      <alignment horizontal="right" vertical="center" wrapText="1"/>
    </xf>
    <xf numFmtId="4" fontId="112" fillId="0" borderId="3" xfId="0" applyNumberFormat="1" applyFont="1" applyBorder="1" applyAlignment="1">
      <alignment horizontal="right" vertical="center" wrapText="1"/>
    </xf>
    <xf numFmtId="4" fontId="113" fillId="0" borderId="3" xfId="0" applyNumberFormat="1" applyFont="1" applyBorder="1" applyAlignment="1">
      <alignment horizontal="right" vertical="center" wrapText="1"/>
    </xf>
    <xf numFmtId="0" fontId="1" fillId="0" borderId="0" xfId="0" applyFont="1" applyAlignment="1">
      <alignment horizontal="center" vertical="center"/>
    </xf>
    <xf numFmtId="0" fontId="0" fillId="0" borderId="0" xfId="0"/>
    <xf numFmtId="0" fontId="4" fillId="0" borderId="0" xfId="0" applyFont="1" applyAlignment="1">
      <alignment horizontal="left" vertical="center" wrapText="1"/>
    </xf>
    <xf numFmtId="0" fontId="3" fillId="0" borderId="0" xfId="0" applyFont="1" applyAlignment="1">
      <alignment horizontal="left" vertical="center"/>
    </xf>
    <xf numFmtId="0" fontId="2" fillId="0" borderId="0" xfId="0" applyFont="1" applyAlignment="1">
      <alignment horizontal="center" vertical="center" wrapText="1"/>
    </xf>
    <xf numFmtId="0" fontId="5" fillId="0" borderId="0" xfId="0" applyFont="1" applyAlignment="1">
      <alignment horizontal="right" vertical="center"/>
    </xf>
    <xf numFmtId="0" fontId="10" fillId="0" borderId="4" xfId="0" applyFont="1"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12" fillId="0" borderId="0" xfId="0" applyFont="1" applyAlignment="1">
      <alignment horizontal="left" vertical="top" wrapText="1"/>
    </xf>
    <xf numFmtId="0" fontId="13"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pub.cloudapps.cisco.com/lpc/saaSRateTable.do?rc=F4114718CB40E6C8212DC5BA2067C61B&amp;plid_cur=GLUS_USD&amp;name=Uncommitted_US_MMS_SC_Rates%23US" TargetMode="External"/><Relationship Id="rId13" Type="http://schemas.openxmlformats.org/officeDocument/2006/relationships/hyperlink" Target="https://prpub.cloudapps.cisco.com/lpc/saaSRateTable.do?rc=6C6FA2DD2B042FA8D39D6BEF33B9E6ED&amp;plid_cur=GLUS_USD&amp;name=WhatsApp_Rates%23US" TargetMode="External"/><Relationship Id="rId18" Type="http://schemas.openxmlformats.org/officeDocument/2006/relationships/hyperlink" Target="https://prpub.cloudapps.cisco.com/lpc/saaSRateTable.do?rc=E5A9F505C56A8870B3CC0AE500BA6B03&amp;plid_cur=GLUS_USD&amp;name=Google_Business_Messages_Channel_Usage_Monthly_Active_User%23US" TargetMode="External"/><Relationship Id="rId26" Type="http://schemas.openxmlformats.org/officeDocument/2006/relationships/hyperlink" Target="https://prpub.cloudapps.cisco.com/lpc/saaSRateTable.do?rc=43C02E1D45FF3DCB3BD0AB0613630CF8&amp;plid_cur=GLUS_USD&amp;name=Uncommitted_Voice_FR_OB_Call_CAN_Rates%23US" TargetMode="External"/><Relationship Id="rId3" Type="http://schemas.openxmlformats.org/officeDocument/2006/relationships/hyperlink" Target="https://prpub.cloudapps.cisco.com/lpc/saaSRateTable.do?rc=9CEEA3A0710B2487399798AB26CBD8C8&amp;plid_cur=GLUS_USD&amp;name=Uncommitted_US_SMS_TF_Rates%23US" TargetMode="External"/><Relationship Id="rId21" Type="http://schemas.openxmlformats.org/officeDocument/2006/relationships/hyperlink" Target="https://prpub.cloudapps.cisco.com/lpc/saaSRateTable.do?rc=1F748F9FB10C9327ED8EFCFDD14E1148&amp;plid_cur=GLUS_USD&amp;name=Uncommitted_In-APP_Push_Rates%23US" TargetMode="External"/><Relationship Id="rId7" Type="http://schemas.openxmlformats.org/officeDocument/2006/relationships/hyperlink" Target="https://prpub.cloudapps.cisco.com/lpc/saaSRateTable.do?rc=BF7CC1EB00461729DED31B9C286BC19A&amp;plid_cur=GLUS_USD&amp;name=Uncommitted_SMS_International_Rates%23US" TargetMode="External"/><Relationship Id="rId12" Type="http://schemas.openxmlformats.org/officeDocument/2006/relationships/hyperlink" Target="https://prpub.cloudapps.cisco.com/lpc/saaSRateTable.do?rc=12643B70914D86E9BD61FE68AED3B2C2&amp;plid_cur=GLUS_USD&amp;name=RCS_Carrier_Fee%23US" TargetMode="External"/><Relationship Id="rId17" Type="http://schemas.openxmlformats.org/officeDocument/2006/relationships/hyperlink" Target="https://prpub.cloudapps.cisco.com/lpc/saaSRateTable.do?rc=3E7AEDF7BFAE7185B6F7758D5DE7D996&amp;plid_cur=GLUS_USD&amp;name=Uncommitted_Apple_Business_Chat_Rates%23US" TargetMode="External"/><Relationship Id="rId25" Type="http://schemas.openxmlformats.org/officeDocument/2006/relationships/hyperlink" Target="https://prpub.cloudapps.cisco.com/lpc/saaSRateTable.do?rc=5AC918C0583630ACA34EC8335503E54C&amp;plid_cur=GLUS_USD&amp;name=Uncommitted_Voice_FR_IB_Call_CAN_Rates%23US" TargetMode="External"/><Relationship Id="rId2" Type="http://schemas.openxmlformats.org/officeDocument/2006/relationships/hyperlink" Target="https://prpub.cloudapps.cisco.com/lpc/saaSRateTable.do?rc=9BA4806693D1CD6321E6EF0F0CC9D704&amp;plid_cur=GLUS_USD&amp;name=Uncommitted_US_SMS_10LC_Rates%23US" TargetMode="External"/><Relationship Id="rId16" Type="http://schemas.openxmlformats.org/officeDocument/2006/relationships/hyperlink" Target="https://prpub.cloudapps.cisco.com/lpc/saaSRateTable.do?rc=98F86EA4277F46E63ADF5C1703FECD92&amp;plid_cur=GLUS_USD&amp;name=Uncommitted_Twitter_Rates%23US" TargetMode="External"/><Relationship Id="rId20" Type="http://schemas.openxmlformats.org/officeDocument/2006/relationships/hyperlink" Target="https://prpub.cloudapps.cisco.com/lpc/saaSRateTable.do?rc=89714FF50D3844719F83C305BD88E7EE&amp;plid_cur=GLUS_USD&amp;name=Uncommitted_LiveChat_WebChat_Rates%23US" TargetMode="External"/><Relationship Id="rId29" Type="http://schemas.openxmlformats.org/officeDocument/2006/relationships/hyperlink" Target="https://prpub.cloudapps.cisco.com/lpc/saaSRateTable.do?rc=8F45727ED5599180E097A644A450EE92&amp;plid_cur=GLUS_USD&amp;name=International_Number_Provisioning_Rates%23US" TargetMode="External"/><Relationship Id="rId1" Type="http://schemas.openxmlformats.org/officeDocument/2006/relationships/hyperlink" Target="https://prpub.cloudapps.cisco.com/lpc/saaSRateTable.do?rc=88E70C9AAAD09F4C213A68DD82C9579E&amp;plid_cur=GLUS_USD&amp;name=Uncommitted_US_SMS_SC_Rates%23US" TargetMode="External"/><Relationship Id="rId6" Type="http://schemas.openxmlformats.org/officeDocument/2006/relationships/hyperlink" Target="https://prpub.cloudapps.cisco.com/lpc/saaSRateTable.do?rc=A9A2FACD77C761B235D6D19089F73C3F&amp;plid_cur=GLUS_USD&amp;name=Uncommitted_UK_SMS_SC_Rates%23US" TargetMode="External"/><Relationship Id="rId11" Type="http://schemas.openxmlformats.org/officeDocument/2006/relationships/hyperlink" Target="https://prpub.cloudapps.cisco.com/lpc/saaSRateTable.do?rc=8E29321C96146D9C7C3A94A0D2B91D85&amp;plid_cur=GLUS_USD&amp;name=Uncommitted_US_RCS_Rates%23US" TargetMode="External"/><Relationship Id="rId24" Type="http://schemas.openxmlformats.org/officeDocument/2006/relationships/hyperlink" Target="https://prpub.cloudapps.cisco.com/lpc/saaSRateTable.do?rc=E8BE41F81891B07FEACE4FFFA361F32F&amp;plid_cur=GLUS_USD&amp;name=Uncommitted_Voice_FR_OB_Call_US_Rates%23US" TargetMode="External"/><Relationship Id="rId5" Type="http://schemas.openxmlformats.org/officeDocument/2006/relationships/hyperlink" Target="https://prpub.cloudapps.cisco.com/lpc/saaSRateTable.do?rc=E3C73FA273EE899883B937B4AEB8A353&amp;plid_cur=GLUS_USD&amp;name=Uncommitted_Canada_SMS_SC_Rates%23US" TargetMode="External"/><Relationship Id="rId15" Type="http://schemas.openxmlformats.org/officeDocument/2006/relationships/hyperlink" Target="https://prpub.cloudapps.cisco.com/lpc/saaSRateTable.do?rc=BC082F0CA4062BF7D89203C3174A0DEF&amp;plid_cur=GLUS_USD&amp;name=Instagram_Usage_Monthly_Active_User%23US" TargetMode="External"/><Relationship Id="rId23" Type="http://schemas.openxmlformats.org/officeDocument/2006/relationships/hyperlink" Target="https://prpub.cloudapps.cisco.com/lpc/saaSRateTable.do?rc=B01F01F328975E7898CC4847D96FCB0C&amp;plid_cur=GLUS_USD&amp;name=Uncommitted_Voice_FR_IB_Call_US_Rates%23US" TargetMode="External"/><Relationship Id="rId28" Type="http://schemas.openxmlformats.org/officeDocument/2006/relationships/hyperlink" Target="https://prpub.cloudapps.cisco.com/lpc/saaSRateTable.do?rc=A12497537AF72F0D384DF6CE339324FB&amp;plid_cur=GLUS_USD&amp;name=Uncommitted_Voice_International_Rates%23US" TargetMode="External"/><Relationship Id="rId10" Type="http://schemas.openxmlformats.org/officeDocument/2006/relationships/hyperlink" Target="https://prpub.cloudapps.cisco.com/lpc/saaSRateTable.do?rc=D8878BC4085DCF362CEF508A9E66F22C&amp;plid_cur=GLUS_USD&amp;name=MMS_Carrier_Rates%23US" TargetMode="External"/><Relationship Id="rId19" Type="http://schemas.openxmlformats.org/officeDocument/2006/relationships/hyperlink" Target="https://prpub.cloudapps.cisco.com/lpc/saaSRateTable.do?rc=D05629C130A57128A34203DA7ED545FE&amp;plid_cur=GLUS_USD&amp;name=Uncommitted_Email_Rates%23US" TargetMode="External"/><Relationship Id="rId4" Type="http://schemas.openxmlformats.org/officeDocument/2006/relationships/hyperlink" Target="https://prpub.cloudapps.cisco.com/lpc/saaSRateTable.do?rc=3A59562FAEC1F8D102E5E885BAB753D0&amp;plid_cur=GLUS_USD&amp;name=SMS_Carrier_Rates%23US" TargetMode="External"/><Relationship Id="rId9" Type="http://schemas.openxmlformats.org/officeDocument/2006/relationships/hyperlink" Target="https://prpub.cloudapps.cisco.com/lpc/saaSRateTable.do?rc=6965A8BB12F9FF72EF4ACFB3C27BFD9B&amp;plid_cur=GLUS_USD&amp;name=Uncommitted_US_MMS_TF_Rates%23US" TargetMode="External"/><Relationship Id="rId14" Type="http://schemas.openxmlformats.org/officeDocument/2006/relationships/hyperlink" Target="https://prpub.cloudapps.cisco.com/lpc/saaSRateTable.do?rc=59F16847CED2D011936C4AD691B003CF&amp;plid_cur=GLUS_USD&amp;name=Uncommitted_FB_Messenger_Rates%23US" TargetMode="External"/><Relationship Id="rId22" Type="http://schemas.openxmlformats.org/officeDocument/2006/relationships/hyperlink" Target="https://prpub.cloudapps.cisco.com/lpc/saaSRateTable.do?rc=815215EC598758EEFC89858A7F5FCACF&amp;plid_cur=GLUS_USD&amp;name=Uncommitted_Browser_Push_Rates%23US" TargetMode="External"/><Relationship Id="rId27" Type="http://schemas.openxmlformats.org/officeDocument/2006/relationships/hyperlink" Target="https://prpub.cloudapps.cisco.com/lpc/saaSRateTable.do?rc=20C23A48C392F9CEAE2CDEEF58E7C4C3&amp;plid_cur=GLUS_USD&amp;name=Uncommitted_Voice_TF_IB_Call_CAN_Rates%23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K119"/>
  <sheetViews>
    <sheetView showGridLines="0" tabSelected="1" workbookViewId="0"/>
  </sheetViews>
  <sheetFormatPr defaultColWidth="14.85546875" defaultRowHeight="12.75" customHeight="1" x14ac:dyDescent="0.25"/>
  <cols>
    <col min="1" max="1" width="23.42578125" customWidth="1"/>
    <col min="2" max="2" width="13.7109375" customWidth="1"/>
    <col min="3" max="3" width="31.28515625" customWidth="1"/>
    <col min="4" max="4" width="16.42578125" customWidth="1"/>
    <col min="5" max="5" width="7.85546875" customWidth="1"/>
    <col min="6" max="6" width="18.42578125" customWidth="1"/>
    <col min="7" max="8" width="9.7109375" customWidth="1"/>
    <col min="9" max="9" width="13.7109375" customWidth="1"/>
    <col min="10" max="10" width="7" customWidth="1"/>
    <col min="11" max="11" width="36" bestFit="1" customWidth="1"/>
  </cols>
  <sheetData>
    <row r="2" spans="1:11" ht="20.45" customHeight="1" x14ac:dyDescent="0.25">
      <c r="A2" s="114" t="s">
        <v>0</v>
      </c>
      <c r="B2" s="115"/>
      <c r="C2" s="115"/>
      <c r="D2" s="115"/>
      <c r="E2" s="115"/>
      <c r="F2" s="115"/>
      <c r="G2" s="115"/>
      <c r="H2" s="115"/>
      <c r="I2" s="115"/>
      <c r="J2" s="115"/>
      <c r="K2" s="115"/>
    </row>
    <row r="3" spans="1:11" ht="15" x14ac:dyDescent="0.25">
      <c r="A3" s="116" t="s">
        <v>1</v>
      </c>
      <c r="B3" s="115"/>
      <c r="C3" s="115"/>
      <c r="J3" s="117" t="s">
        <v>7</v>
      </c>
      <c r="K3" s="115"/>
    </row>
    <row r="4" spans="1:11" ht="15" x14ac:dyDescent="0.25">
      <c r="A4" s="116" t="s">
        <v>2</v>
      </c>
      <c r="B4" s="115"/>
      <c r="C4" s="115"/>
      <c r="J4" s="116" t="s">
        <v>8</v>
      </c>
      <c r="K4" s="115"/>
    </row>
    <row r="5" spans="1:11" ht="15" x14ac:dyDescent="0.25">
      <c r="A5" s="116" t="s">
        <v>3</v>
      </c>
      <c r="B5" s="115"/>
      <c r="C5" s="115"/>
      <c r="J5" s="116" t="s">
        <v>8</v>
      </c>
      <c r="K5" s="115"/>
    </row>
    <row r="6" spans="1:11" ht="15" x14ac:dyDescent="0.25">
      <c r="A6" s="116" t="s">
        <v>4</v>
      </c>
      <c r="B6" s="115"/>
      <c r="C6" s="115"/>
      <c r="J6" s="116" t="s">
        <v>5</v>
      </c>
      <c r="K6" s="115"/>
    </row>
    <row r="7" spans="1:11" ht="15" x14ac:dyDescent="0.25">
      <c r="A7" s="116" t="s">
        <v>5</v>
      </c>
      <c r="B7" s="115"/>
      <c r="C7" s="115"/>
      <c r="J7" s="116" t="s">
        <v>9</v>
      </c>
      <c r="K7" s="115"/>
    </row>
    <row r="8" spans="1:11" ht="15" x14ac:dyDescent="0.25">
      <c r="A8" s="116" t="s">
        <v>6</v>
      </c>
      <c r="B8" s="115"/>
      <c r="C8" s="115"/>
      <c r="J8" s="115"/>
      <c r="K8" s="115"/>
    </row>
    <row r="10" spans="1:11" ht="15" x14ac:dyDescent="0.25">
      <c r="A10" s="2" t="s">
        <v>8</v>
      </c>
      <c r="B10" s="2" t="s">
        <v>8</v>
      </c>
      <c r="C10" s="2" t="s">
        <v>8</v>
      </c>
      <c r="D10" s="2" t="s">
        <v>8</v>
      </c>
      <c r="E10" s="2" t="s">
        <v>8</v>
      </c>
      <c r="F10" s="2" t="s">
        <v>8</v>
      </c>
      <c r="G10" s="2" t="s">
        <v>8</v>
      </c>
      <c r="H10" s="2" t="s">
        <v>8</v>
      </c>
      <c r="I10" s="2" t="s">
        <v>8</v>
      </c>
      <c r="J10" s="2" t="s">
        <v>8</v>
      </c>
      <c r="K10" s="2" t="s">
        <v>8</v>
      </c>
    </row>
    <row r="11" spans="1:11" ht="15" x14ac:dyDescent="0.25">
      <c r="A11" s="118" t="s">
        <v>10</v>
      </c>
      <c r="B11" s="115"/>
      <c r="C11" s="115"/>
      <c r="D11" s="115"/>
      <c r="E11" s="115"/>
      <c r="F11" s="115"/>
      <c r="G11" s="115"/>
      <c r="H11" s="115"/>
      <c r="I11" s="115"/>
      <c r="J11" s="115"/>
      <c r="K11" s="115"/>
    </row>
    <row r="12" spans="1:11" ht="12.75" customHeight="1" x14ac:dyDescent="0.25">
      <c r="A12" s="115"/>
      <c r="B12" s="115"/>
      <c r="C12" s="115"/>
      <c r="D12" s="115"/>
      <c r="E12" s="115"/>
      <c r="F12" s="115"/>
      <c r="G12" s="115"/>
      <c r="H12" s="115"/>
      <c r="I12" s="115"/>
      <c r="J12" s="115"/>
      <c r="K12" s="115"/>
    </row>
    <row r="13" spans="1:11" ht="15" x14ac:dyDescent="0.25">
      <c r="A13" s="117" t="s">
        <v>11</v>
      </c>
      <c r="B13" s="115"/>
      <c r="I13" s="3" t="s">
        <v>232</v>
      </c>
      <c r="K13" s="4" t="s">
        <v>233</v>
      </c>
    </row>
    <row r="14" spans="1:11" ht="15" x14ac:dyDescent="0.25">
      <c r="I14" s="3" t="s">
        <v>234</v>
      </c>
      <c r="K14" s="4" t="s">
        <v>235</v>
      </c>
    </row>
    <row r="15" spans="1:11" ht="15" x14ac:dyDescent="0.25">
      <c r="I15" s="3" t="s">
        <v>236</v>
      </c>
      <c r="K15" s="4" t="s">
        <v>237</v>
      </c>
    </row>
    <row r="17" spans="1:11" ht="15" x14ac:dyDescent="0.25">
      <c r="I17" s="119" t="s">
        <v>12</v>
      </c>
      <c r="J17" s="115"/>
      <c r="K17" s="115"/>
    </row>
    <row r="18" spans="1:11" ht="42" customHeight="1" x14ac:dyDescent="0.25">
      <c r="A18" s="8" t="s">
        <v>13</v>
      </c>
      <c r="B18" s="8" t="s">
        <v>14</v>
      </c>
      <c r="C18" s="8" t="s">
        <v>15</v>
      </c>
      <c r="D18" s="10" t="s">
        <v>16</v>
      </c>
      <c r="E18" s="10" t="s">
        <v>17</v>
      </c>
      <c r="F18" s="9" t="s">
        <v>18</v>
      </c>
      <c r="G18" s="10" t="s">
        <v>19</v>
      </c>
      <c r="H18" s="10" t="s">
        <v>20</v>
      </c>
      <c r="I18" s="9" t="s">
        <v>21</v>
      </c>
      <c r="J18" s="9" t="s">
        <v>22</v>
      </c>
      <c r="K18" s="9" t="s">
        <v>23</v>
      </c>
    </row>
    <row r="19" spans="1:11" ht="15" x14ac:dyDescent="0.25">
      <c r="A19" s="17" t="s">
        <v>24</v>
      </c>
      <c r="B19" s="16" t="s">
        <v>25</v>
      </c>
      <c r="C19" s="16" t="s">
        <v>26</v>
      </c>
      <c r="D19" s="13" t="s">
        <v>27</v>
      </c>
      <c r="E19" s="13" t="s">
        <v>28</v>
      </c>
      <c r="F19" s="12">
        <v>0</v>
      </c>
      <c r="G19" s="14" t="s">
        <v>8</v>
      </c>
      <c r="H19" s="14">
        <v>1</v>
      </c>
      <c r="I19" s="12">
        <f>ROUND(F19-((F19*J19)/100),2)</f>
        <v>0</v>
      </c>
      <c r="J19" s="12">
        <v>0</v>
      </c>
      <c r="K19" s="12">
        <f>ROUND((H19 * I19),2)</f>
        <v>0</v>
      </c>
    </row>
    <row r="20" spans="1:11" ht="15" x14ac:dyDescent="0.25">
      <c r="A20" s="120" t="s">
        <v>29</v>
      </c>
      <c r="B20" s="121" t="s">
        <v>8</v>
      </c>
      <c r="C20" s="121" t="s">
        <v>8</v>
      </c>
      <c r="D20" s="121" t="s">
        <v>8</v>
      </c>
      <c r="E20" s="121" t="s">
        <v>8</v>
      </c>
      <c r="F20" s="121" t="s">
        <v>8</v>
      </c>
      <c r="G20" s="121" t="s">
        <v>8</v>
      </c>
      <c r="H20" s="121" t="s">
        <v>8</v>
      </c>
      <c r="I20" s="121" t="s">
        <v>8</v>
      </c>
      <c r="J20" s="121" t="s">
        <v>8</v>
      </c>
      <c r="K20" s="122" t="s">
        <v>8</v>
      </c>
    </row>
    <row r="21" spans="1:11" ht="15" x14ac:dyDescent="0.25">
      <c r="A21" s="11" t="s">
        <v>30</v>
      </c>
      <c r="B21" s="11" t="s">
        <v>25</v>
      </c>
      <c r="C21" s="16" t="s">
        <v>31</v>
      </c>
      <c r="D21" s="13" t="s">
        <v>27</v>
      </c>
      <c r="E21" s="13" t="s">
        <v>28</v>
      </c>
      <c r="F21" s="18">
        <v>0</v>
      </c>
      <c r="G21" s="14">
        <v>1</v>
      </c>
      <c r="H21" s="14">
        <v>1</v>
      </c>
      <c r="I21" s="19">
        <f t="shared" ref="I21:I31" si="0">ROUND(F21-((F21*J21)/100),2)</f>
        <v>0</v>
      </c>
      <c r="J21" s="12">
        <v>0</v>
      </c>
      <c r="K21" s="12">
        <f t="shared" ref="K21:K29" si="1">ROUND((H21 * I21 * (60)),2)</f>
        <v>0</v>
      </c>
    </row>
    <row r="22" spans="1:11" ht="15" x14ac:dyDescent="0.25">
      <c r="A22" s="11" t="s">
        <v>32</v>
      </c>
      <c r="B22" s="11" t="s">
        <v>25</v>
      </c>
      <c r="C22" s="16" t="s">
        <v>33</v>
      </c>
      <c r="D22" s="13" t="s">
        <v>27</v>
      </c>
      <c r="E22" s="13">
        <v>21</v>
      </c>
      <c r="F22" s="20">
        <v>13.25</v>
      </c>
      <c r="G22" s="14">
        <v>1</v>
      </c>
      <c r="H22" s="14">
        <v>2000</v>
      </c>
      <c r="I22" s="21">
        <f t="shared" si="0"/>
        <v>13.25</v>
      </c>
      <c r="J22" s="12">
        <v>0</v>
      </c>
      <c r="K22" s="12">
        <f t="shared" si="1"/>
        <v>1590000</v>
      </c>
    </row>
    <row r="23" spans="1:11" ht="15" x14ac:dyDescent="0.25">
      <c r="A23" s="11" t="s">
        <v>34</v>
      </c>
      <c r="B23" s="11" t="s">
        <v>25</v>
      </c>
      <c r="C23" s="16" t="s">
        <v>35</v>
      </c>
      <c r="D23" s="13" t="s">
        <v>27</v>
      </c>
      <c r="E23" s="13" t="s">
        <v>28</v>
      </c>
      <c r="F23" s="22">
        <v>0</v>
      </c>
      <c r="G23" s="14">
        <v>1</v>
      </c>
      <c r="H23" s="14">
        <v>2400</v>
      </c>
      <c r="I23" s="23">
        <f t="shared" si="0"/>
        <v>0</v>
      </c>
      <c r="J23" s="12">
        <v>0</v>
      </c>
      <c r="K23" s="12">
        <f t="shared" si="1"/>
        <v>0</v>
      </c>
    </row>
    <row r="24" spans="1:11" ht="24" x14ac:dyDescent="0.25">
      <c r="A24" s="11" t="s">
        <v>36</v>
      </c>
      <c r="B24" s="11" t="s">
        <v>25</v>
      </c>
      <c r="C24" s="16" t="s">
        <v>37</v>
      </c>
      <c r="D24" s="13" t="s">
        <v>27</v>
      </c>
      <c r="E24" s="13">
        <v>21</v>
      </c>
      <c r="F24" s="24">
        <v>0</v>
      </c>
      <c r="G24" s="14">
        <v>1</v>
      </c>
      <c r="H24" s="14">
        <v>1000</v>
      </c>
      <c r="I24" s="25">
        <f t="shared" si="0"/>
        <v>0</v>
      </c>
      <c r="J24" s="12">
        <v>0</v>
      </c>
      <c r="K24" s="12">
        <f t="shared" si="1"/>
        <v>0</v>
      </c>
    </row>
    <row r="25" spans="1:11" ht="15" x14ac:dyDescent="0.25">
      <c r="A25" s="11" t="s">
        <v>38</v>
      </c>
      <c r="B25" s="11" t="s">
        <v>25</v>
      </c>
      <c r="C25" s="16" t="s">
        <v>39</v>
      </c>
      <c r="D25" s="13" t="s">
        <v>27</v>
      </c>
      <c r="E25" s="13">
        <v>21</v>
      </c>
      <c r="F25" s="26">
        <v>0</v>
      </c>
      <c r="G25" s="14">
        <v>1</v>
      </c>
      <c r="H25" s="14">
        <v>2000</v>
      </c>
      <c r="I25" s="27">
        <f t="shared" si="0"/>
        <v>0</v>
      </c>
      <c r="J25" s="12">
        <v>0</v>
      </c>
      <c r="K25" s="12">
        <f t="shared" si="1"/>
        <v>0</v>
      </c>
    </row>
    <row r="26" spans="1:11" ht="24" x14ac:dyDescent="0.25">
      <c r="A26" s="11" t="s">
        <v>40</v>
      </c>
      <c r="B26" s="11" t="s">
        <v>25</v>
      </c>
      <c r="C26" s="16" t="s">
        <v>41</v>
      </c>
      <c r="D26" s="13" t="s">
        <v>27</v>
      </c>
      <c r="E26" s="13">
        <v>35</v>
      </c>
      <c r="F26" s="28">
        <v>0</v>
      </c>
      <c r="G26" s="14">
        <v>1</v>
      </c>
      <c r="H26" s="14">
        <v>2400</v>
      </c>
      <c r="I26" s="29">
        <f t="shared" si="0"/>
        <v>0</v>
      </c>
      <c r="J26" s="12">
        <v>0</v>
      </c>
      <c r="K26" s="12">
        <f t="shared" si="1"/>
        <v>0</v>
      </c>
    </row>
    <row r="27" spans="1:11" ht="15" x14ac:dyDescent="0.25">
      <c r="A27" s="11" t="s">
        <v>42</v>
      </c>
      <c r="B27" s="11" t="s">
        <v>25</v>
      </c>
      <c r="C27" s="16" t="s">
        <v>43</v>
      </c>
      <c r="D27" s="13" t="s">
        <v>27</v>
      </c>
      <c r="E27" s="13" t="s">
        <v>28</v>
      </c>
      <c r="F27" s="30">
        <v>0</v>
      </c>
      <c r="G27" s="14">
        <v>1</v>
      </c>
      <c r="H27" s="14">
        <v>2400</v>
      </c>
      <c r="I27" s="31">
        <f t="shared" si="0"/>
        <v>0</v>
      </c>
      <c r="J27" s="12">
        <v>0</v>
      </c>
      <c r="K27" s="12">
        <f t="shared" si="1"/>
        <v>0</v>
      </c>
    </row>
    <row r="28" spans="1:11" ht="15" x14ac:dyDescent="0.25">
      <c r="A28" s="11" t="s">
        <v>44</v>
      </c>
      <c r="B28" s="11" t="s">
        <v>25</v>
      </c>
      <c r="C28" s="16" t="s">
        <v>45</v>
      </c>
      <c r="D28" s="13" t="s">
        <v>27</v>
      </c>
      <c r="E28" s="13" t="s">
        <v>28</v>
      </c>
      <c r="F28" s="32">
        <v>0</v>
      </c>
      <c r="G28" s="14">
        <v>1</v>
      </c>
      <c r="H28" s="14">
        <v>48000</v>
      </c>
      <c r="I28" s="33">
        <f t="shared" si="0"/>
        <v>0</v>
      </c>
      <c r="J28" s="12">
        <v>0</v>
      </c>
      <c r="K28" s="12">
        <f t="shared" si="1"/>
        <v>0</v>
      </c>
    </row>
    <row r="29" spans="1:11" ht="24" x14ac:dyDescent="0.25">
      <c r="A29" s="11" t="s">
        <v>46</v>
      </c>
      <c r="B29" s="11" t="s">
        <v>25</v>
      </c>
      <c r="C29" s="16" t="s">
        <v>47</v>
      </c>
      <c r="D29" s="13" t="s">
        <v>27</v>
      </c>
      <c r="E29" s="13">
        <v>35</v>
      </c>
      <c r="F29" s="34">
        <v>0</v>
      </c>
      <c r="G29" s="14">
        <v>1</v>
      </c>
      <c r="H29" s="14">
        <v>2400</v>
      </c>
      <c r="I29" s="35">
        <f t="shared" si="0"/>
        <v>0</v>
      </c>
      <c r="J29" s="12">
        <v>0</v>
      </c>
      <c r="K29" s="12">
        <f t="shared" si="1"/>
        <v>0</v>
      </c>
    </row>
    <row r="30" spans="1:11" ht="24" x14ac:dyDescent="0.25">
      <c r="A30" s="11" t="s">
        <v>48</v>
      </c>
      <c r="B30" s="11" t="s">
        <v>25</v>
      </c>
      <c r="C30" s="16" t="s">
        <v>49</v>
      </c>
      <c r="D30" s="13" t="s">
        <v>27</v>
      </c>
      <c r="E30" s="13">
        <v>3</v>
      </c>
      <c r="F30" s="36">
        <v>43</v>
      </c>
      <c r="G30" s="14" t="s">
        <v>8</v>
      </c>
      <c r="H30" s="14">
        <v>1</v>
      </c>
      <c r="I30" s="37">
        <f t="shared" si="0"/>
        <v>43</v>
      </c>
      <c r="J30" s="12">
        <v>0</v>
      </c>
      <c r="K30" s="12" t="s">
        <v>50</v>
      </c>
    </row>
    <row r="31" spans="1:11" ht="15" x14ac:dyDescent="0.25">
      <c r="A31" s="17" t="s">
        <v>51</v>
      </c>
      <c r="B31" s="16" t="s">
        <v>25</v>
      </c>
      <c r="C31" s="16" t="s">
        <v>52</v>
      </c>
      <c r="D31" s="13" t="s">
        <v>27</v>
      </c>
      <c r="E31" s="13" t="s">
        <v>28</v>
      </c>
      <c r="F31" s="12">
        <v>0</v>
      </c>
      <c r="G31" s="14" t="s">
        <v>8</v>
      </c>
      <c r="H31" s="14">
        <v>1</v>
      </c>
      <c r="I31" s="12">
        <f t="shared" si="0"/>
        <v>0</v>
      </c>
      <c r="J31" s="12">
        <v>0</v>
      </c>
      <c r="K31" s="12">
        <f>ROUND((H31 * I31),2)</f>
        <v>0</v>
      </c>
    </row>
    <row r="32" spans="1:11" ht="15" x14ac:dyDescent="0.25">
      <c r="A32" s="120" t="s">
        <v>53</v>
      </c>
      <c r="B32" s="121" t="s">
        <v>8</v>
      </c>
      <c r="C32" s="121" t="s">
        <v>8</v>
      </c>
      <c r="D32" s="121" t="s">
        <v>8</v>
      </c>
      <c r="E32" s="121" t="s">
        <v>8</v>
      </c>
      <c r="F32" s="121" t="s">
        <v>8</v>
      </c>
      <c r="G32" s="121" t="s">
        <v>8</v>
      </c>
      <c r="H32" s="121" t="s">
        <v>8</v>
      </c>
      <c r="I32" s="121" t="s">
        <v>8</v>
      </c>
      <c r="J32" s="121" t="s">
        <v>8</v>
      </c>
      <c r="K32" s="122" t="s">
        <v>8</v>
      </c>
    </row>
    <row r="33" spans="1:11" ht="15" x14ac:dyDescent="0.25">
      <c r="A33" s="11" t="s">
        <v>30</v>
      </c>
      <c r="B33" s="11" t="s">
        <v>25</v>
      </c>
      <c r="C33" s="16" t="s">
        <v>31</v>
      </c>
      <c r="D33" s="13" t="s">
        <v>27</v>
      </c>
      <c r="E33" s="13" t="s">
        <v>28</v>
      </c>
      <c r="F33" s="38">
        <v>0</v>
      </c>
      <c r="G33" s="14">
        <v>1</v>
      </c>
      <c r="H33" s="14">
        <v>1</v>
      </c>
      <c r="I33" s="39">
        <f t="shared" ref="I33:I38" si="2">ROUND(F33-((F33*J33)/100),2)</f>
        <v>0</v>
      </c>
      <c r="J33" s="12">
        <v>0</v>
      </c>
      <c r="K33" s="12">
        <f>ROUND((H33 * I33 * (60)),2)</f>
        <v>0</v>
      </c>
    </row>
    <row r="34" spans="1:11" ht="24" x14ac:dyDescent="0.25">
      <c r="A34" s="11" t="s">
        <v>54</v>
      </c>
      <c r="B34" s="11" t="s">
        <v>25</v>
      </c>
      <c r="C34" s="16" t="s">
        <v>55</v>
      </c>
      <c r="D34" s="13" t="s">
        <v>27</v>
      </c>
      <c r="E34" s="13">
        <v>6</v>
      </c>
      <c r="F34" s="40">
        <v>170</v>
      </c>
      <c r="G34" s="14">
        <v>1</v>
      </c>
      <c r="H34" s="14">
        <v>136</v>
      </c>
      <c r="I34" s="41">
        <f t="shared" si="2"/>
        <v>170</v>
      </c>
      <c r="J34" s="12">
        <v>0</v>
      </c>
      <c r="K34" s="12">
        <f>ROUND((H34 * I34 * (60)),2)</f>
        <v>1387200</v>
      </c>
    </row>
    <row r="35" spans="1:11" ht="24" x14ac:dyDescent="0.25">
      <c r="A35" s="11" t="s">
        <v>56</v>
      </c>
      <c r="B35" s="11" t="s">
        <v>25</v>
      </c>
      <c r="C35" s="16" t="s">
        <v>57</v>
      </c>
      <c r="D35" s="13" t="s">
        <v>27</v>
      </c>
      <c r="E35" s="13">
        <v>6</v>
      </c>
      <c r="F35" s="42">
        <v>115</v>
      </c>
      <c r="G35" s="14">
        <v>1</v>
      </c>
      <c r="H35" s="14">
        <v>239</v>
      </c>
      <c r="I35" s="43">
        <f t="shared" si="2"/>
        <v>115</v>
      </c>
      <c r="J35" s="12">
        <v>0</v>
      </c>
      <c r="K35" s="12">
        <f>ROUND((H35 * I35 * (60)),2)</f>
        <v>1649100</v>
      </c>
    </row>
    <row r="36" spans="1:11" ht="24" x14ac:dyDescent="0.25">
      <c r="A36" s="11" t="s">
        <v>58</v>
      </c>
      <c r="B36" s="11" t="s">
        <v>25</v>
      </c>
      <c r="C36" s="16" t="s">
        <v>59</v>
      </c>
      <c r="D36" s="13" t="s">
        <v>27</v>
      </c>
      <c r="E36" s="13">
        <v>6</v>
      </c>
      <c r="F36" s="44">
        <v>170</v>
      </c>
      <c r="G36" s="14" t="s">
        <v>8</v>
      </c>
      <c r="H36" s="14">
        <v>1</v>
      </c>
      <c r="I36" s="45">
        <f t="shared" si="2"/>
        <v>170</v>
      </c>
      <c r="J36" s="12">
        <v>0</v>
      </c>
      <c r="K36" s="12" t="s">
        <v>50</v>
      </c>
    </row>
    <row r="37" spans="1:11" ht="24" x14ac:dyDescent="0.25">
      <c r="A37" s="11" t="s">
        <v>60</v>
      </c>
      <c r="B37" s="11" t="s">
        <v>25</v>
      </c>
      <c r="C37" s="16" t="s">
        <v>61</v>
      </c>
      <c r="D37" s="13" t="s">
        <v>27</v>
      </c>
      <c r="E37" s="13" t="s">
        <v>28</v>
      </c>
      <c r="F37" s="46">
        <v>115</v>
      </c>
      <c r="G37" s="14" t="s">
        <v>8</v>
      </c>
      <c r="H37" s="14">
        <v>1</v>
      </c>
      <c r="I37" s="47">
        <f t="shared" si="2"/>
        <v>115</v>
      </c>
      <c r="J37" s="12">
        <v>0</v>
      </c>
      <c r="K37" s="12" t="s">
        <v>50</v>
      </c>
    </row>
    <row r="38" spans="1:11" ht="24" x14ac:dyDescent="0.25">
      <c r="A38" s="11" t="s">
        <v>62</v>
      </c>
      <c r="B38" s="11" t="s">
        <v>25</v>
      </c>
      <c r="C38" s="16" t="s">
        <v>63</v>
      </c>
      <c r="D38" s="13" t="s">
        <v>27</v>
      </c>
      <c r="E38" s="13">
        <v>6</v>
      </c>
      <c r="F38" s="48">
        <v>70</v>
      </c>
      <c r="G38" s="14" t="s">
        <v>8</v>
      </c>
      <c r="H38" s="14">
        <v>1</v>
      </c>
      <c r="I38" s="49">
        <f t="shared" si="2"/>
        <v>70</v>
      </c>
      <c r="J38" s="12">
        <v>0</v>
      </c>
      <c r="K38" s="12" t="s">
        <v>50</v>
      </c>
    </row>
    <row r="39" spans="1:11" ht="24" x14ac:dyDescent="0.25">
      <c r="A39" s="11" t="s">
        <v>64</v>
      </c>
      <c r="B39" s="11" t="s">
        <v>25</v>
      </c>
      <c r="C39" s="16" t="s">
        <v>65</v>
      </c>
      <c r="D39" s="13" t="s">
        <v>27</v>
      </c>
      <c r="E39" s="13">
        <v>6</v>
      </c>
      <c r="F39" s="50">
        <v>6.5000000000000002E-2</v>
      </c>
      <c r="G39" s="14" t="s">
        <v>8</v>
      </c>
      <c r="H39" s="14">
        <v>1</v>
      </c>
      <c r="I39" s="51">
        <f>ROUND(F39-((F39*J39)/100),4)</f>
        <v>6.5000000000000002E-2</v>
      </c>
      <c r="J39" s="12">
        <v>0</v>
      </c>
      <c r="K39" s="12" t="s">
        <v>50</v>
      </c>
    </row>
    <row r="40" spans="1:11" ht="24" x14ac:dyDescent="0.25">
      <c r="A40" s="11" t="s">
        <v>66</v>
      </c>
      <c r="B40" s="11" t="s">
        <v>25</v>
      </c>
      <c r="C40" s="16" t="s">
        <v>67</v>
      </c>
      <c r="D40" s="13" t="s">
        <v>27</v>
      </c>
      <c r="E40" s="13">
        <v>6</v>
      </c>
      <c r="F40" s="15" t="s">
        <v>68</v>
      </c>
      <c r="G40" s="14" t="s">
        <v>8</v>
      </c>
      <c r="H40" s="13" t="s">
        <v>50</v>
      </c>
      <c r="I40" s="13" t="s">
        <v>50</v>
      </c>
      <c r="J40" s="12">
        <v>0</v>
      </c>
      <c r="K40" s="12" t="s">
        <v>50</v>
      </c>
    </row>
    <row r="41" spans="1:11" ht="24" x14ac:dyDescent="0.25">
      <c r="A41" s="11" t="s">
        <v>69</v>
      </c>
      <c r="B41" s="11" t="s">
        <v>25</v>
      </c>
      <c r="C41" s="16" t="s">
        <v>70</v>
      </c>
      <c r="D41" s="13" t="s">
        <v>27</v>
      </c>
      <c r="E41" s="13">
        <v>6</v>
      </c>
      <c r="F41" s="52">
        <v>2500</v>
      </c>
      <c r="G41" s="14" t="s">
        <v>8</v>
      </c>
      <c r="H41" s="14">
        <v>1</v>
      </c>
      <c r="I41" s="53">
        <f>ROUND(F41-((F41*J41)/100),2)</f>
        <v>2500</v>
      </c>
      <c r="J41" s="12">
        <v>0</v>
      </c>
      <c r="K41" s="12" t="s">
        <v>50</v>
      </c>
    </row>
    <row r="42" spans="1:11" ht="24" x14ac:dyDescent="0.25">
      <c r="A42" s="11" t="s">
        <v>71</v>
      </c>
      <c r="B42" s="11" t="s">
        <v>25</v>
      </c>
      <c r="C42" s="16" t="s">
        <v>72</v>
      </c>
      <c r="D42" s="13" t="s">
        <v>27</v>
      </c>
      <c r="E42" s="13">
        <v>6</v>
      </c>
      <c r="F42" s="54">
        <v>500</v>
      </c>
      <c r="G42" s="14" t="s">
        <v>8</v>
      </c>
      <c r="H42" s="14">
        <v>1</v>
      </c>
      <c r="I42" s="55">
        <f>ROUND(F42-((F42*J42)/100),2)</f>
        <v>500</v>
      </c>
      <c r="J42" s="12">
        <v>0</v>
      </c>
      <c r="K42" s="12" t="s">
        <v>50</v>
      </c>
    </row>
    <row r="43" spans="1:11" ht="24" x14ac:dyDescent="0.25">
      <c r="A43" s="11" t="s">
        <v>73</v>
      </c>
      <c r="B43" s="11" t="s">
        <v>25</v>
      </c>
      <c r="C43" s="16" t="s">
        <v>74</v>
      </c>
      <c r="D43" s="13" t="s">
        <v>27</v>
      </c>
      <c r="E43" s="13">
        <v>6</v>
      </c>
      <c r="F43" s="56">
        <v>1000</v>
      </c>
      <c r="G43" s="14" t="s">
        <v>8</v>
      </c>
      <c r="H43" s="14">
        <v>1</v>
      </c>
      <c r="I43" s="57">
        <f>ROUND(F43-((F43*J43)/100),2)</f>
        <v>1000</v>
      </c>
      <c r="J43" s="12">
        <v>0</v>
      </c>
      <c r="K43" s="12" t="s">
        <v>50</v>
      </c>
    </row>
    <row r="44" spans="1:11" ht="24" x14ac:dyDescent="0.25">
      <c r="A44" s="11" t="s">
        <v>75</v>
      </c>
      <c r="B44" s="11" t="s">
        <v>25</v>
      </c>
      <c r="C44" s="16" t="s">
        <v>76</v>
      </c>
      <c r="D44" s="13" t="s">
        <v>27</v>
      </c>
      <c r="E44" s="13">
        <v>6</v>
      </c>
      <c r="F44" s="15" t="s">
        <v>77</v>
      </c>
      <c r="G44" s="14" t="s">
        <v>8</v>
      </c>
      <c r="H44" s="13" t="s">
        <v>50</v>
      </c>
      <c r="I44" s="13" t="s">
        <v>50</v>
      </c>
      <c r="J44" s="12">
        <v>0</v>
      </c>
      <c r="K44" s="12" t="s">
        <v>50</v>
      </c>
    </row>
    <row r="45" spans="1:11" ht="24" x14ac:dyDescent="0.25">
      <c r="A45" s="11" t="s">
        <v>78</v>
      </c>
      <c r="B45" s="11" t="s">
        <v>25</v>
      </c>
      <c r="C45" s="16" t="s">
        <v>79</v>
      </c>
      <c r="D45" s="13" t="s">
        <v>27</v>
      </c>
      <c r="E45" s="13">
        <v>6</v>
      </c>
      <c r="F45" s="58">
        <v>10</v>
      </c>
      <c r="G45" s="14" t="s">
        <v>8</v>
      </c>
      <c r="H45" s="14">
        <v>1</v>
      </c>
      <c r="I45" s="59">
        <f>ROUND(F45-((F45*J45)/100),2)</f>
        <v>10</v>
      </c>
      <c r="J45" s="12">
        <v>0</v>
      </c>
      <c r="K45" s="12" t="s">
        <v>50</v>
      </c>
    </row>
    <row r="46" spans="1:11" ht="24" x14ac:dyDescent="0.25">
      <c r="A46" s="11" t="s">
        <v>80</v>
      </c>
      <c r="B46" s="11" t="s">
        <v>25</v>
      </c>
      <c r="C46" s="16" t="s">
        <v>81</v>
      </c>
      <c r="D46" s="13" t="s">
        <v>27</v>
      </c>
      <c r="E46" s="13">
        <v>6</v>
      </c>
      <c r="F46" s="15" t="s">
        <v>82</v>
      </c>
      <c r="G46" s="14" t="s">
        <v>8</v>
      </c>
      <c r="H46" s="13" t="s">
        <v>50</v>
      </c>
      <c r="I46" s="13" t="s">
        <v>50</v>
      </c>
      <c r="J46" s="12">
        <v>0</v>
      </c>
      <c r="K46" s="12" t="s">
        <v>50</v>
      </c>
    </row>
    <row r="47" spans="1:11" ht="24" x14ac:dyDescent="0.25">
      <c r="A47" s="11" t="s">
        <v>83</v>
      </c>
      <c r="B47" s="11" t="s">
        <v>25</v>
      </c>
      <c r="C47" s="16" t="s">
        <v>84</v>
      </c>
      <c r="D47" s="13" t="s">
        <v>27</v>
      </c>
      <c r="E47" s="13">
        <v>6</v>
      </c>
      <c r="F47" s="60">
        <v>2.8</v>
      </c>
      <c r="G47" s="14" t="s">
        <v>8</v>
      </c>
      <c r="H47" s="14">
        <v>1</v>
      </c>
      <c r="I47" s="61">
        <f>ROUND(F47-((F47*J47)/100),2)</f>
        <v>2.8</v>
      </c>
      <c r="J47" s="12">
        <v>0</v>
      </c>
      <c r="K47" s="12" t="s">
        <v>50</v>
      </c>
    </row>
    <row r="48" spans="1:11" ht="24" x14ac:dyDescent="0.25">
      <c r="A48" s="11" t="s">
        <v>85</v>
      </c>
      <c r="B48" s="11" t="s">
        <v>25</v>
      </c>
      <c r="C48" s="16" t="s">
        <v>86</v>
      </c>
      <c r="D48" s="13" t="s">
        <v>27</v>
      </c>
      <c r="E48" s="13">
        <v>6</v>
      </c>
      <c r="F48" s="62">
        <v>50</v>
      </c>
      <c r="G48" s="14" t="s">
        <v>8</v>
      </c>
      <c r="H48" s="14">
        <v>1</v>
      </c>
      <c r="I48" s="63">
        <f>ROUND(F48-((F48*J48)/100),2)</f>
        <v>50</v>
      </c>
      <c r="J48" s="12">
        <v>0</v>
      </c>
      <c r="K48" s="12" t="s">
        <v>50</v>
      </c>
    </row>
    <row r="49" spans="1:11" ht="15" x14ac:dyDescent="0.25">
      <c r="A49" s="11" t="s">
        <v>87</v>
      </c>
      <c r="B49" s="11" t="s">
        <v>25</v>
      </c>
      <c r="C49" s="16" t="s">
        <v>88</v>
      </c>
      <c r="D49" s="13" t="s">
        <v>27</v>
      </c>
      <c r="E49" s="13">
        <v>6</v>
      </c>
      <c r="F49" s="15" t="s">
        <v>89</v>
      </c>
      <c r="G49" s="14" t="s">
        <v>8</v>
      </c>
      <c r="H49" s="13" t="s">
        <v>50</v>
      </c>
      <c r="I49" s="13" t="s">
        <v>50</v>
      </c>
      <c r="J49" s="12">
        <v>0</v>
      </c>
      <c r="K49" s="12" t="s">
        <v>50</v>
      </c>
    </row>
    <row r="50" spans="1:11" ht="36" x14ac:dyDescent="0.25">
      <c r="A50" s="11" t="s">
        <v>90</v>
      </c>
      <c r="B50" s="11" t="s">
        <v>25</v>
      </c>
      <c r="C50" s="16" t="s">
        <v>91</v>
      </c>
      <c r="D50" s="13" t="s">
        <v>27</v>
      </c>
      <c r="E50" s="13">
        <v>6</v>
      </c>
      <c r="F50" s="15" t="s">
        <v>92</v>
      </c>
      <c r="G50" s="14" t="s">
        <v>8</v>
      </c>
      <c r="H50" s="13" t="s">
        <v>50</v>
      </c>
      <c r="I50" s="13" t="s">
        <v>50</v>
      </c>
      <c r="J50" s="12">
        <v>0</v>
      </c>
      <c r="K50" s="12" t="s">
        <v>50</v>
      </c>
    </row>
    <row r="51" spans="1:11" ht="24" x14ac:dyDescent="0.25">
      <c r="A51" s="11" t="s">
        <v>93</v>
      </c>
      <c r="B51" s="11" t="s">
        <v>25</v>
      </c>
      <c r="C51" s="16" t="s">
        <v>94</v>
      </c>
      <c r="D51" s="13" t="s">
        <v>27</v>
      </c>
      <c r="E51" s="13">
        <v>6</v>
      </c>
      <c r="F51" s="64">
        <v>1.0999999999999999E-2</v>
      </c>
      <c r="G51" s="14" t="s">
        <v>8</v>
      </c>
      <c r="H51" s="14">
        <v>1</v>
      </c>
      <c r="I51" s="65">
        <f>ROUND(F51-((F51*J51)/100),4)</f>
        <v>1.0999999999999999E-2</v>
      </c>
      <c r="J51" s="12">
        <v>0</v>
      </c>
      <c r="K51" s="12" t="s">
        <v>50</v>
      </c>
    </row>
    <row r="52" spans="1:11" ht="15" x14ac:dyDescent="0.25">
      <c r="A52" s="11" t="s">
        <v>95</v>
      </c>
      <c r="B52" s="11" t="s">
        <v>25</v>
      </c>
      <c r="C52" s="16" t="s">
        <v>96</v>
      </c>
      <c r="D52" s="13" t="s">
        <v>27</v>
      </c>
      <c r="E52" s="13">
        <v>6</v>
      </c>
      <c r="F52" s="66">
        <v>3715</v>
      </c>
      <c r="G52" s="14" t="s">
        <v>8</v>
      </c>
      <c r="H52" s="14">
        <v>1</v>
      </c>
      <c r="I52" s="67">
        <f>ROUND(F52-((F52*J52)/100),2)</f>
        <v>3715</v>
      </c>
      <c r="J52" s="12">
        <v>0</v>
      </c>
      <c r="K52" s="12" t="s">
        <v>50</v>
      </c>
    </row>
    <row r="53" spans="1:11" ht="15" x14ac:dyDescent="0.25">
      <c r="A53" s="11" t="s">
        <v>97</v>
      </c>
      <c r="B53" s="11" t="s">
        <v>25</v>
      </c>
      <c r="C53" s="16" t="s">
        <v>98</v>
      </c>
      <c r="D53" s="13" t="s">
        <v>27</v>
      </c>
      <c r="E53" s="13">
        <v>6</v>
      </c>
      <c r="F53" s="68">
        <v>270</v>
      </c>
      <c r="G53" s="14" t="s">
        <v>8</v>
      </c>
      <c r="H53" s="14">
        <v>1</v>
      </c>
      <c r="I53" s="69">
        <f>ROUND(F53-((F53*J53)/100),2)</f>
        <v>270</v>
      </c>
      <c r="J53" s="12">
        <v>0</v>
      </c>
      <c r="K53" s="12" t="s">
        <v>50</v>
      </c>
    </row>
    <row r="54" spans="1:11" ht="24" x14ac:dyDescent="0.25">
      <c r="A54" s="11" t="s">
        <v>99</v>
      </c>
      <c r="B54" s="11" t="s">
        <v>25</v>
      </c>
      <c r="C54" s="16" t="s">
        <v>100</v>
      </c>
      <c r="D54" s="13" t="s">
        <v>27</v>
      </c>
      <c r="E54" s="13">
        <v>6</v>
      </c>
      <c r="F54" s="15" t="s">
        <v>101</v>
      </c>
      <c r="G54" s="14" t="s">
        <v>8</v>
      </c>
      <c r="H54" s="13" t="s">
        <v>50</v>
      </c>
      <c r="I54" s="13" t="s">
        <v>50</v>
      </c>
      <c r="J54" s="12">
        <v>0</v>
      </c>
      <c r="K54" s="12" t="s">
        <v>50</v>
      </c>
    </row>
    <row r="55" spans="1:11" ht="24" x14ac:dyDescent="0.25">
      <c r="A55" s="11" t="s">
        <v>102</v>
      </c>
      <c r="B55" s="11" t="s">
        <v>25</v>
      </c>
      <c r="C55" s="16" t="s">
        <v>103</v>
      </c>
      <c r="D55" s="13" t="s">
        <v>27</v>
      </c>
      <c r="E55" s="13">
        <v>6</v>
      </c>
      <c r="F55" s="15" t="s">
        <v>104</v>
      </c>
      <c r="G55" s="14" t="s">
        <v>8</v>
      </c>
      <c r="H55" s="13" t="s">
        <v>50</v>
      </c>
      <c r="I55" s="13" t="s">
        <v>50</v>
      </c>
      <c r="J55" s="12">
        <v>0</v>
      </c>
      <c r="K55" s="12" t="s">
        <v>50</v>
      </c>
    </row>
    <row r="56" spans="1:11" ht="24" x14ac:dyDescent="0.25">
      <c r="A56" s="11" t="s">
        <v>105</v>
      </c>
      <c r="B56" s="11" t="s">
        <v>25</v>
      </c>
      <c r="C56" s="16" t="s">
        <v>106</v>
      </c>
      <c r="D56" s="13" t="s">
        <v>27</v>
      </c>
      <c r="E56" s="13">
        <v>6</v>
      </c>
      <c r="F56" s="15" t="s">
        <v>107</v>
      </c>
      <c r="G56" s="14" t="s">
        <v>8</v>
      </c>
      <c r="H56" s="13" t="s">
        <v>50</v>
      </c>
      <c r="I56" s="13" t="s">
        <v>50</v>
      </c>
      <c r="J56" s="12">
        <v>0</v>
      </c>
      <c r="K56" s="12" t="s">
        <v>50</v>
      </c>
    </row>
    <row r="57" spans="1:11" ht="24" x14ac:dyDescent="0.25">
      <c r="A57" s="11" t="s">
        <v>108</v>
      </c>
      <c r="B57" s="11" t="s">
        <v>25</v>
      </c>
      <c r="C57" s="16" t="s">
        <v>109</v>
      </c>
      <c r="D57" s="13" t="s">
        <v>27</v>
      </c>
      <c r="E57" s="13" t="s">
        <v>28</v>
      </c>
      <c r="F57" s="70">
        <v>5.0999999999999997E-2</v>
      </c>
      <c r="G57" s="14" t="s">
        <v>8</v>
      </c>
      <c r="H57" s="14">
        <v>1</v>
      </c>
      <c r="I57" s="71">
        <f>ROUND(F57-((F57*J57)/100),4)</f>
        <v>5.0999999999999997E-2</v>
      </c>
      <c r="J57" s="12">
        <v>0</v>
      </c>
      <c r="K57" s="12" t="s">
        <v>50</v>
      </c>
    </row>
    <row r="58" spans="1:11" ht="24" x14ac:dyDescent="0.25">
      <c r="A58" s="11" t="s">
        <v>110</v>
      </c>
      <c r="B58" s="11" t="s">
        <v>25</v>
      </c>
      <c r="C58" s="16" t="s">
        <v>111</v>
      </c>
      <c r="D58" s="13" t="s">
        <v>27</v>
      </c>
      <c r="E58" s="13" t="s">
        <v>28</v>
      </c>
      <c r="F58" s="72">
        <v>2.5000000000000001E-2</v>
      </c>
      <c r="G58" s="14" t="s">
        <v>8</v>
      </c>
      <c r="H58" s="14">
        <v>1</v>
      </c>
      <c r="I58" s="73">
        <f>ROUND(F58-((F58*J58)/100),4)</f>
        <v>2.5000000000000001E-2</v>
      </c>
      <c r="J58" s="12">
        <v>0</v>
      </c>
      <c r="K58" s="12" t="s">
        <v>50</v>
      </c>
    </row>
    <row r="59" spans="1:11" ht="24" x14ac:dyDescent="0.25">
      <c r="A59" s="11" t="s">
        <v>112</v>
      </c>
      <c r="B59" s="11" t="s">
        <v>25</v>
      </c>
      <c r="C59" s="16" t="s">
        <v>113</v>
      </c>
      <c r="D59" s="13" t="s">
        <v>27</v>
      </c>
      <c r="E59" s="13">
        <v>6</v>
      </c>
      <c r="F59" s="15" t="s">
        <v>114</v>
      </c>
      <c r="G59" s="14" t="s">
        <v>8</v>
      </c>
      <c r="H59" s="13" t="s">
        <v>50</v>
      </c>
      <c r="I59" s="13" t="s">
        <v>50</v>
      </c>
      <c r="J59" s="12">
        <v>0</v>
      </c>
      <c r="K59" s="12" t="s">
        <v>50</v>
      </c>
    </row>
    <row r="60" spans="1:11" ht="24" x14ac:dyDescent="0.25">
      <c r="A60" s="11" t="s">
        <v>115</v>
      </c>
      <c r="B60" s="11" t="s">
        <v>25</v>
      </c>
      <c r="C60" s="16" t="s">
        <v>116</v>
      </c>
      <c r="D60" s="13" t="s">
        <v>27</v>
      </c>
      <c r="E60" s="13" t="s">
        <v>28</v>
      </c>
      <c r="F60" s="74">
        <v>3.5999999999999997E-2</v>
      </c>
      <c r="G60" s="14" t="s">
        <v>8</v>
      </c>
      <c r="H60" s="14">
        <v>1</v>
      </c>
      <c r="I60" s="75">
        <f>ROUND(F60-((F60*J60)/100),4)</f>
        <v>3.5999999999999997E-2</v>
      </c>
      <c r="J60" s="12">
        <v>0</v>
      </c>
      <c r="K60" s="12" t="s">
        <v>50</v>
      </c>
    </row>
    <row r="61" spans="1:11" ht="24" x14ac:dyDescent="0.25">
      <c r="A61" s="11" t="s">
        <v>117</v>
      </c>
      <c r="B61" s="11" t="s">
        <v>25</v>
      </c>
      <c r="C61" s="16" t="s">
        <v>118</v>
      </c>
      <c r="D61" s="13" t="s">
        <v>27</v>
      </c>
      <c r="E61" s="13" t="s">
        <v>28</v>
      </c>
      <c r="F61" s="76">
        <v>8.9999999999999993E-3</v>
      </c>
      <c r="G61" s="14" t="s">
        <v>8</v>
      </c>
      <c r="H61" s="14">
        <v>1</v>
      </c>
      <c r="I61" s="77">
        <f>ROUND(F61-((F61*J61)/100),4)</f>
        <v>8.9999999999999993E-3</v>
      </c>
      <c r="J61" s="12">
        <v>0</v>
      </c>
      <c r="K61" s="12" t="s">
        <v>50</v>
      </c>
    </row>
    <row r="62" spans="1:11" ht="24" x14ac:dyDescent="0.25">
      <c r="A62" s="11" t="s">
        <v>119</v>
      </c>
      <c r="B62" s="11" t="s">
        <v>25</v>
      </c>
      <c r="C62" s="16" t="s">
        <v>120</v>
      </c>
      <c r="D62" s="13" t="s">
        <v>27</v>
      </c>
      <c r="E62" s="13" t="s">
        <v>28</v>
      </c>
      <c r="F62" s="78">
        <v>5.7000000000000002E-2</v>
      </c>
      <c r="G62" s="14" t="s">
        <v>8</v>
      </c>
      <c r="H62" s="14">
        <v>1</v>
      </c>
      <c r="I62" s="79">
        <f>ROUND(F62-((F62*J62)/100),4)</f>
        <v>5.7000000000000002E-2</v>
      </c>
      <c r="J62" s="12">
        <v>0</v>
      </c>
      <c r="K62" s="12" t="s">
        <v>50</v>
      </c>
    </row>
    <row r="63" spans="1:11" ht="24" x14ac:dyDescent="0.25">
      <c r="A63" s="11" t="s">
        <v>121</v>
      </c>
      <c r="B63" s="11" t="s">
        <v>25</v>
      </c>
      <c r="C63" s="16" t="s">
        <v>122</v>
      </c>
      <c r="D63" s="13" t="s">
        <v>27</v>
      </c>
      <c r="E63" s="13" t="s">
        <v>28</v>
      </c>
      <c r="F63" s="80">
        <v>8.9999999999999993E-3</v>
      </c>
      <c r="G63" s="14" t="s">
        <v>8</v>
      </c>
      <c r="H63" s="14">
        <v>1</v>
      </c>
      <c r="I63" s="81">
        <f>ROUND(F63-((F63*J63)/100),4)</f>
        <v>8.9999999999999993E-3</v>
      </c>
      <c r="J63" s="12">
        <v>0</v>
      </c>
      <c r="K63" s="12" t="s">
        <v>50</v>
      </c>
    </row>
    <row r="64" spans="1:11" ht="15" x14ac:dyDescent="0.25">
      <c r="A64" s="11" t="s">
        <v>123</v>
      </c>
      <c r="B64" s="11" t="s">
        <v>25</v>
      </c>
      <c r="C64" s="16" t="s">
        <v>124</v>
      </c>
      <c r="D64" s="13" t="s">
        <v>27</v>
      </c>
      <c r="E64" s="13">
        <v>6</v>
      </c>
      <c r="F64" s="15" t="s">
        <v>125</v>
      </c>
      <c r="G64" s="14" t="s">
        <v>8</v>
      </c>
      <c r="H64" s="13" t="s">
        <v>50</v>
      </c>
      <c r="I64" s="13" t="s">
        <v>50</v>
      </c>
      <c r="J64" s="12">
        <v>0</v>
      </c>
      <c r="K64" s="12" t="s">
        <v>50</v>
      </c>
    </row>
    <row r="65" spans="1:11" ht="24" x14ac:dyDescent="0.25">
      <c r="A65" s="11" t="s">
        <v>126</v>
      </c>
      <c r="B65" s="11" t="s">
        <v>25</v>
      </c>
      <c r="C65" s="16" t="s">
        <v>127</v>
      </c>
      <c r="D65" s="13" t="s">
        <v>27</v>
      </c>
      <c r="E65" s="13">
        <v>6</v>
      </c>
      <c r="F65" s="15" t="s">
        <v>128</v>
      </c>
      <c r="G65" s="14" t="s">
        <v>8</v>
      </c>
      <c r="H65" s="13" t="s">
        <v>50</v>
      </c>
      <c r="I65" s="13" t="s">
        <v>50</v>
      </c>
      <c r="J65" s="12">
        <v>0</v>
      </c>
      <c r="K65" s="12" t="s">
        <v>50</v>
      </c>
    </row>
    <row r="66" spans="1:11" ht="15" x14ac:dyDescent="0.25">
      <c r="A66" s="11" t="s">
        <v>129</v>
      </c>
      <c r="B66" s="11" t="s">
        <v>25</v>
      </c>
      <c r="C66" s="16" t="s">
        <v>130</v>
      </c>
      <c r="D66" s="13" t="s">
        <v>27</v>
      </c>
      <c r="E66" s="13">
        <v>6</v>
      </c>
      <c r="F66" s="82">
        <v>3150</v>
      </c>
      <c r="G66" s="14" t="s">
        <v>8</v>
      </c>
      <c r="H66" s="14">
        <v>1</v>
      </c>
      <c r="I66" s="83">
        <f>ROUND(F66-((F66*J66)/100),2)</f>
        <v>3150</v>
      </c>
      <c r="J66" s="12">
        <v>0</v>
      </c>
      <c r="K66" s="12" t="s">
        <v>50</v>
      </c>
    </row>
    <row r="67" spans="1:11" ht="15" x14ac:dyDescent="0.25">
      <c r="A67" s="11" t="s">
        <v>131</v>
      </c>
      <c r="B67" s="11" t="s">
        <v>25</v>
      </c>
      <c r="C67" s="16" t="s">
        <v>132</v>
      </c>
      <c r="D67" s="13" t="s">
        <v>27</v>
      </c>
      <c r="E67" s="13" t="s">
        <v>28</v>
      </c>
      <c r="F67" s="15" t="s">
        <v>132</v>
      </c>
      <c r="G67" s="14" t="s">
        <v>8</v>
      </c>
      <c r="H67" s="13" t="s">
        <v>50</v>
      </c>
      <c r="I67" s="13" t="s">
        <v>50</v>
      </c>
      <c r="J67" s="12">
        <v>0</v>
      </c>
      <c r="K67" s="12" t="s">
        <v>50</v>
      </c>
    </row>
    <row r="68" spans="1:11" ht="24" x14ac:dyDescent="0.25">
      <c r="A68" s="11" t="s">
        <v>133</v>
      </c>
      <c r="B68" s="11" t="s">
        <v>25</v>
      </c>
      <c r="C68" s="16" t="s">
        <v>134</v>
      </c>
      <c r="D68" s="13" t="s">
        <v>27</v>
      </c>
      <c r="E68" s="13">
        <v>6</v>
      </c>
      <c r="F68" s="84">
        <v>6.0000000000000001E-3</v>
      </c>
      <c r="G68" s="14" t="s">
        <v>8</v>
      </c>
      <c r="H68" s="14">
        <v>1</v>
      </c>
      <c r="I68" s="85">
        <f>ROUND(F68-((F68*J68)/100),4)</f>
        <v>6.0000000000000001E-3</v>
      </c>
      <c r="J68" s="12">
        <v>0</v>
      </c>
      <c r="K68" s="12" t="s">
        <v>50</v>
      </c>
    </row>
    <row r="69" spans="1:11" ht="24" x14ac:dyDescent="0.25">
      <c r="A69" s="11" t="s">
        <v>135</v>
      </c>
      <c r="B69" s="11" t="s">
        <v>25</v>
      </c>
      <c r="C69" s="16" t="s">
        <v>136</v>
      </c>
      <c r="D69" s="13" t="s">
        <v>27</v>
      </c>
      <c r="E69" s="13">
        <v>6</v>
      </c>
      <c r="F69" s="86">
        <v>0</v>
      </c>
      <c r="G69" s="14" t="s">
        <v>8</v>
      </c>
      <c r="H69" s="14">
        <v>1</v>
      </c>
      <c r="I69" s="87">
        <f>ROUND(F69-((F69*J69)/100),2)</f>
        <v>0</v>
      </c>
      <c r="J69" s="12">
        <v>0</v>
      </c>
      <c r="K69" s="12" t="s">
        <v>50</v>
      </c>
    </row>
    <row r="70" spans="1:11" ht="15" x14ac:dyDescent="0.25">
      <c r="A70" s="11" t="s">
        <v>137</v>
      </c>
      <c r="B70" s="11" t="s">
        <v>25</v>
      </c>
      <c r="C70" s="16" t="s">
        <v>138</v>
      </c>
      <c r="D70" s="13" t="s">
        <v>27</v>
      </c>
      <c r="E70" s="13">
        <v>6</v>
      </c>
      <c r="F70" s="15" t="s">
        <v>139</v>
      </c>
      <c r="G70" s="14" t="s">
        <v>8</v>
      </c>
      <c r="H70" s="13" t="s">
        <v>50</v>
      </c>
      <c r="I70" s="13" t="s">
        <v>50</v>
      </c>
      <c r="J70" s="12">
        <v>0</v>
      </c>
      <c r="K70" s="12" t="s">
        <v>50</v>
      </c>
    </row>
    <row r="71" spans="1:11" ht="24" x14ac:dyDescent="0.25">
      <c r="A71" s="11" t="s">
        <v>140</v>
      </c>
      <c r="B71" s="11" t="s">
        <v>25</v>
      </c>
      <c r="C71" s="16" t="s">
        <v>141</v>
      </c>
      <c r="D71" s="13" t="s">
        <v>27</v>
      </c>
      <c r="E71" s="13">
        <v>6</v>
      </c>
      <c r="F71" s="88">
        <v>1200</v>
      </c>
      <c r="G71" s="14" t="s">
        <v>8</v>
      </c>
      <c r="H71" s="14">
        <v>1</v>
      </c>
      <c r="I71" s="89">
        <f>ROUND(F71-((F71*J71)/100),2)</f>
        <v>1200</v>
      </c>
      <c r="J71" s="12">
        <v>0</v>
      </c>
      <c r="K71" s="12" t="s">
        <v>50</v>
      </c>
    </row>
    <row r="72" spans="1:11" ht="24" x14ac:dyDescent="0.25">
      <c r="A72" s="11" t="s">
        <v>142</v>
      </c>
      <c r="B72" s="11" t="s">
        <v>25</v>
      </c>
      <c r="C72" s="16" t="s">
        <v>143</v>
      </c>
      <c r="D72" s="13" t="s">
        <v>27</v>
      </c>
      <c r="E72" s="13">
        <v>6</v>
      </c>
      <c r="F72" s="15" t="s">
        <v>144</v>
      </c>
      <c r="G72" s="14" t="s">
        <v>8</v>
      </c>
      <c r="H72" s="13" t="s">
        <v>50</v>
      </c>
      <c r="I72" s="13" t="s">
        <v>50</v>
      </c>
      <c r="J72" s="12">
        <v>0</v>
      </c>
      <c r="K72" s="12" t="s">
        <v>50</v>
      </c>
    </row>
    <row r="73" spans="1:11" ht="24" x14ac:dyDescent="0.25">
      <c r="A73" s="11" t="s">
        <v>145</v>
      </c>
      <c r="B73" s="11" t="s">
        <v>25</v>
      </c>
      <c r="C73" s="16" t="s">
        <v>146</v>
      </c>
      <c r="D73" s="13" t="s">
        <v>27</v>
      </c>
      <c r="E73" s="13" t="s">
        <v>28</v>
      </c>
      <c r="F73" s="15" t="s">
        <v>146</v>
      </c>
      <c r="G73" s="14" t="s">
        <v>8</v>
      </c>
      <c r="H73" s="13" t="s">
        <v>50</v>
      </c>
      <c r="I73" s="13" t="s">
        <v>50</v>
      </c>
      <c r="J73" s="12">
        <v>0</v>
      </c>
      <c r="K73" s="12" t="s">
        <v>50</v>
      </c>
    </row>
    <row r="74" spans="1:11" ht="24" x14ac:dyDescent="0.25">
      <c r="A74" s="11" t="s">
        <v>147</v>
      </c>
      <c r="B74" s="11" t="s">
        <v>25</v>
      </c>
      <c r="C74" s="16" t="s">
        <v>148</v>
      </c>
      <c r="D74" s="13" t="s">
        <v>27</v>
      </c>
      <c r="E74" s="13">
        <v>6</v>
      </c>
      <c r="F74" s="15" t="s">
        <v>149</v>
      </c>
      <c r="G74" s="14" t="s">
        <v>8</v>
      </c>
      <c r="H74" s="13" t="s">
        <v>50</v>
      </c>
      <c r="I74" s="13" t="s">
        <v>50</v>
      </c>
      <c r="J74" s="12">
        <v>0</v>
      </c>
      <c r="K74" s="12" t="s">
        <v>50</v>
      </c>
    </row>
    <row r="75" spans="1:11" ht="24" x14ac:dyDescent="0.25">
      <c r="A75" s="11" t="s">
        <v>150</v>
      </c>
      <c r="B75" s="11" t="s">
        <v>25</v>
      </c>
      <c r="C75" s="16" t="s">
        <v>151</v>
      </c>
      <c r="D75" s="13" t="s">
        <v>27</v>
      </c>
      <c r="E75" s="13">
        <v>6</v>
      </c>
      <c r="F75" s="15" t="s">
        <v>152</v>
      </c>
      <c r="G75" s="14" t="s">
        <v>8</v>
      </c>
      <c r="H75" s="13" t="s">
        <v>50</v>
      </c>
      <c r="I75" s="13" t="s">
        <v>50</v>
      </c>
      <c r="J75" s="12">
        <v>0</v>
      </c>
      <c r="K75" s="12" t="s">
        <v>50</v>
      </c>
    </row>
    <row r="76" spans="1:11" ht="48" x14ac:dyDescent="0.25">
      <c r="A76" s="11" t="s">
        <v>153</v>
      </c>
      <c r="B76" s="11" t="s">
        <v>25</v>
      </c>
      <c r="C76" s="16" t="s">
        <v>154</v>
      </c>
      <c r="D76" s="13" t="s">
        <v>27</v>
      </c>
      <c r="E76" s="13">
        <v>6</v>
      </c>
      <c r="F76" s="15" t="s">
        <v>154</v>
      </c>
      <c r="G76" s="14" t="s">
        <v>8</v>
      </c>
      <c r="H76" s="13" t="s">
        <v>50</v>
      </c>
      <c r="I76" s="13" t="s">
        <v>50</v>
      </c>
      <c r="J76" s="12">
        <v>0</v>
      </c>
      <c r="K76" s="12" t="s">
        <v>50</v>
      </c>
    </row>
    <row r="77" spans="1:11" ht="24" x14ac:dyDescent="0.25">
      <c r="A77" s="11" t="s">
        <v>155</v>
      </c>
      <c r="B77" s="11" t="s">
        <v>25</v>
      </c>
      <c r="C77" s="16" t="s">
        <v>156</v>
      </c>
      <c r="D77" s="13" t="s">
        <v>27</v>
      </c>
      <c r="E77" s="13">
        <v>6</v>
      </c>
      <c r="F77" s="15" t="s">
        <v>157</v>
      </c>
      <c r="G77" s="14" t="s">
        <v>8</v>
      </c>
      <c r="H77" s="13" t="s">
        <v>50</v>
      </c>
      <c r="I77" s="13" t="s">
        <v>50</v>
      </c>
      <c r="J77" s="12">
        <v>0</v>
      </c>
      <c r="K77" s="12" t="s">
        <v>50</v>
      </c>
    </row>
    <row r="78" spans="1:11" ht="36" x14ac:dyDescent="0.25">
      <c r="A78" s="11" t="s">
        <v>158</v>
      </c>
      <c r="B78" s="11" t="s">
        <v>25</v>
      </c>
      <c r="C78" s="16" t="s">
        <v>159</v>
      </c>
      <c r="D78" s="13" t="s">
        <v>27</v>
      </c>
      <c r="E78" s="13">
        <v>6</v>
      </c>
      <c r="F78" s="15" t="s">
        <v>160</v>
      </c>
      <c r="G78" s="14" t="s">
        <v>8</v>
      </c>
      <c r="H78" s="13" t="s">
        <v>50</v>
      </c>
      <c r="I78" s="13" t="s">
        <v>50</v>
      </c>
      <c r="J78" s="12">
        <v>0</v>
      </c>
      <c r="K78" s="12" t="s">
        <v>50</v>
      </c>
    </row>
    <row r="79" spans="1:11" ht="24" x14ac:dyDescent="0.25">
      <c r="A79" s="11" t="s">
        <v>161</v>
      </c>
      <c r="B79" s="11" t="s">
        <v>25</v>
      </c>
      <c r="C79" s="16" t="s">
        <v>162</v>
      </c>
      <c r="D79" s="13" t="s">
        <v>27</v>
      </c>
      <c r="E79" s="13">
        <v>6</v>
      </c>
      <c r="F79" s="15" t="s">
        <v>163</v>
      </c>
      <c r="G79" s="14" t="s">
        <v>8</v>
      </c>
      <c r="H79" s="13" t="s">
        <v>50</v>
      </c>
      <c r="I79" s="13" t="s">
        <v>50</v>
      </c>
      <c r="J79" s="12">
        <v>0</v>
      </c>
      <c r="K79" s="12" t="s">
        <v>50</v>
      </c>
    </row>
    <row r="80" spans="1:11" ht="24" x14ac:dyDescent="0.25">
      <c r="A80" s="11" t="s">
        <v>164</v>
      </c>
      <c r="B80" s="11" t="s">
        <v>25</v>
      </c>
      <c r="C80" s="16" t="s">
        <v>165</v>
      </c>
      <c r="D80" s="13" t="s">
        <v>27</v>
      </c>
      <c r="E80" s="13">
        <v>6</v>
      </c>
      <c r="F80" s="15" t="s">
        <v>166</v>
      </c>
      <c r="G80" s="14" t="s">
        <v>8</v>
      </c>
      <c r="H80" s="13" t="s">
        <v>50</v>
      </c>
      <c r="I80" s="13" t="s">
        <v>50</v>
      </c>
      <c r="J80" s="12">
        <v>0</v>
      </c>
      <c r="K80" s="12" t="s">
        <v>50</v>
      </c>
    </row>
    <row r="81" spans="1:11" ht="24" x14ac:dyDescent="0.25">
      <c r="A81" s="11" t="s">
        <v>167</v>
      </c>
      <c r="B81" s="11" t="s">
        <v>25</v>
      </c>
      <c r="C81" s="16" t="s">
        <v>168</v>
      </c>
      <c r="D81" s="13" t="s">
        <v>27</v>
      </c>
      <c r="E81" s="13">
        <v>6</v>
      </c>
      <c r="F81" s="15" t="s">
        <v>169</v>
      </c>
      <c r="G81" s="14" t="s">
        <v>8</v>
      </c>
      <c r="H81" s="13" t="s">
        <v>50</v>
      </c>
      <c r="I81" s="13" t="s">
        <v>50</v>
      </c>
      <c r="J81" s="12">
        <v>0</v>
      </c>
      <c r="K81" s="12" t="s">
        <v>50</v>
      </c>
    </row>
    <row r="82" spans="1:11" ht="24" x14ac:dyDescent="0.25">
      <c r="A82" s="11" t="s">
        <v>170</v>
      </c>
      <c r="B82" s="11" t="s">
        <v>25</v>
      </c>
      <c r="C82" s="16" t="s">
        <v>171</v>
      </c>
      <c r="D82" s="13" t="s">
        <v>27</v>
      </c>
      <c r="E82" s="13">
        <v>6</v>
      </c>
      <c r="F82" s="15" t="s">
        <v>172</v>
      </c>
      <c r="G82" s="14" t="s">
        <v>8</v>
      </c>
      <c r="H82" s="13" t="s">
        <v>50</v>
      </c>
      <c r="I82" s="13" t="s">
        <v>50</v>
      </c>
      <c r="J82" s="12">
        <v>0</v>
      </c>
      <c r="K82" s="12" t="s">
        <v>50</v>
      </c>
    </row>
    <row r="83" spans="1:11" ht="24" x14ac:dyDescent="0.25">
      <c r="A83" s="11" t="s">
        <v>173</v>
      </c>
      <c r="B83" s="11" t="s">
        <v>25</v>
      </c>
      <c r="C83" s="16" t="s">
        <v>174</v>
      </c>
      <c r="D83" s="13" t="s">
        <v>27</v>
      </c>
      <c r="E83" s="13">
        <v>6</v>
      </c>
      <c r="F83" s="90">
        <v>1.5</v>
      </c>
      <c r="G83" s="14" t="s">
        <v>8</v>
      </c>
      <c r="H83" s="14">
        <v>1</v>
      </c>
      <c r="I83" s="91">
        <f>ROUND(F83-((F83*J83)/100),2)</f>
        <v>1.5</v>
      </c>
      <c r="J83" s="12">
        <v>0</v>
      </c>
      <c r="K83" s="12" t="s">
        <v>50</v>
      </c>
    </row>
    <row r="84" spans="1:11" ht="24" x14ac:dyDescent="0.25">
      <c r="A84" s="11" t="s">
        <v>175</v>
      </c>
      <c r="B84" s="11" t="s">
        <v>25</v>
      </c>
      <c r="C84" s="16" t="s">
        <v>176</v>
      </c>
      <c r="D84" s="13" t="s">
        <v>27</v>
      </c>
      <c r="E84" s="13">
        <v>6</v>
      </c>
      <c r="F84" s="15" t="s">
        <v>177</v>
      </c>
      <c r="G84" s="14" t="s">
        <v>8</v>
      </c>
      <c r="H84" s="13" t="s">
        <v>50</v>
      </c>
      <c r="I84" s="13" t="s">
        <v>50</v>
      </c>
      <c r="J84" s="12">
        <v>0</v>
      </c>
      <c r="K84" s="12" t="s">
        <v>50</v>
      </c>
    </row>
    <row r="85" spans="1:11" ht="36" x14ac:dyDescent="0.25">
      <c r="A85" s="11" t="s">
        <v>178</v>
      </c>
      <c r="B85" s="11" t="s">
        <v>25</v>
      </c>
      <c r="C85" s="16" t="s">
        <v>179</v>
      </c>
      <c r="D85" s="13" t="s">
        <v>27</v>
      </c>
      <c r="E85" s="13">
        <v>6</v>
      </c>
      <c r="F85" s="15" t="s">
        <v>180</v>
      </c>
      <c r="G85" s="14" t="s">
        <v>8</v>
      </c>
      <c r="H85" s="13" t="s">
        <v>50</v>
      </c>
      <c r="I85" s="13" t="s">
        <v>50</v>
      </c>
      <c r="J85" s="12">
        <v>0</v>
      </c>
      <c r="K85" s="12" t="s">
        <v>50</v>
      </c>
    </row>
    <row r="86" spans="1:11" ht="24" x14ac:dyDescent="0.25">
      <c r="A86" s="11" t="s">
        <v>181</v>
      </c>
      <c r="B86" s="11" t="s">
        <v>25</v>
      </c>
      <c r="C86" s="16" t="s">
        <v>182</v>
      </c>
      <c r="D86" s="13" t="s">
        <v>27</v>
      </c>
      <c r="E86" s="13">
        <v>6</v>
      </c>
      <c r="F86" s="15" t="s">
        <v>183</v>
      </c>
      <c r="G86" s="14" t="s">
        <v>8</v>
      </c>
      <c r="H86" s="13" t="s">
        <v>50</v>
      </c>
      <c r="I86" s="13" t="s">
        <v>50</v>
      </c>
      <c r="J86" s="12">
        <v>0</v>
      </c>
      <c r="K86" s="12" t="s">
        <v>50</v>
      </c>
    </row>
    <row r="87" spans="1:11" ht="24" x14ac:dyDescent="0.25">
      <c r="A87" s="11" t="s">
        <v>184</v>
      </c>
      <c r="B87" s="11" t="s">
        <v>25</v>
      </c>
      <c r="C87" s="16" t="s">
        <v>185</v>
      </c>
      <c r="D87" s="13" t="s">
        <v>27</v>
      </c>
      <c r="E87" s="13">
        <v>6</v>
      </c>
      <c r="F87" s="92">
        <v>2.74</v>
      </c>
      <c r="G87" s="14" t="s">
        <v>8</v>
      </c>
      <c r="H87" s="14">
        <v>1</v>
      </c>
      <c r="I87" s="93">
        <f>ROUND(F87-((F87*J87)/100),2)</f>
        <v>2.74</v>
      </c>
      <c r="J87" s="12">
        <v>0</v>
      </c>
      <c r="K87" s="12" t="s">
        <v>50</v>
      </c>
    </row>
    <row r="88" spans="1:11" ht="24" x14ac:dyDescent="0.25">
      <c r="A88" s="11" t="s">
        <v>186</v>
      </c>
      <c r="B88" s="11" t="s">
        <v>25</v>
      </c>
      <c r="C88" s="16" t="s">
        <v>187</v>
      </c>
      <c r="D88" s="13" t="s">
        <v>27</v>
      </c>
      <c r="E88" s="13">
        <v>6</v>
      </c>
      <c r="F88" s="94">
        <v>1.37</v>
      </c>
      <c r="G88" s="14" t="s">
        <v>8</v>
      </c>
      <c r="H88" s="14">
        <v>1</v>
      </c>
      <c r="I88" s="95">
        <f>ROUND(F88-((F88*J88)/100),2)</f>
        <v>1.37</v>
      </c>
      <c r="J88" s="12">
        <v>0</v>
      </c>
      <c r="K88" s="12" t="s">
        <v>50</v>
      </c>
    </row>
    <row r="89" spans="1:11" ht="24" x14ac:dyDescent="0.25">
      <c r="A89" s="11" t="s">
        <v>188</v>
      </c>
      <c r="B89" s="11" t="s">
        <v>25</v>
      </c>
      <c r="C89" s="16" t="s">
        <v>189</v>
      </c>
      <c r="D89" s="13" t="s">
        <v>27</v>
      </c>
      <c r="E89" s="13">
        <v>6</v>
      </c>
      <c r="F89" s="15" t="s">
        <v>190</v>
      </c>
      <c r="G89" s="14" t="s">
        <v>8</v>
      </c>
      <c r="H89" s="13" t="s">
        <v>50</v>
      </c>
      <c r="I89" s="13" t="s">
        <v>50</v>
      </c>
      <c r="J89" s="12">
        <v>0</v>
      </c>
      <c r="K89" s="12" t="s">
        <v>50</v>
      </c>
    </row>
    <row r="90" spans="1:11" ht="15" x14ac:dyDescent="0.25">
      <c r="A90" s="11" t="s">
        <v>191</v>
      </c>
      <c r="B90" s="11" t="s">
        <v>25</v>
      </c>
      <c r="C90" s="16" t="s">
        <v>192</v>
      </c>
      <c r="D90" s="13" t="s">
        <v>27</v>
      </c>
      <c r="E90" s="13" t="s">
        <v>28</v>
      </c>
      <c r="F90" s="96">
        <v>1.7999999999999999E-2</v>
      </c>
      <c r="G90" s="14" t="s">
        <v>8</v>
      </c>
      <c r="H90" s="14">
        <v>1</v>
      </c>
      <c r="I90" s="97">
        <f>ROUND(F90-((F90*J90)/100),4)</f>
        <v>1.7999999999999999E-2</v>
      </c>
      <c r="J90" s="12">
        <v>0</v>
      </c>
      <c r="K90" s="12" t="s">
        <v>50</v>
      </c>
    </row>
    <row r="91" spans="1:11" ht="24" x14ac:dyDescent="0.25">
      <c r="A91" s="11" t="s">
        <v>193</v>
      </c>
      <c r="B91" s="11" t="s">
        <v>25</v>
      </c>
      <c r="C91" s="16" t="s">
        <v>194</v>
      </c>
      <c r="D91" s="13" t="s">
        <v>27</v>
      </c>
      <c r="E91" s="13">
        <v>6</v>
      </c>
      <c r="F91" s="98">
        <v>32</v>
      </c>
      <c r="G91" s="14" t="s">
        <v>8</v>
      </c>
      <c r="H91" s="14">
        <v>1</v>
      </c>
      <c r="I91" s="99">
        <f>ROUND(F91-((F91*J91)/100),4)</f>
        <v>32</v>
      </c>
      <c r="J91" s="12">
        <v>0</v>
      </c>
      <c r="K91" s="12" t="s">
        <v>50</v>
      </c>
    </row>
    <row r="92" spans="1:11" ht="24" x14ac:dyDescent="0.25">
      <c r="A92" s="11" t="s">
        <v>195</v>
      </c>
      <c r="B92" s="11" t="s">
        <v>25</v>
      </c>
      <c r="C92" s="16" t="s">
        <v>196</v>
      </c>
      <c r="D92" s="13" t="s">
        <v>27</v>
      </c>
      <c r="E92" s="13">
        <v>6</v>
      </c>
      <c r="F92" s="100">
        <v>8</v>
      </c>
      <c r="G92" s="14" t="s">
        <v>8</v>
      </c>
      <c r="H92" s="14">
        <v>1</v>
      </c>
      <c r="I92" s="101">
        <f>ROUND(F92-((F92*J92)/100),4)</f>
        <v>8</v>
      </c>
      <c r="J92" s="12">
        <v>0</v>
      </c>
      <c r="K92" s="12" t="s">
        <v>50</v>
      </c>
    </row>
    <row r="93" spans="1:11" ht="15" x14ac:dyDescent="0.25">
      <c r="A93" s="11" t="s">
        <v>197</v>
      </c>
      <c r="B93" s="11" t="s">
        <v>25</v>
      </c>
      <c r="C93" s="16" t="s">
        <v>198</v>
      </c>
      <c r="D93" s="13" t="s">
        <v>27</v>
      </c>
      <c r="E93" s="13">
        <v>6</v>
      </c>
      <c r="F93" s="102">
        <v>15</v>
      </c>
      <c r="G93" s="14" t="s">
        <v>8</v>
      </c>
      <c r="H93" s="14">
        <v>1</v>
      </c>
      <c r="I93" s="103">
        <f>ROUND(F93-((F93*J93)/100),4)</f>
        <v>15</v>
      </c>
      <c r="J93" s="12">
        <v>0</v>
      </c>
      <c r="K93" s="12" t="s">
        <v>50</v>
      </c>
    </row>
    <row r="94" spans="1:11" ht="24" x14ac:dyDescent="0.25">
      <c r="A94" s="11" t="s">
        <v>199</v>
      </c>
      <c r="B94" s="11" t="s">
        <v>25</v>
      </c>
      <c r="C94" s="16" t="s">
        <v>200</v>
      </c>
      <c r="D94" s="13" t="s">
        <v>27</v>
      </c>
      <c r="E94" s="13">
        <v>6</v>
      </c>
      <c r="F94" s="15" t="s">
        <v>201</v>
      </c>
      <c r="G94" s="14" t="s">
        <v>8</v>
      </c>
      <c r="H94" s="13" t="s">
        <v>50</v>
      </c>
      <c r="I94" s="13" t="s">
        <v>50</v>
      </c>
      <c r="J94" s="12">
        <v>0</v>
      </c>
      <c r="K94" s="12" t="s">
        <v>50</v>
      </c>
    </row>
    <row r="95" spans="1:11" ht="24" x14ac:dyDescent="0.25">
      <c r="A95" s="11" t="s">
        <v>202</v>
      </c>
      <c r="B95" s="11" t="s">
        <v>25</v>
      </c>
      <c r="C95" s="16" t="s">
        <v>203</v>
      </c>
      <c r="D95" s="13" t="s">
        <v>27</v>
      </c>
      <c r="E95" s="13">
        <v>3</v>
      </c>
      <c r="F95" s="104">
        <v>0</v>
      </c>
      <c r="G95" s="14">
        <v>1</v>
      </c>
      <c r="H95" s="14">
        <v>136</v>
      </c>
      <c r="I95" s="105">
        <f t="shared" ref="I95:I106" si="3">ROUND(F95-((F95*J95)/100),2)</f>
        <v>0</v>
      </c>
      <c r="J95" s="12">
        <v>0</v>
      </c>
      <c r="K95" s="12">
        <f>ROUND((H95 * I95 * (60)),2)</f>
        <v>0</v>
      </c>
    </row>
    <row r="96" spans="1:11" ht="24" x14ac:dyDescent="0.25">
      <c r="A96" s="11" t="s">
        <v>204</v>
      </c>
      <c r="B96" s="11" t="s">
        <v>25</v>
      </c>
      <c r="C96" s="16" t="s">
        <v>205</v>
      </c>
      <c r="D96" s="13" t="s">
        <v>27</v>
      </c>
      <c r="E96" s="13" t="s">
        <v>28</v>
      </c>
      <c r="F96" s="106">
        <v>0</v>
      </c>
      <c r="G96" s="14">
        <v>1</v>
      </c>
      <c r="H96" s="14">
        <v>239</v>
      </c>
      <c r="I96" s="107">
        <f t="shared" si="3"/>
        <v>0</v>
      </c>
      <c r="J96" s="12">
        <v>0</v>
      </c>
      <c r="K96" s="12">
        <f>ROUND((H96 * I96 * (60)),2)</f>
        <v>0</v>
      </c>
    </row>
    <row r="97" spans="1:11" ht="24" x14ac:dyDescent="0.25">
      <c r="A97" s="11" t="s">
        <v>206</v>
      </c>
      <c r="B97" s="11" t="s">
        <v>25</v>
      </c>
      <c r="C97" s="16" t="s">
        <v>207</v>
      </c>
      <c r="D97" s="13" t="s">
        <v>27</v>
      </c>
      <c r="E97" s="13">
        <v>3</v>
      </c>
      <c r="F97" s="108">
        <v>0</v>
      </c>
      <c r="G97" s="14">
        <v>1</v>
      </c>
      <c r="H97" s="14">
        <v>1</v>
      </c>
      <c r="I97" s="109">
        <f t="shared" si="3"/>
        <v>0</v>
      </c>
      <c r="J97" s="12">
        <v>0</v>
      </c>
      <c r="K97" s="12">
        <f>ROUND((H97 * I97 * (60)),2)</f>
        <v>0</v>
      </c>
    </row>
    <row r="98" spans="1:11" ht="24" x14ac:dyDescent="0.25">
      <c r="A98" s="11" t="s">
        <v>208</v>
      </c>
      <c r="B98" s="11" t="s">
        <v>25</v>
      </c>
      <c r="C98" s="16" t="s">
        <v>209</v>
      </c>
      <c r="D98" s="13" t="s">
        <v>27</v>
      </c>
      <c r="E98" s="13">
        <v>3</v>
      </c>
      <c r="F98" s="110">
        <v>0</v>
      </c>
      <c r="G98" s="14">
        <v>1</v>
      </c>
      <c r="H98" s="14">
        <v>1</v>
      </c>
      <c r="I98" s="111">
        <f t="shared" si="3"/>
        <v>0</v>
      </c>
      <c r="J98" s="12">
        <v>0</v>
      </c>
      <c r="K98" s="12">
        <f>ROUND((H98 * I98 * (60)),2)</f>
        <v>0</v>
      </c>
    </row>
    <row r="99" spans="1:11" ht="15" x14ac:dyDescent="0.25">
      <c r="A99" s="11" t="s">
        <v>210</v>
      </c>
      <c r="B99" s="11" t="s">
        <v>25</v>
      </c>
      <c r="C99" s="16" t="s">
        <v>211</v>
      </c>
      <c r="D99" s="13" t="s">
        <v>27</v>
      </c>
      <c r="E99" s="13">
        <v>6</v>
      </c>
      <c r="F99" s="112">
        <v>0</v>
      </c>
      <c r="G99" s="14">
        <v>1</v>
      </c>
      <c r="H99" s="14">
        <v>1</v>
      </c>
      <c r="I99" s="113">
        <f t="shared" si="3"/>
        <v>0</v>
      </c>
      <c r="J99" s="12">
        <v>0</v>
      </c>
      <c r="K99" s="12">
        <f>ROUND((H99 * I99 * (60)),2)</f>
        <v>0</v>
      </c>
    </row>
    <row r="100" spans="1:11" ht="24" x14ac:dyDescent="0.25">
      <c r="A100" s="17" t="s">
        <v>212</v>
      </c>
      <c r="B100" s="16" t="s">
        <v>25</v>
      </c>
      <c r="C100" s="16" t="s">
        <v>213</v>
      </c>
      <c r="D100" s="13" t="s">
        <v>27</v>
      </c>
      <c r="E100" s="13">
        <v>14</v>
      </c>
      <c r="F100" s="12">
        <v>231.15</v>
      </c>
      <c r="G100" s="14" t="s">
        <v>8</v>
      </c>
      <c r="H100" s="14">
        <v>1</v>
      </c>
      <c r="I100" s="12">
        <f t="shared" si="3"/>
        <v>231.15</v>
      </c>
      <c r="J100" s="12">
        <v>0</v>
      </c>
      <c r="K100" s="12">
        <f t="shared" ref="K100:K106" si="4">ROUND((H100 * I100),2)</f>
        <v>231.15</v>
      </c>
    </row>
    <row r="101" spans="1:11" ht="24" x14ac:dyDescent="0.25">
      <c r="A101" s="17" t="s">
        <v>214</v>
      </c>
      <c r="B101" s="16" t="s">
        <v>25</v>
      </c>
      <c r="C101" s="16" t="s">
        <v>215</v>
      </c>
      <c r="D101" s="13" t="s">
        <v>27</v>
      </c>
      <c r="E101" s="13">
        <v>14</v>
      </c>
      <c r="F101" s="12">
        <v>301.5</v>
      </c>
      <c r="G101" s="14" t="s">
        <v>8</v>
      </c>
      <c r="H101" s="14">
        <v>320</v>
      </c>
      <c r="I101" s="12">
        <f t="shared" si="3"/>
        <v>301.5</v>
      </c>
      <c r="J101" s="12">
        <v>0</v>
      </c>
      <c r="K101" s="12">
        <f t="shared" si="4"/>
        <v>96480</v>
      </c>
    </row>
    <row r="102" spans="1:11" ht="24" x14ac:dyDescent="0.25">
      <c r="A102" s="17" t="s">
        <v>216</v>
      </c>
      <c r="B102" s="16" t="s">
        <v>25</v>
      </c>
      <c r="C102" s="16" t="s">
        <v>217</v>
      </c>
      <c r="D102" s="13" t="s">
        <v>27</v>
      </c>
      <c r="E102" s="13">
        <v>14</v>
      </c>
      <c r="F102" s="12">
        <v>552.75</v>
      </c>
      <c r="G102" s="14" t="s">
        <v>8</v>
      </c>
      <c r="H102" s="14">
        <v>93</v>
      </c>
      <c r="I102" s="12">
        <f t="shared" si="3"/>
        <v>552.75</v>
      </c>
      <c r="J102" s="12">
        <v>0</v>
      </c>
      <c r="K102" s="12">
        <f t="shared" si="4"/>
        <v>51405.75</v>
      </c>
    </row>
    <row r="103" spans="1:11" ht="24" x14ac:dyDescent="0.25">
      <c r="A103" s="17" t="s">
        <v>218</v>
      </c>
      <c r="B103" s="16" t="s">
        <v>25</v>
      </c>
      <c r="C103" s="16" t="s">
        <v>219</v>
      </c>
      <c r="D103" s="13" t="s">
        <v>27</v>
      </c>
      <c r="E103" s="13">
        <v>14</v>
      </c>
      <c r="F103" s="12">
        <v>457.28</v>
      </c>
      <c r="G103" s="14" t="s">
        <v>8</v>
      </c>
      <c r="H103" s="14">
        <v>11</v>
      </c>
      <c r="I103" s="12">
        <f t="shared" si="3"/>
        <v>457.28</v>
      </c>
      <c r="J103" s="12">
        <v>0</v>
      </c>
      <c r="K103" s="12">
        <f t="shared" si="4"/>
        <v>5030.08</v>
      </c>
    </row>
    <row r="104" spans="1:11" ht="24" x14ac:dyDescent="0.25">
      <c r="A104" s="17" t="s">
        <v>220</v>
      </c>
      <c r="B104" s="16" t="s">
        <v>25</v>
      </c>
      <c r="C104" s="16" t="s">
        <v>221</v>
      </c>
      <c r="D104" s="13" t="s">
        <v>27</v>
      </c>
      <c r="E104" s="13">
        <v>14</v>
      </c>
      <c r="F104" s="12">
        <v>597.98</v>
      </c>
      <c r="G104" s="14" t="s">
        <v>8</v>
      </c>
      <c r="H104" s="14">
        <v>1746</v>
      </c>
      <c r="I104" s="12">
        <f t="shared" si="3"/>
        <v>597.98</v>
      </c>
      <c r="J104" s="12">
        <v>0</v>
      </c>
      <c r="K104" s="12">
        <f t="shared" si="4"/>
        <v>1044073.08</v>
      </c>
    </row>
    <row r="105" spans="1:11" ht="24" x14ac:dyDescent="0.25">
      <c r="A105" s="17" t="s">
        <v>222</v>
      </c>
      <c r="B105" s="16" t="s">
        <v>25</v>
      </c>
      <c r="C105" s="16" t="s">
        <v>223</v>
      </c>
      <c r="D105" s="13" t="s">
        <v>27</v>
      </c>
      <c r="E105" s="13">
        <v>28</v>
      </c>
      <c r="F105" s="12">
        <v>713.55</v>
      </c>
      <c r="G105" s="14" t="s">
        <v>8</v>
      </c>
      <c r="H105" s="14">
        <v>29</v>
      </c>
      <c r="I105" s="12">
        <f t="shared" si="3"/>
        <v>713.55</v>
      </c>
      <c r="J105" s="12">
        <v>0</v>
      </c>
      <c r="K105" s="12">
        <f t="shared" si="4"/>
        <v>20692.95</v>
      </c>
    </row>
    <row r="106" spans="1:11" ht="24" x14ac:dyDescent="0.25">
      <c r="A106" s="17" t="s">
        <v>222</v>
      </c>
      <c r="B106" s="16" t="s">
        <v>25</v>
      </c>
      <c r="C106" s="16" t="s">
        <v>223</v>
      </c>
      <c r="D106" s="13" t="s">
        <v>27</v>
      </c>
      <c r="E106" s="13">
        <v>28</v>
      </c>
      <c r="F106" s="12">
        <v>713.55</v>
      </c>
      <c r="G106" s="14" t="s">
        <v>8</v>
      </c>
      <c r="H106" s="14">
        <v>323</v>
      </c>
      <c r="I106" s="12">
        <f t="shared" si="3"/>
        <v>713.55</v>
      </c>
      <c r="J106" s="12">
        <v>0</v>
      </c>
      <c r="K106" s="12">
        <f t="shared" si="4"/>
        <v>230476.65</v>
      </c>
    </row>
    <row r="107" spans="1:11" ht="15" x14ac:dyDescent="0.25">
      <c r="A107" s="2" t="s">
        <v>8</v>
      </c>
      <c r="B107" s="2" t="s">
        <v>8</v>
      </c>
      <c r="C107" s="2" t="s">
        <v>8</v>
      </c>
      <c r="D107" s="2" t="s">
        <v>8</v>
      </c>
      <c r="E107" s="2" t="s">
        <v>8</v>
      </c>
      <c r="F107" s="2" t="s">
        <v>8</v>
      </c>
      <c r="G107" s="2" t="s">
        <v>8</v>
      </c>
      <c r="H107" s="2" t="s">
        <v>8</v>
      </c>
      <c r="I107" s="2" t="s">
        <v>8</v>
      </c>
      <c r="J107" s="2" t="s">
        <v>8</v>
      </c>
      <c r="K107" s="2" t="s">
        <v>8</v>
      </c>
    </row>
    <row r="109" spans="1:11" ht="15" x14ac:dyDescent="0.25">
      <c r="A109" s="117" t="s">
        <v>228</v>
      </c>
      <c r="B109" s="117" t="s">
        <v>8</v>
      </c>
      <c r="C109" s="115"/>
      <c r="D109" s="115"/>
      <c r="I109" s="3" t="s">
        <v>224</v>
      </c>
      <c r="K109" s="6">
        <f>(K100+K101+K102+K103+K104+K105+K106)</f>
        <v>1448389.66</v>
      </c>
    </row>
    <row r="110" spans="1:11" ht="15" x14ac:dyDescent="0.25">
      <c r="A110" s="117" t="s">
        <v>229</v>
      </c>
      <c r="B110" s="117" t="s">
        <v>8</v>
      </c>
      <c r="C110" s="115"/>
      <c r="D110" s="115"/>
      <c r="I110" s="3" t="s">
        <v>225</v>
      </c>
      <c r="K110" s="6">
        <v>0</v>
      </c>
    </row>
    <row r="111" spans="1:11" ht="15" x14ac:dyDescent="0.25">
      <c r="I111" s="3" t="s">
        <v>226</v>
      </c>
      <c r="K111" s="6">
        <f>(K19+K21+K22+K23+K24+K25+K26+K27+K28+K29+K31+K33+K34+K35+K95+K96+K97+K98+K99)</f>
        <v>4626300</v>
      </c>
    </row>
    <row r="112" spans="1:11" ht="15" x14ac:dyDescent="0.25">
      <c r="I112" s="3" t="s">
        <v>227</v>
      </c>
      <c r="K112" s="5">
        <f>(K110+K109+K111)</f>
        <v>6074689.6600000001</v>
      </c>
    </row>
    <row r="113" spans="1:11" ht="15" x14ac:dyDescent="0.25">
      <c r="A113" s="115" t="s">
        <v>230</v>
      </c>
      <c r="B113" s="115"/>
      <c r="C113" s="115"/>
      <c r="D113" s="115"/>
    </row>
    <row r="114" spans="1:11" ht="15" x14ac:dyDescent="0.25">
      <c r="A114" s="123" t="s">
        <v>8</v>
      </c>
      <c r="B114" s="115"/>
      <c r="C114" s="115"/>
      <c r="D114" s="115"/>
      <c r="E114" s="115"/>
      <c r="F114" s="115"/>
      <c r="G114" s="115"/>
      <c r="I114" s="117" t="s">
        <v>231</v>
      </c>
      <c r="J114" s="115"/>
      <c r="K114" s="1" t="s">
        <v>8</v>
      </c>
    </row>
    <row r="115" spans="1:11" ht="21.95" customHeight="1" x14ac:dyDescent="0.25">
      <c r="A115" s="115"/>
      <c r="B115" s="115"/>
      <c r="C115" s="115"/>
      <c r="D115" s="115"/>
      <c r="E115" s="115"/>
      <c r="F115" s="115"/>
      <c r="G115" s="115"/>
      <c r="K115" s="7" t="s">
        <v>1</v>
      </c>
    </row>
    <row r="116" spans="1:11" ht="15" x14ac:dyDescent="0.25">
      <c r="A116" s="2" t="s">
        <v>8</v>
      </c>
      <c r="B116" s="2" t="s">
        <v>8</v>
      </c>
      <c r="C116" s="2" t="s">
        <v>8</v>
      </c>
      <c r="D116" s="2" t="s">
        <v>8</v>
      </c>
      <c r="E116" s="2" t="s">
        <v>8</v>
      </c>
      <c r="F116" s="2" t="s">
        <v>8</v>
      </c>
      <c r="G116" s="2" t="s">
        <v>8</v>
      </c>
      <c r="H116" s="2" t="s">
        <v>8</v>
      </c>
      <c r="I116" s="2" t="s">
        <v>8</v>
      </c>
      <c r="J116" s="2" t="s">
        <v>8</v>
      </c>
      <c r="K116" s="2" t="s">
        <v>8</v>
      </c>
    </row>
    <row r="117" spans="1:11" ht="15" x14ac:dyDescent="0.25">
      <c r="A117" s="124" t="s">
        <v>238</v>
      </c>
      <c r="B117" s="115"/>
      <c r="C117" s="115"/>
      <c r="D117" s="115"/>
      <c r="E117" s="115"/>
      <c r="F117" s="115"/>
      <c r="G117" s="115"/>
      <c r="H117" s="115"/>
      <c r="I117" s="115"/>
      <c r="J117" s="115"/>
      <c r="K117" s="115"/>
    </row>
    <row r="118" spans="1:11" ht="12.75" customHeight="1" x14ac:dyDescent="0.25">
      <c r="A118" s="115"/>
      <c r="B118" s="115"/>
      <c r="C118" s="115"/>
      <c r="D118" s="115"/>
      <c r="E118" s="115"/>
      <c r="F118" s="115"/>
      <c r="G118" s="115"/>
      <c r="H118" s="115"/>
      <c r="I118" s="115"/>
      <c r="J118" s="115"/>
      <c r="K118" s="115"/>
    </row>
    <row r="119" spans="1:11" ht="12.75" customHeight="1" x14ac:dyDescent="0.25">
      <c r="A119" s="115"/>
      <c r="B119" s="115"/>
      <c r="C119" s="115"/>
      <c r="D119" s="115"/>
      <c r="E119" s="115"/>
      <c r="F119" s="115"/>
      <c r="G119" s="115"/>
      <c r="H119" s="115"/>
      <c r="I119" s="115"/>
      <c r="J119" s="115"/>
      <c r="K119" s="115"/>
    </row>
  </sheetData>
  <mergeCells count="24">
    <mergeCell ref="A117:K119"/>
    <mergeCell ref="A109:D109"/>
    <mergeCell ref="A110:D110"/>
    <mergeCell ref="A113:D113"/>
    <mergeCell ref="A114:G115"/>
    <mergeCell ref="I114:J114"/>
    <mergeCell ref="A11:K12"/>
    <mergeCell ref="A13:B13"/>
    <mergeCell ref="I17:K17"/>
    <mergeCell ref="A20:K20"/>
    <mergeCell ref="A32:K32"/>
    <mergeCell ref="A7:C7"/>
    <mergeCell ref="A8:C8"/>
    <mergeCell ref="J3:K3"/>
    <mergeCell ref="J4:K4"/>
    <mergeCell ref="J5:K5"/>
    <mergeCell ref="J6:K6"/>
    <mergeCell ref="J7:K7"/>
    <mergeCell ref="J8:K8"/>
    <mergeCell ref="A2:K2"/>
    <mergeCell ref="A3:C3"/>
    <mergeCell ref="A4:C4"/>
    <mergeCell ref="A5:C5"/>
    <mergeCell ref="A6:C6"/>
  </mergeCells>
  <hyperlinks>
    <hyperlink ref="F40" r:id="rId1" xr:uid="{00000000-0004-0000-0000-000000000000}"/>
    <hyperlink ref="F44" r:id="rId2" xr:uid="{00000000-0004-0000-0000-000001000000}"/>
    <hyperlink ref="F46" r:id="rId3" xr:uid="{00000000-0004-0000-0000-000002000000}"/>
    <hyperlink ref="F49" r:id="rId4" xr:uid="{00000000-0004-0000-0000-000003000000}"/>
    <hyperlink ref="F50" r:id="rId5" xr:uid="{00000000-0004-0000-0000-000004000000}"/>
    <hyperlink ref="F54" r:id="rId6" xr:uid="{00000000-0004-0000-0000-000005000000}"/>
    <hyperlink ref="F55" r:id="rId7" xr:uid="{00000000-0004-0000-0000-000006000000}"/>
    <hyperlink ref="F56" r:id="rId8" xr:uid="{00000000-0004-0000-0000-000007000000}"/>
    <hyperlink ref="F59" r:id="rId9" xr:uid="{00000000-0004-0000-0000-000008000000}"/>
    <hyperlink ref="F64" r:id="rId10" xr:uid="{00000000-0004-0000-0000-000009000000}"/>
    <hyperlink ref="F65" r:id="rId11" xr:uid="{00000000-0004-0000-0000-00000A000000}"/>
    <hyperlink ref="F67" r:id="rId12" xr:uid="{00000000-0004-0000-0000-00000B000000}"/>
    <hyperlink ref="F70" r:id="rId13" xr:uid="{00000000-0004-0000-0000-00000C000000}"/>
    <hyperlink ref="F72" r:id="rId14" xr:uid="{00000000-0004-0000-0000-00000D000000}"/>
    <hyperlink ref="F73" r:id="rId15" xr:uid="{00000000-0004-0000-0000-00000E000000}"/>
    <hyperlink ref="F74" r:id="rId16" xr:uid="{00000000-0004-0000-0000-00000F000000}"/>
    <hyperlink ref="F75" r:id="rId17" xr:uid="{00000000-0004-0000-0000-000010000000}"/>
    <hyperlink ref="F76" r:id="rId18" xr:uid="{00000000-0004-0000-0000-000011000000}"/>
    <hyperlink ref="F77" r:id="rId19" xr:uid="{00000000-0004-0000-0000-000012000000}"/>
    <hyperlink ref="F78" r:id="rId20" xr:uid="{00000000-0004-0000-0000-000013000000}"/>
    <hyperlink ref="F79" r:id="rId21" xr:uid="{00000000-0004-0000-0000-000014000000}"/>
    <hyperlink ref="F80" r:id="rId22" xr:uid="{00000000-0004-0000-0000-000015000000}"/>
    <hyperlink ref="F81" r:id="rId23" xr:uid="{00000000-0004-0000-0000-000016000000}"/>
    <hyperlink ref="F82" r:id="rId24" xr:uid="{00000000-0004-0000-0000-000017000000}"/>
    <hyperlink ref="F84" r:id="rId25" xr:uid="{00000000-0004-0000-0000-000018000000}"/>
    <hyperlink ref="F85" r:id="rId26" xr:uid="{00000000-0004-0000-0000-000019000000}"/>
    <hyperlink ref="F86" r:id="rId27" xr:uid="{00000000-0004-0000-0000-00001A000000}"/>
    <hyperlink ref="F89" r:id="rId28" xr:uid="{00000000-0004-0000-0000-00001B000000}"/>
    <hyperlink ref="F94" r:id="rId29" xr:uid="{00000000-0004-0000-0000-00001C000000}"/>
  </hyperlinks>
  <printOptions horizontalCentered="1"/>
  <pageMargins left="0.7" right="0.7"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Price Estimate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Kristen Christopher</cp:lastModifiedBy>
  <dcterms:created xsi:type="dcterms:W3CDTF">2023-08-30T13:43:40Z</dcterms:created>
  <dcterms:modified xsi:type="dcterms:W3CDTF">2023-08-30T14:09:00Z</dcterms:modified>
</cp:coreProperties>
</file>