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einsvik-my.sharepoint.com/personal/kristian_carlenius_scaleaq_com/Documents/Dokumenter/drinkndrive/docs/"/>
    </mc:Choice>
  </mc:AlternateContent>
  <xr:revisionPtr revIDLastSave="459" documentId="8_{17E083A9-585A-44F2-BF15-840F3A68F782}" xr6:coauthVersionLast="47" xr6:coauthVersionMax="47" xr10:uidLastSave="{141DCB49-176A-48A3-A143-C870FF0823AF}"/>
  <bookViews>
    <workbookView xWindow="-120" yWindow="-120" windowWidth="29040" windowHeight="15840" xr2:uid="{DBE9B5AA-E296-4CDD-8C49-34711A1AD7C5}"/>
  </bookViews>
  <sheets>
    <sheet name="Forward" sheetId="3" r:id="rId1"/>
    <sheet name="Income" sheetId="1" r:id="rId2"/>
    <sheet name="Expen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3" l="1"/>
  <c r="AA14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K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K18" i="3"/>
  <c r="K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L19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K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K22" i="3"/>
  <c r="L23" i="3"/>
  <c r="M23" i="3"/>
  <c r="M16" i="3" s="1"/>
  <c r="N23" i="3"/>
  <c r="O23" i="3"/>
  <c r="P23" i="3"/>
  <c r="P16" i="3" s="1"/>
  <c r="P15" i="3" s="1"/>
  <c r="Q23" i="3"/>
  <c r="R23" i="3"/>
  <c r="S23" i="3"/>
  <c r="T23" i="3"/>
  <c r="U23" i="3"/>
  <c r="U16" i="3" s="1"/>
  <c r="V23" i="3"/>
  <c r="V16" i="3" s="1"/>
  <c r="W23" i="3"/>
  <c r="X23" i="3"/>
  <c r="X16" i="3" s="1"/>
  <c r="Y23" i="3"/>
  <c r="Z23" i="3"/>
  <c r="AA23" i="3"/>
  <c r="K23" i="3"/>
  <c r="D15" i="3"/>
  <c r="D14" i="3"/>
  <c r="E16" i="3"/>
  <c r="E14" i="3" s="1"/>
  <c r="F14" i="3" s="1"/>
  <c r="F3" i="3"/>
  <c r="R8" i="3" s="1"/>
  <c r="D7" i="3"/>
  <c r="E7" i="3" s="1"/>
  <c r="F7" i="3" s="1"/>
  <c r="G7" i="3" s="1"/>
  <c r="H7" i="3" s="1"/>
  <c r="I7" i="3" s="1"/>
  <c r="J7" i="3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C11" i="1"/>
  <c r="B11" i="1"/>
  <c r="B12" i="1"/>
  <c r="C12" i="1" s="1"/>
  <c r="D12" i="1" s="1"/>
  <c r="E12" i="1" s="1"/>
  <c r="F12" i="1" s="1"/>
  <c r="G12" i="1" s="1"/>
  <c r="H12" i="1" s="1"/>
  <c r="K6" i="2"/>
  <c r="J7" i="2"/>
  <c r="K7" i="2" s="1"/>
  <c r="J8" i="2"/>
  <c r="J9" i="2"/>
  <c r="J10" i="2"/>
  <c r="J11" i="2"/>
  <c r="J12" i="2"/>
  <c r="J13" i="2"/>
  <c r="J14" i="2"/>
  <c r="J15" i="2"/>
  <c r="J16" i="2"/>
  <c r="J17" i="2"/>
  <c r="J6" i="2"/>
  <c r="J5" i="2"/>
  <c r="W16" i="3" l="1"/>
  <c r="O16" i="3"/>
  <c r="N16" i="3"/>
  <c r="T16" i="3"/>
  <c r="L16" i="3"/>
  <c r="Z16" i="3"/>
  <c r="R16" i="3"/>
  <c r="Q16" i="3"/>
  <c r="AA16" i="3"/>
  <c r="S16" i="3"/>
  <c r="K16" i="3"/>
  <c r="L8" i="3"/>
  <c r="Y8" i="3"/>
  <c r="X8" i="3"/>
  <c r="W8" i="3"/>
  <c r="U8" i="3"/>
  <c r="M8" i="3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T8" i="3"/>
  <c r="Q8" i="3"/>
  <c r="K8" i="3"/>
  <c r="P8" i="3"/>
  <c r="P7" i="3" s="1"/>
  <c r="AA8" i="3"/>
  <c r="O8" i="3"/>
  <c r="G16" i="3"/>
  <c r="G14" i="3" s="1"/>
  <c r="H14" i="3" s="1"/>
  <c r="E15" i="3"/>
  <c r="F15" i="3" s="1"/>
  <c r="V8" i="3"/>
  <c r="N8" i="3"/>
  <c r="S8" i="3"/>
  <c r="Z8" i="3"/>
  <c r="K7" i="3"/>
  <c r="L7" i="3" s="1"/>
  <c r="M7" i="3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Q7" i="3" l="1"/>
  <c r="R7" i="3" s="1"/>
  <c r="S7" i="3" s="1"/>
  <c r="T7" i="3" s="1"/>
  <c r="U7" i="3" s="1"/>
  <c r="V7" i="3" s="1"/>
  <c r="W7" i="3" s="1"/>
  <c r="X7" i="3" s="1"/>
  <c r="Y7" i="3" s="1"/>
  <c r="Z7" i="3" s="1"/>
  <c r="AA7" i="3" s="1"/>
  <c r="N7" i="3"/>
  <c r="O7" i="3" s="1"/>
  <c r="I16" i="3"/>
  <c r="I14" i="3" s="1"/>
  <c r="J14" i="3" s="1"/>
  <c r="G15" i="3"/>
  <c r="H15" i="3" s="1"/>
  <c r="I15" i="3" s="1"/>
  <c r="J15" i="3" s="1"/>
  <c r="K15" i="3" l="1"/>
  <c r="L15" i="3" s="1"/>
  <c r="K14" i="3" l="1"/>
  <c r="L14" i="3" s="1"/>
  <c r="D5" i="1"/>
  <c r="M15" i="3" l="1"/>
  <c r="N15" i="3" s="1"/>
  <c r="M14" i="3"/>
  <c r="N14" i="3" s="1"/>
  <c r="O14" i="3" s="1"/>
  <c r="P14" i="3" s="1"/>
  <c r="J13" i="1"/>
  <c r="R13" i="1"/>
  <c r="I13" i="1"/>
  <c r="I12" i="1" s="1"/>
  <c r="K13" i="1"/>
  <c r="S13" i="1"/>
  <c r="V13" i="1"/>
  <c r="P13" i="1"/>
  <c r="L13" i="1"/>
  <c r="T13" i="1"/>
  <c r="O13" i="1"/>
  <c r="W13" i="1"/>
  <c r="X13" i="1"/>
  <c r="Y13" i="1"/>
  <c r="M13" i="1"/>
  <c r="U13" i="1"/>
  <c r="N13" i="1"/>
  <c r="N12" i="1" s="1"/>
  <c r="E5" i="1"/>
  <c r="F5" i="1" s="1"/>
  <c r="Q13" i="1"/>
  <c r="Q15" i="3" l="1"/>
  <c r="R15" i="3" s="1"/>
  <c r="O15" i="3"/>
  <c r="O12" i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J12" i="1"/>
  <c r="K12" i="1" s="1"/>
  <c r="L12" i="1" s="1"/>
  <c r="M12" i="1" s="1"/>
  <c r="Q14" i="3" l="1"/>
  <c r="R14" i="3" s="1"/>
  <c r="S15" i="3" s="1"/>
  <c r="T15" i="3" s="1"/>
  <c r="S14" i="3" l="1"/>
  <c r="T14" i="3" s="1"/>
  <c r="U15" i="3" l="1"/>
  <c r="V15" i="3" s="1"/>
  <c r="U14" i="3" l="1"/>
  <c r="V14" i="3" s="1"/>
  <c r="W15" i="3" l="1"/>
  <c r="X15" i="3" s="1"/>
  <c r="W14" i="3" l="1"/>
  <c r="X14" i="3" s="1"/>
  <c r="Y15" i="3" l="1"/>
  <c r="Z15" i="3" s="1"/>
  <c r="Y14" i="3" l="1"/>
  <c r="Z14" i="3" s="1"/>
  <c r="AA15" i="3" l="1"/>
</calcChain>
</file>

<file path=xl/sharedStrings.xml><?xml version="1.0" encoding="utf-8"?>
<sst xmlns="http://schemas.openxmlformats.org/spreadsheetml/2006/main" count="108" uniqueCount="63">
  <si>
    <t>Avg. ride comp p/h</t>
  </si>
  <si>
    <t xml:space="preserve">Salary p/h </t>
  </si>
  <si>
    <t xml:space="preserve">Avg. price p/r </t>
  </si>
  <si>
    <t>Avg. Earning p/h</t>
  </si>
  <si>
    <t>Money in</t>
  </si>
  <si>
    <t>Money out</t>
  </si>
  <si>
    <t xml:space="preserve">Initial </t>
  </si>
  <si>
    <t>Truck</t>
  </si>
  <si>
    <t>Bike</t>
  </si>
  <si>
    <t xml:space="preserve">Hiering </t>
  </si>
  <si>
    <t xml:space="preserve">Marketing </t>
  </si>
  <si>
    <t xml:space="preserve">Insurance </t>
  </si>
  <si>
    <t xml:space="preserve">Maintenence </t>
  </si>
  <si>
    <t>Salaries</t>
  </si>
  <si>
    <t>Sum</t>
  </si>
  <si>
    <t>January</t>
  </si>
  <si>
    <t xml:space="preserve">Febuary 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</si>
  <si>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</si>
  <si>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</si>
  <si>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</si>
  <si>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</si>
  <si>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</si>
  <si>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</si>
  <si>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</si>
  <si>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</si>
  <si>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October</t>
  </si>
  <si>
    <t>December</t>
  </si>
  <si>
    <t>YTD</t>
  </si>
  <si>
    <t>Pr. day</t>
  </si>
  <si>
    <t>Pr. team/day</t>
  </si>
  <si>
    <t xml:space="preserve">Income </t>
  </si>
  <si>
    <t>Teamsize</t>
  </si>
  <si>
    <t>Operating hours</t>
  </si>
  <si>
    <t>January-2025</t>
  </si>
  <si>
    <t>February-2025</t>
  </si>
  <si>
    <t>March-2025</t>
  </si>
  <si>
    <t>May-2025</t>
  </si>
  <si>
    <t>June-2025</t>
  </si>
  <si>
    <t>July-2025</t>
  </si>
  <si>
    <t>October-2025</t>
  </si>
  <si>
    <t>April-2025</t>
  </si>
  <si>
    <t>August-2025</t>
  </si>
  <si>
    <t>November-2025</t>
  </si>
  <si>
    <t>Desember-2025</t>
  </si>
  <si>
    <t>January-2026</t>
  </si>
  <si>
    <t>February-2026</t>
  </si>
  <si>
    <t>March-2026</t>
  </si>
  <si>
    <t>April-2026</t>
  </si>
  <si>
    <t>May-2026</t>
  </si>
  <si>
    <t>June-2026</t>
  </si>
  <si>
    <t>July-2026</t>
  </si>
  <si>
    <t>August-2026</t>
  </si>
  <si>
    <t>October-2026</t>
  </si>
  <si>
    <t>November-2026</t>
  </si>
  <si>
    <t>Desember-2026</t>
  </si>
  <si>
    <t>Operating days</t>
  </si>
  <si>
    <t>September-2025</t>
  </si>
  <si>
    <t>September-2026</t>
  </si>
  <si>
    <t>Total</t>
  </si>
  <si>
    <t xml:space="preserve">Forward estimates </t>
  </si>
  <si>
    <t>Income</t>
  </si>
  <si>
    <t>Expences</t>
  </si>
  <si>
    <t>Operating veicehls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</si>
</sst>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kr&quot;\ * #,##0.00_-;\-&quot;kr&quot;\ * #,##0.00_-;_-&quot;kr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0" fillId="0" borderId="0" xfId="1" applyFont="1"/>
    <xf numFmtId="2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4" borderId="1" xfId="0" applyFill="1" applyBorder="1"/>
    <xf numFmtId="0" fontId="0" fillId="0" borderId="1" xfId="0" applyBorder="1"/>
    <xf numFmtId="0" fontId="0" fillId="0" borderId="4" xfId="0" applyBorder="1"/>
    <xf numFmtId="0" fontId="0" fillId="4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4" borderId="7" xfId="0" applyFill="1" applyBorder="1"/>
    <xf numFmtId="0" fontId="0" fillId="2" borderId="8" xfId="0" applyFill="1" applyBorder="1"/>
    <xf numFmtId="0" fontId="0" fillId="0" borderId="0" xfId="0" applyBorder="1"/>
    <xf numFmtId="0" fontId="0" fillId="4" borderId="9" xfId="0" applyFill="1" applyBorder="1"/>
    <xf numFmtId="0" fontId="0" fillId="2" borderId="10" xfId="0" applyFill="1" applyBorder="1"/>
    <xf numFmtId="0" fontId="0" fillId="4" borderId="0" xfId="0" applyFill="1" applyBorder="1"/>
    <xf numFmtId="0" fontId="0" fillId="0" borderId="0" xfId="0" applyFill="1"/>
    <xf numFmtId="0" fontId="0" fillId="4" borderId="11" xfId="0" applyFill="1" applyBorder="1"/>
    <xf numFmtId="0" fontId="0" fillId="2" borderId="3" xfId="0" applyFill="1" applyBorder="1"/>
    <xf numFmtId="0" fontId="0" fillId="0" borderId="2" xfId="0" applyBorder="1"/>
    <xf numFmtId="0" fontId="0" fillId="0" borderId="12" xfId="0" applyBorder="1"/>
    <xf numFmtId="0" fontId="0" fillId="4" borderId="12" xfId="0" applyFill="1" applyBorder="1"/>
    <xf numFmtId="0" fontId="0" fillId="5" borderId="0" xfId="0" applyFill="1"/>
    <xf numFmtId="44" fontId="0" fillId="5" borderId="0" xfId="1" applyFont="1" applyFill="1"/>
    <xf numFmtId="44" fontId="0" fillId="0" borderId="2" xfId="1" applyFont="1" applyBorder="1"/>
    <xf numFmtId="49" fontId="0" fillId="0" borderId="0" xfId="0" applyNumberFormat="1" applyFill="1"/>
    <xf numFmtId="49" fontId="0" fillId="6" borderId="0" xfId="0" applyNumberFormat="1" applyFill="1"/>
    <xf numFmtId="0" fontId="0" fillId="7" borderId="0" xfId="0" applyFill="1" applyBorder="1"/>
    <xf numFmtId="0" fontId="0" fillId="8" borderId="0" xfId="0" applyFill="1"/>
    <xf numFmtId="0" fontId="0" fillId="7" borderId="0" xfId="0" applyFill="1"/>
    <xf numFmtId="44" fontId="0" fillId="5" borderId="0" xfId="1" applyFont="1" applyFill="1" applyAlignment="1"/>
    <xf numFmtId="0" fontId="0" fillId="5" borderId="0" xfId="0" applyFill="1" applyAlignment="1"/>
    <xf numFmtId="44" fontId="0" fillId="0" borderId="0" xfId="1" applyFont="1" applyBorder="1"/>
    <xf numFmtId="44" fontId="0" fillId="0" borderId="6" xfId="1" applyFont="1" applyBorder="1"/>
    <xf numFmtId="44" fontId="0" fillId="0" borderId="12" xfId="1" applyFont="1" applyBorder="1"/>
    <xf numFmtId="44" fontId="0" fillId="0" borderId="7" xfId="1" applyFont="1" applyBorder="1"/>
    <xf numFmtId="44" fontId="0" fillId="0" borderId="8" xfId="1" applyFont="1" applyBorder="1"/>
    <xf numFmtId="44" fontId="0" fillId="0" borderId="9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10" xfId="1" applyFont="1" applyBorder="1"/>
    <xf numFmtId="44" fontId="0" fillId="0" borderId="1" xfId="1" applyFont="1" applyBorder="1"/>
    <xf numFmtId="44" fontId="0" fillId="0" borderId="1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B0B9-7F6E-48A0-986D-2AF7F2EEB9CB}">
  <dimension ref="B2:AA23"/>
  <sheetViews>
    <sheetView tabSelected="1" workbookViewId="0">
      <selection activeCell="D33" sqref="D33"/>
    </sheetView>
  </sheetViews>
  <sheetFormatPr defaultRowHeight="15" x14ac:dyDescent="0.25"/>
  <cols>
    <col min="3" max="27" width="17.85546875" customWidth="1"/>
  </cols>
  <sheetData>
    <row r="2" spans="2:27" x14ac:dyDescent="0.25">
      <c r="D2" t="s">
        <v>0</v>
      </c>
      <c r="E2" t="s">
        <v>2</v>
      </c>
      <c r="F2" t="s">
        <v>3</v>
      </c>
      <c r="H2" t="s">
        <v>1</v>
      </c>
    </row>
    <row r="3" spans="2:27" x14ac:dyDescent="0.25">
      <c r="D3" s="2">
        <v>1.4</v>
      </c>
      <c r="E3" s="1">
        <v>800</v>
      </c>
      <c r="F3" s="3">
        <f>E3*D3</f>
        <v>1120</v>
      </c>
      <c r="H3" s="1">
        <v>220</v>
      </c>
    </row>
    <row r="4" spans="2:27" x14ac:dyDescent="0.25">
      <c r="C4" t="s">
        <v>59</v>
      </c>
    </row>
    <row r="5" spans="2:27" x14ac:dyDescent="0.25">
      <c r="B5" s="4" t="s">
        <v>60</v>
      </c>
      <c r="C5" s="27"/>
      <c r="D5" s="27" t="s">
        <v>33</v>
      </c>
      <c r="E5" s="27" t="s">
        <v>34</v>
      </c>
      <c r="F5" s="27" t="s">
        <v>35</v>
      </c>
      <c r="G5" s="27" t="s">
        <v>40</v>
      </c>
      <c r="H5" s="27" t="s">
        <v>36</v>
      </c>
      <c r="I5" s="27" t="s">
        <v>37</v>
      </c>
      <c r="J5" s="27" t="s">
        <v>38</v>
      </c>
      <c r="K5" s="27" t="s">
        <v>41</v>
      </c>
      <c r="L5" s="27" t="s">
        <v>56</v>
      </c>
      <c r="M5" s="27" t="s">
        <v>39</v>
      </c>
      <c r="N5" s="27" t="s">
        <v>42</v>
      </c>
      <c r="O5" s="27" t="s">
        <v>43</v>
      </c>
      <c r="P5" s="27" t="s">
        <v>44</v>
      </c>
      <c r="Q5" s="27" t="s">
        <v>45</v>
      </c>
      <c r="R5" s="27" t="s">
        <v>46</v>
      </c>
      <c r="S5" s="27" t="s">
        <v>47</v>
      </c>
      <c r="T5" s="27" t="s">
        <v>48</v>
      </c>
      <c r="U5" s="27" t="s">
        <v>49</v>
      </c>
      <c r="V5" s="27" t="s">
        <v>50</v>
      </c>
      <c r="W5" s="27" t="s">
        <v>51</v>
      </c>
      <c r="X5" s="27" t="s">
        <v>57</v>
      </c>
      <c r="Y5" s="27" t="s">
        <v>52</v>
      </c>
      <c r="Z5" s="27" t="s">
        <v>53</v>
      </c>
      <c r="AA5" s="27" t="s">
        <v>54</v>
      </c>
    </row>
    <row r="6" spans="2:27" x14ac:dyDescent="0.25">
      <c r="B6" s="4"/>
      <c r="C6" s="31" t="s">
        <v>58</v>
      </c>
      <c r="D6" s="34">
        <f>D7</f>
        <v>0</v>
      </c>
      <c r="E6" s="35">
        <f>D6+E8</f>
        <v>0</v>
      </c>
      <c r="F6" s="35">
        <f t="shared" ref="F6:AA6" si="0">E6+F8</f>
        <v>0</v>
      </c>
      <c r="G6" s="35">
        <f t="shared" si="0"/>
        <v>0</v>
      </c>
      <c r="H6" s="35">
        <f t="shared" si="0"/>
        <v>0</v>
      </c>
      <c r="I6" s="35">
        <f t="shared" si="0"/>
        <v>0</v>
      </c>
      <c r="J6" s="35">
        <f t="shared" si="0"/>
        <v>0</v>
      </c>
      <c r="K6" s="35">
        <f t="shared" si="0"/>
        <v>1111040</v>
      </c>
      <c r="L6" s="35">
        <f t="shared" si="0"/>
        <v>2078720</v>
      </c>
      <c r="M6" s="35">
        <f t="shared" si="0"/>
        <v>2804480</v>
      </c>
      <c r="N6" s="35">
        <f t="shared" si="0"/>
        <v>3409280</v>
      </c>
      <c r="O6" s="35">
        <f t="shared" si="0"/>
        <v>4215680</v>
      </c>
      <c r="P6" s="35">
        <f t="shared" si="0"/>
        <v>5022080</v>
      </c>
      <c r="Q6" s="35">
        <f t="shared" si="0"/>
        <v>6097280</v>
      </c>
      <c r="R6" s="35">
        <f t="shared" si="0"/>
        <v>8274560</v>
      </c>
      <c r="S6" s="35">
        <f t="shared" si="0"/>
        <v>10451840</v>
      </c>
      <c r="T6" s="35">
        <f t="shared" si="0"/>
        <v>15612800</v>
      </c>
      <c r="U6" s="35">
        <f t="shared" si="0"/>
        <v>22064000</v>
      </c>
      <c r="V6" s="35">
        <f t="shared" si="0"/>
        <v>30396800</v>
      </c>
      <c r="W6" s="35">
        <f t="shared" si="0"/>
        <v>38729600</v>
      </c>
      <c r="X6" s="35">
        <f t="shared" si="0"/>
        <v>43568000</v>
      </c>
      <c r="Y6" s="35">
        <f t="shared" si="0"/>
        <v>47922560</v>
      </c>
      <c r="Z6" s="35">
        <f t="shared" si="0"/>
        <v>50341760</v>
      </c>
      <c r="AA6" s="36">
        <f t="shared" si="0"/>
        <v>52760960</v>
      </c>
    </row>
    <row r="7" spans="2:27" x14ac:dyDescent="0.25">
      <c r="B7" s="4"/>
      <c r="C7" s="31" t="s">
        <v>27</v>
      </c>
      <c r="D7" s="37">
        <f>D8</f>
        <v>0</v>
      </c>
      <c r="E7" s="33">
        <f>D7+E8</f>
        <v>0</v>
      </c>
      <c r="F7" s="33">
        <f t="shared" ref="F7:O7" si="1">E7+F8</f>
        <v>0</v>
      </c>
      <c r="G7" s="33">
        <f t="shared" si="1"/>
        <v>0</v>
      </c>
      <c r="H7" s="33">
        <f t="shared" si="1"/>
        <v>0</v>
      </c>
      <c r="I7" s="33">
        <f t="shared" si="1"/>
        <v>0</v>
      </c>
      <c r="J7" s="33">
        <f t="shared" si="1"/>
        <v>0</v>
      </c>
      <c r="K7" s="33">
        <f t="shared" si="1"/>
        <v>1111040</v>
      </c>
      <c r="L7" s="33">
        <f>K7+L8</f>
        <v>2078720</v>
      </c>
      <c r="M7" s="33">
        <f t="shared" si="1"/>
        <v>2804480</v>
      </c>
      <c r="N7" s="33">
        <f t="shared" si="1"/>
        <v>3409280</v>
      </c>
      <c r="O7" s="33">
        <f t="shared" si="1"/>
        <v>4215680</v>
      </c>
      <c r="P7" s="33">
        <f>P8</f>
        <v>806400</v>
      </c>
      <c r="Q7" s="33">
        <f>P7+Q8</f>
        <v>1881600</v>
      </c>
      <c r="R7" s="33">
        <f t="shared" ref="R7:W7" si="2">Q7+R8</f>
        <v>4058880</v>
      </c>
      <c r="S7" s="33">
        <f t="shared" si="2"/>
        <v>6236160</v>
      </c>
      <c r="T7" s="33">
        <f t="shared" si="2"/>
        <v>11397120</v>
      </c>
      <c r="U7" s="33">
        <f t="shared" si="2"/>
        <v>17848320</v>
      </c>
      <c r="V7" s="33">
        <f t="shared" si="2"/>
        <v>26181120</v>
      </c>
      <c r="W7" s="33">
        <f t="shared" si="2"/>
        <v>34513920</v>
      </c>
      <c r="X7" s="33">
        <f>W7+X8</f>
        <v>39352320</v>
      </c>
      <c r="Y7" s="33">
        <f t="shared" ref="Y7:AA7" si="3">X7+Y8</f>
        <v>43706880</v>
      </c>
      <c r="Z7" s="33">
        <f t="shared" si="3"/>
        <v>46126080</v>
      </c>
      <c r="AA7" s="38">
        <f t="shared" si="3"/>
        <v>48545280</v>
      </c>
    </row>
    <row r="8" spans="2:27" x14ac:dyDescent="0.25">
      <c r="B8" s="4"/>
      <c r="C8" s="31" t="s">
        <v>30</v>
      </c>
      <c r="D8" s="37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f>$F3*K9*K10*K11</f>
        <v>1111040</v>
      </c>
      <c r="L8" s="33">
        <f>$F3*L9*L10*L11</f>
        <v>967680</v>
      </c>
      <c r="M8" s="33">
        <f>$F3*M9*M10*M11</f>
        <v>725760</v>
      </c>
      <c r="N8" s="33">
        <f>$F3*N9*N10*N11</f>
        <v>604800</v>
      </c>
      <c r="O8" s="33">
        <f>$F3*O9*O10*O11</f>
        <v>806400</v>
      </c>
      <c r="P8" s="33">
        <f>$F3*P9*P10*P11</f>
        <v>806400</v>
      </c>
      <c r="Q8" s="33">
        <f>$F3*Q9*Q10*Q11</f>
        <v>1075200</v>
      </c>
      <c r="R8" s="33">
        <f>$F3*R9*R10*R11</f>
        <v>2177280</v>
      </c>
      <c r="S8" s="33">
        <f>$F3*S9*S10*S11</f>
        <v>2177280</v>
      </c>
      <c r="T8" s="33">
        <f>$F3*T9*T10*T11</f>
        <v>5160960</v>
      </c>
      <c r="U8" s="33">
        <f>$F3*U9*U10*U11</f>
        <v>6451200</v>
      </c>
      <c r="V8" s="33">
        <f>$F3*V9*V10*V11</f>
        <v>8332800</v>
      </c>
      <c r="W8" s="33">
        <f>$F3*W9*W10*W11</f>
        <v>8332800</v>
      </c>
      <c r="X8" s="33">
        <f>$F3*X9*X10*X11</f>
        <v>4838400</v>
      </c>
      <c r="Y8" s="33">
        <f>$F3*Y9*Y10*Y11</f>
        <v>4354560</v>
      </c>
      <c r="Z8" s="33">
        <f>$F3*Z9*Z10*Z11</f>
        <v>2419200</v>
      </c>
      <c r="AA8" s="38">
        <f>$F3*AA9*AA10*AA11</f>
        <v>2419200</v>
      </c>
    </row>
    <row r="9" spans="2:27" x14ac:dyDescent="0.25">
      <c r="B9" s="4"/>
      <c r="C9" s="32" t="s">
        <v>31</v>
      </c>
      <c r="D9" s="39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4</v>
      </c>
      <c r="L9" s="13">
        <v>6</v>
      </c>
      <c r="M9" s="13">
        <v>6</v>
      </c>
      <c r="N9" s="13">
        <v>9</v>
      </c>
      <c r="O9" s="13">
        <v>12</v>
      </c>
      <c r="P9" s="13">
        <v>12</v>
      </c>
      <c r="Q9" s="13">
        <v>16</v>
      </c>
      <c r="R9" s="13">
        <v>18</v>
      </c>
      <c r="S9" s="13">
        <v>18</v>
      </c>
      <c r="T9" s="13">
        <v>24</v>
      </c>
      <c r="U9" s="13">
        <v>24</v>
      </c>
      <c r="V9" s="13">
        <v>30</v>
      </c>
      <c r="W9" s="13">
        <v>30</v>
      </c>
      <c r="X9" s="13">
        <v>30</v>
      </c>
      <c r="Y9" s="13">
        <v>36</v>
      </c>
      <c r="Z9" s="13">
        <v>36</v>
      </c>
      <c r="AA9" s="40">
        <v>36</v>
      </c>
    </row>
    <row r="10" spans="2:27" x14ac:dyDescent="0.25">
      <c r="B10" s="4"/>
      <c r="C10" s="32" t="s">
        <v>32</v>
      </c>
      <c r="D10" s="39">
        <v>5</v>
      </c>
      <c r="E10" s="13">
        <v>5</v>
      </c>
      <c r="F10" s="13">
        <v>6</v>
      </c>
      <c r="G10" s="13">
        <v>6</v>
      </c>
      <c r="H10" s="13">
        <v>8</v>
      </c>
      <c r="I10" s="13">
        <v>8</v>
      </c>
      <c r="J10" s="13">
        <v>8</v>
      </c>
      <c r="K10" s="13">
        <v>8</v>
      </c>
      <c r="L10" s="13">
        <v>6</v>
      </c>
      <c r="M10" s="13">
        <v>6</v>
      </c>
      <c r="N10" s="13">
        <v>5</v>
      </c>
      <c r="O10" s="13">
        <v>5</v>
      </c>
      <c r="P10" s="13">
        <v>5</v>
      </c>
      <c r="Q10" s="13">
        <v>5</v>
      </c>
      <c r="R10" s="13">
        <v>6</v>
      </c>
      <c r="S10" s="13">
        <v>6</v>
      </c>
      <c r="T10" s="13">
        <v>8</v>
      </c>
      <c r="U10" s="13">
        <v>8</v>
      </c>
      <c r="V10" s="13">
        <v>8</v>
      </c>
      <c r="W10" s="13">
        <v>8</v>
      </c>
      <c r="X10" s="13">
        <v>6</v>
      </c>
      <c r="Y10" s="13">
        <v>6</v>
      </c>
      <c r="Z10" s="13">
        <v>5</v>
      </c>
      <c r="AA10" s="40">
        <v>5</v>
      </c>
    </row>
    <row r="11" spans="2:27" x14ac:dyDescent="0.25">
      <c r="B11" s="4"/>
      <c r="C11" s="32" t="s">
        <v>55</v>
      </c>
      <c r="D11" s="39">
        <v>12</v>
      </c>
      <c r="E11" s="13">
        <v>12</v>
      </c>
      <c r="F11" s="13">
        <v>18</v>
      </c>
      <c r="G11" s="13">
        <v>18</v>
      </c>
      <c r="H11" s="13">
        <v>24</v>
      </c>
      <c r="I11" s="13">
        <v>30</v>
      </c>
      <c r="J11" s="13">
        <v>31</v>
      </c>
      <c r="K11" s="13">
        <v>31</v>
      </c>
      <c r="L11" s="13">
        <v>24</v>
      </c>
      <c r="M11" s="13">
        <v>18</v>
      </c>
      <c r="N11" s="13">
        <v>12</v>
      </c>
      <c r="O11" s="13">
        <v>12</v>
      </c>
      <c r="P11" s="13">
        <v>12</v>
      </c>
      <c r="Q11" s="13">
        <v>12</v>
      </c>
      <c r="R11" s="13">
        <v>18</v>
      </c>
      <c r="S11" s="13">
        <v>18</v>
      </c>
      <c r="T11" s="13">
        <v>24</v>
      </c>
      <c r="U11" s="13">
        <v>30</v>
      </c>
      <c r="V11" s="13">
        <v>31</v>
      </c>
      <c r="W11" s="13">
        <v>31</v>
      </c>
      <c r="X11" s="13">
        <v>24</v>
      </c>
      <c r="Y11" s="13">
        <v>18</v>
      </c>
      <c r="Z11" s="13">
        <v>12</v>
      </c>
      <c r="AA11" s="40">
        <v>12</v>
      </c>
    </row>
    <row r="12" spans="2:27" x14ac:dyDescent="0.25">
      <c r="B12" s="4"/>
      <c r="C12" s="32" t="s">
        <v>62</v>
      </c>
      <c r="D12" s="41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1</v>
      </c>
      <c r="L12" s="6">
        <v>1</v>
      </c>
      <c r="M12" s="6">
        <v>1</v>
      </c>
      <c r="N12" s="6">
        <v>1</v>
      </c>
      <c r="O12" s="6">
        <v>2</v>
      </c>
      <c r="P12" s="6">
        <v>2</v>
      </c>
      <c r="Q12" s="6">
        <v>2</v>
      </c>
      <c r="R12" s="6">
        <v>3</v>
      </c>
      <c r="S12" s="6">
        <v>3</v>
      </c>
      <c r="T12" s="6">
        <v>4</v>
      </c>
      <c r="U12" s="6">
        <v>4</v>
      </c>
      <c r="V12" s="6">
        <v>5</v>
      </c>
      <c r="W12" s="6">
        <v>5</v>
      </c>
      <c r="X12" s="6">
        <v>5</v>
      </c>
      <c r="Y12" s="6">
        <v>6</v>
      </c>
      <c r="Z12" s="6">
        <v>6</v>
      </c>
      <c r="AA12" s="42">
        <v>6</v>
      </c>
    </row>
    <row r="13" spans="2:27" x14ac:dyDescent="0.25">
      <c r="B13" s="29" t="s">
        <v>61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2:27" x14ac:dyDescent="0.25">
      <c r="B14" s="29"/>
      <c r="C14" s="28" t="s">
        <v>58</v>
      </c>
      <c r="D14" s="34">
        <f>D16</f>
        <v>0</v>
      </c>
      <c r="E14" s="35">
        <f>E16+D14</f>
        <v>0</v>
      </c>
      <c r="F14" s="35">
        <f t="shared" ref="F14:Z14" si="4">F16+E14</f>
        <v>0</v>
      </c>
      <c r="G14" s="35">
        <f t="shared" si="4"/>
        <v>0</v>
      </c>
      <c r="H14" s="35">
        <f t="shared" si="4"/>
        <v>0</v>
      </c>
      <c r="I14" s="35">
        <f t="shared" si="4"/>
        <v>0</v>
      </c>
      <c r="J14" s="35">
        <f t="shared" si="4"/>
        <v>0</v>
      </c>
      <c r="K14" s="35">
        <f t="shared" si="4"/>
        <v>367540</v>
      </c>
      <c r="L14" s="35">
        <f t="shared" si="4"/>
        <v>593320</v>
      </c>
      <c r="M14" s="35">
        <f t="shared" si="4"/>
        <v>755580</v>
      </c>
      <c r="N14" s="35">
        <f t="shared" si="4"/>
        <v>921680</v>
      </c>
      <c r="O14" s="35">
        <f t="shared" si="4"/>
        <v>1233480</v>
      </c>
      <c r="P14" s="35">
        <f t="shared" si="4"/>
        <v>1421280</v>
      </c>
      <c r="Q14" s="35">
        <f>Q16+P14</f>
        <v>1698680</v>
      </c>
      <c r="R14" s="35">
        <f t="shared" si="4"/>
        <v>2281460</v>
      </c>
      <c r="S14" s="35">
        <f t="shared" si="4"/>
        <v>2748240</v>
      </c>
      <c r="T14" s="35">
        <f t="shared" si="4"/>
        <v>3958800</v>
      </c>
      <c r="U14" s="35">
        <f t="shared" si="4"/>
        <v>5274800</v>
      </c>
      <c r="V14" s="35">
        <f t="shared" si="4"/>
        <v>7118100</v>
      </c>
      <c r="W14" s="35">
        <f t="shared" si="4"/>
        <v>8813400</v>
      </c>
      <c r="X14" s="35">
        <f t="shared" si="4"/>
        <v>9822300</v>
      </c>
      <c r="Y14" s="35">
        <f t="shared" si="4"/>
        <v>10893860</v>
      </c>
      <c r="Z14" s="35">
        <f t="shared" si="4"/>
        <v>11437260</v>
      </c>
      <c r="AA14" s="36">
        <f>AA16+Z14</f>
        <v>11980660</v>
      </c>
    </row>
    <row r="15" spans="2:27" x14ac:dyDescent="0.25">
      <c r="B15" s="29"/>
      <c r="C15" s="28" t="s">
        <v>27</v>
      </c>
      <c r="D15" s="37">
        <f>D16</f>
        <v>0</v>
      </c>
      <c r="E15" s="33">
        <f>D15+E16</f>
        <v>0</v>
      </c>
      <c r="F15" s="33">
        <f t="shared" ref="F15:O15" si="5">E15+F16</f>
        <v>0</v>
      </c>
      <c r="G15" s="33">
        <f t="shared" si="5"/>
        <v>0</v>
      </c>
      <c r="H15" s="33">
        <f t="shared" si="5"/>
        <v>0</v>
      </c>
      <c r="I15" s="33">
        <f t="shared" si="5"/>
        <v>0</v>
      </c>
      <c r="J15" s="33">
        <f t="shared" si="5"/>
        <v>0</v>
      </c>
      <c r="K15" s="33">
        <f t="shared" si="5"/>
        <v>367540</v>
      </c>
      <c r="L15" s="33">
        <f t="shared" si="5"/>
        <v>593320</v>
      </c>
      <c r="M15" s="33">
        <f t="shared" si="5"/>
        <v>755580</v>
      </c>
      <c r="N15" s="33">
        <f t="shared" si="5"/>
        <v>921680</v>
      </c>
      <c r="O15" s="33">
        <f t="shared" si="5"/>
        <v>1233480</v>
      </c>
      <c r="P15" s="33">
        <f>P16</f>
        <v>187800</v>
      </c>
      <c r="Q15" s="33">
        <f>P15+Q16</f>
        <v>465200</v>
      </c>
      <c r="R15" s="33">
        <f t="shared" ref="R15" si="6">Q15+R16</f>
        <v>1047980</v>
      </c>
      <c r="S15" s="33">
        <f t="shared" ref="S15" si="7">R15+S16</f>
        <v>1514760</v>
      </c>
      <c r="T15" s="33">
        <f t="shared" ref="T15" si="8">S15+T16</f>
        <v>2725320</v>
      </c>
      <c r="U15" s="33">
        <f t="shared" ref="U15" si="9">T15+U16</f>
        <v>4041320</v>
      </c>
      <c r="V15" s="33">
        <f t="shared" ref="V15" si="10">U15+V16</f>
        <v>5884620</v>
      </c>
      <c r="W15" s="33">
        <f t="shared" ref="W15" si="11">V15+W16</f>
        <v>7579920</v>
      </c>
      <c r="X15" s="33">
        <f t="shared" ref="X15" si="12">W15+X16</f>
        <v>8588820</v>
      </c>
      <c r="Y15" s="33">
        <f t="shared" ref="Y15" si="13">X15+Y16</f>
        <v>9660380</v>
      </c>
      <c r="Z15" s="33">
        <f t="shared" ref="Z15" si="14">Y15+Z16</f>
        <v>10203780</v>
      </c>
      <c r="AA15" s="38">
        <f t="shared" ref="AA15" si="15">Z15+AA16</f>
        <v>10747180</v>
      </c>
    </row>
    <row r="16" spans="2:27" x14ac:dyDescent="0.25">
      <c r="B16" s="29"/>
      <c r="C16" s="30" t="s">
        <v>61</v>
      </c>
      <c r="D16" s="37">
        <v>0</v>
      </c>
      <c r="E16" s="33">
        <f>D14+E17+E18+E19+E21+E20+E22+E23</f>
        <v>0</v>
      </c>
      <c r="F16" s="33">
        <v>0</v>
      </c>
      <c r="G16" s="33">
        <f>F14+G17+G18+G19+G21+G20+G22+G23</f>
        <v>0</v>
      </c>
      <c r="H16" s="33">
        <v>0</v>
      </c>
      <c r="I16" s="33">
        <f>H14+I17+I18+I19+I21+I20+I22+I23</f>
        <v>0</v>
      </c>
      <c r="J16" s="33">
        <v>0</v>
      </c>
      <c r="K16" s="33">
        <f>K17+K18+K19+K21+K20+K22+K23</f>
        <v>367540</v>
      </c>
      <c r="L16" s="33">
        <f>L17+L18+L19+L21+L20+L22+L23</f>
        <v>225780</v>
      </c>
      <c r="M16" s="33">
        <f t="shared" ref="M16:AA16" si="16">M17+M18+M19+M21+M20+M22+M23</f>
        <v>162260</v>
      </c>
      <c r="N16" s="33">
        <f t="shared" si="16"/>
        <v>166100</v>
      </c>
      <c r="O16" s="33">
        <f t="shared" si="16"/>
        <v>311800</v>
      </c>
      <c r="P16" s="33">
        <f t="shared" si="16"/>
        <v>187800</v>
      </c>
      <c r="Q16" s="33">
        <f t="shared" si="16"/>
        <v>277400</v>
      </c>
      <c r="R16" s="33">
        <f t="shared" si="16"/>
        <v>582780</v>
      </c>
      <c r="S16" s="33">
        <f t="shared" si="16"/>
        <v>466780</v>
      </c>
      <c r="T16" s="33">
        <f t="shared" si="16"/>
        <v>1210560</v>
      </c>
      <c r="U16" s="33">
        <f t="shared" si="16"/>
        <v>1316000</v>
      </c>
      <c r="V16" s="33">
        <f t="shared" si="16"/>
        <v>1843300</v>
      </c>
      <c r="W16" s="33">
        <f t="shared" si="16"/>
        <v>1695300</v>
      </c>
      <c r="X16" s="33">
        <f t="shared" si="16"/>
        <v>1008900</v>
      </c>
      <c r="Y16" s="33">
        <f>Y17+Y18+Y19+Y21+Y20+Y22+Y23</f>
        <v>1071560</v>
      </c>
      <c r="Z16" s="33">
        <f t="shared" si="16"/>
        <v>543400</v>
      </c>
      <c r="AA16" s="38">
        <f t="shared" si="16"/>
        <v>543400</v>
      </c>
    </row>
    <row r="17" spans="2:27" x14ac:dyDescent="0.25">
      <c r="B17" s="29"/>
      <c r="C17" s="28" t="s">
        <v>7</v>
      </c>
      <c r="D17" s="37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f>(K12-J12)*100000</f>
        <v>100000</v>
      </c>
      <c r="L17" s="33">
        <f t="shared" ref="L17:AA17" si="17">(L12-K12)*100000</f>
        <v>0</v>
      </c>
      <c r="M17" s="33">
        <f t="shared" si="17"/>
        <v>0</v>
      </c>
      <c r="N17" s="33">
        <f t="shared" si="17"/>
        <v>0</v>
      </c>
      <c r="O17" s="33">
        <f t="shared" si="17"/>
        <v>100000</v>
      </c>
      <c r="P17" s="33">
        <f t="shared" si="17"/>
        <v>0</v>
      </c>
      <c r="Q17" s="33">
        <f t="shared" si="17"/>
        <v>0</v>
      </c>
      <c r="R17" s="33">
        <f t="shared" si="17"/>
        <v>100000</v>
      </c>
      <c r="S17" s="33">
        <f t="shared" si="17"/>
        <v>0</v>
      </c>
      <c r="T17" s="33">
        <f t="shared" si="17"/>
        <v>100000</v>
      </c>
      <c r="U17" s="33">
        <f t="shared" si="17"/>
        <v>0</v>
      </c>
      <c r="V17" s="33">
        <f t="shared" si="17"/>
        <v>100000</v>
      </c>
      <c r="W17" s="33">
        <f t="shared" si="17"/>
        <v>0</v>
      </c>
      <c r="X17" s="33">
        <f t="shared" si="17"/>
        <v>0</v>
      </c>
      <c r="Y17" s="33">
        <f t="shared" si="17"/>
        <v>100000</v>
      </c>
      <c r="Z17" s="33">
        <f t="shared" si="17"/>
        <v>0</v>
      </c>
      <c r="AA17" s="33">
        <f t="shared" si="17"/>
        <v>0</v>
      </c>
    </row>
    <row r="18" spans="2:27" x14ac:dyDescent="0.25">
      <c r="B18" s="29"/>
      <c r="C18" s="28" t="s">
        <v>8</v>
      </c>
      <c r="D18" s="37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f>(K9-J9)*6000</f>
        <v>24000</v>
      </c>
      <c r="L18" s="33">
        <f t="shared" ref="L18:AA18" si="18">(L9-K9)*6000</f>
        <v>12000</v>
      </c>
      <c r="M18" s="33">
        <f t="shared" si="18"/>
        <v>0</v>
      </c>
      <c r="N18" s="33">
        <f t="shared" si="18"/>
        <v>18000</v>
      </c>
      <c r="O18" s="33">
        <f t="shared" si="18"/>
        <v>18000</v>
      </c>
      <c r="P18" s="33">
        <f t="shared" si="18"/>
        <v>0</v>
      </c>
      <c r="Q18" s="33">
        <f t="shared" si="18"/>
        <v>24000</v>
      </c>
      <c r="R18" s="33">
        <f t="shared" si="18"/>
        <v>12000</v>
      </c>
      <c r="S18" s="33">
        <f t="shared" si="18"/>
        <v>0</v>
      </c>
      <c r="T18" s="33">
        <f t="shared" si="18"/>
        <v>36000</v>
      </c>
      <c r="U18" s="33">
        <f t="shared" si="18"/>
        <v>0</v>
      </c>
      <c r="V18" s="33">
        <f t="shared" si="18"/>
        <v>36000</v>
      </c>
      <c r="W18" s="33">
        <f t="shared" si="18"/>
        <v>0</v>
      </c>
      <c r="X18" s="33">
        <f t="shared" si="18"/>
        <v>0</v>
      </c>
      <c r="Y18" s="33">
        <f t="shared" si="18"/>
        <v>36000</v>
      </c>
      <c r="Z18" s="33">
        <f t="shared" si="18"/>
        <v>0</v>
      </c>
      <c r="AA18" s="33">
        <f t="shared" si="18"/>
        <v>0</v>
      </c>
    </row>
    <row r="19" spans="2:27" x14ac:dyDescent="0.25">
      <c r="B19" s="29"/>
      <c r="C19" s="28" t="s">
        <v>9</v>
      </c>
      <c r="D19" s="37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f>(K9-J9)*2000</f>
        <v>8000</v>
      </c>
      <c r="L19" s="33">
        <f>(L9-K9)*2000</f>
        <v>4000</v>
      </c>
      <c r="M19" s="33">
        <f t="shared" ref="M19:AA19" si="19">(M9-L9)*2000</f>
        <v>0</v>
      </c>
      <c r="N19" s="33">
        <f t="shared" si="19"/>
        <v>6000</v>
      </c>
      <c r="O19" s="33">
        <f t="shared" si="19"/>
        <v>6000</v>
      </c>
      <c r="P19" s="33">
        <f t="shared" si="19"/>
        <v>0</v>
      </c>
      <c r="Q19" s="33">
        <f t="shared" si="19"/>
        <v>8000</v>
      </c>
      <c r="R19" s="33">
        <f t="shared" si="19"/>
        <v>4000</v>
      </c>
      <c r="S19" s="33">
        <f t="shared" si="19"/>
        <v>0</v>
      </c>
      <c r="T19" s="33">
        <f t="shared" si="19"/>
        <v>12000</v>
      </c>
      <c r="U19" s="33">
        <f t="shared" si="19"/>
        <v>0</v>
      </c>
      <c r="V19" s="33">
        <f t="shared" si="19"/>
        <v>12000</v>
      </c>
      <c r="W19" s="33">
        <f t="shared" si="19"/>
        <v>0</v>
      </c>
      <c r="X19" s="33">
        <f t="shared" si="19"/>
        <v>0</v>
      </c>
      <c r="Y19" s="33">
        <f t="shared" si="19"/>
        <v>12000</v>
      </c>
      <c r="Z19" s="33">
        <f t="shared" si="19"/>
        <v>0</v>
      </c>
      <c r="AA19" s="33">
        <f t="shared" si="19"/>
        <v>0</v>
      </c>
    </row>
    <row r="20" spans="2:27" x14ac:dyDescent="0.25">
      <c r="B20" s="29"/>
      <c r="C20" s="28" t="s">
        <v>10</v>
      </c>
      <c r="D20" s="37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10000</v>
      </c>
      <c r="L20" s="33">
        <v>10000</v>
      </c>
      <c r="M20" s="33">
        <v>10000</v>
      </c>
      <c r="N20" s="33">
        <v>10000</v>
      </c>
      <c r="O20" s="33">
        <v>10000</v>
      </c>
      <c r="P20" s="33">
        <v>10000</v>
      </c>
      <c r="Q20" s="33">
        <v>10000</v>
      </c>
      <c r="R20" s="33">
        <v>10000</v>
      </c>
      <c r="S20" s="33">
        <v>10000</v>
      </c>
      <c r="T20" s="33">
        <v>10000</v>
      </c>
      <c r="U20" s="33">
        <v>10000</v>
      </c>
      <c r="V20" s="33">
        <v>10000</v>
      </c>
      <c r="W20" s="33">
        <v>10000</v>
      </c>
      <c r="X20" s="33">
        <v>10000</v>
      </c>
      <c r="Y20" s="33">
        <v>10000</v>
      </c>
      <c r="Z20" s="33">
        <v>10000</v>
      </c>
      <c r="AA20" s="33">
        <v>10000</v>
      </c>
    </row>
    <row r="21" spans="2:27" x14ac:dyDescent="0.25">
      <c r="B21" s="29"/>
      <c r="C21" s="28" t="s">
        <v>11</v>
      </c>
      <c r="D21" s="37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f>K12*1500+K9*1000</f>
        <v>5500</v>
      </c>
      <c r="L21" s="33">
        <f t="shared" ref="L21:AA21" si="20">L12*1500+L9*1000</f>
        <v>7500</v>
      </c>
      <c r="M21" s="33">
        <f t="shared" si="20"/>
        <v>7500</v>
      </c>
      <c r="N21" s="33">
        <f t="shared" si="20"/>
        <v>10500</v>
      </c>
      <c r="O21" s="33">
        <f t="shared" si="20"/>
        <v>15000</v>
      </c>
      <c r="P21" s="33">
        <f t="shared" si="20"/>
        <v>15000</v>
      </c>
      <c r="Q21" s="33">
        <f t="shared" si="20"/>
        <v>19000</v>
      </c>
      <c r="R21" s="33">
        <f t="shared" si="20"/>
        <v>22500</v>
      </c>
      <c r="S21" s="33">
        <f t="shared" si="20"/>
        <v>22500</v>
      </c>
      <c r="T21" s="33">
        <f t="shared" si="20"/>
        <v>30000</v>
      </c>
      <c r="U21" s="33">
        <f t="shared" si="20"/>
        <v>30000</v>
      </c>
      <c r="V21" s="33">
        <f t="shared" si="20"/>
        <v>37500</v>
      </c>
      <c r="W21" s="33">
        <f t="shared" si="20"/>
        <v>37500</v>
      </c>
      <c r="X21" s="33">
        <f t="shared" si="20"/>
        <v>37500</v>
      </c>
      <c r="Y21" s="33">
        <f t="shared" si="20"/>
        <v>45000</v>
      </c>
      <c r="Z21" s="33">
        <f t="shared" si="20"/>
        <v>45000</v>
      </c>
      <c r="AA21" s="33">
        <f t="shared" si="20"/>
        <v>45000</v>
      </c>
    </row>
    <row r="22" spans="2:27" x14ac:dyDescent="0.25">
      <c r="B22" s="29"/>
      <c r="C22" s="28" t="s">
        <v>12</v>
      </c>
      <c r="D22" s="37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f>K12*1000+K9*200</f>
        <v>1800</v>
      </c>
      <c r="L22" s="33">
        <f t="shared" ref="L22:AA22" si="21">L12*1000+L9*200</f>
        <v>2200</v>
      </c>
      <c r="M22" s="33">
        <f t="shared" si="21"/>
        <v>2200</v>
      </c>
      <c r="N22" s="33">
        <f t="shared" si="21"/>
        <v>2800</v>
      </c>
      <c r="O22" s="33">
        <f t="shared" si="21"/>
        <v>4400</v>
      </c>
      <c r="P22" s="33">
        <f t="shared" si="21"/>
        <v>4400</v>
      </c>
      <c r="Q22" s="33">
        <f t="shared" si="21"/>
        <v>5200</v>
      </c>
      <c r="R22" s="33">
        <f t="shared" si="21"/>
        <v>6600</v>
      </c>
      <c r="S22" s="33">
        <f t="shared" si="21"/>
        <v>6600</v>
      </c>
      <c r="T22" s="33">
        <f t="shared" si="21"/>
        <v>8800</v>
      </c>
      <c r="U22" s="33">
        <f t="shared" si="21"/>
        <v>8800</v>
      </c>
      <c r="V22" s="33">
        <f t="shared" si="21"/>
        <v>11000</v>
      </c>
      <c r="W22" s="33">
        <f t="shared" si="21"/>
        <v>11000</v>
      </c>
      <c r="X22" s="33">
        <f t="shared" si="21"/>
        <v>11000</v>
      </c>
      <c r="Y22" s="33">
        <f t="shared" si="21"/>
        <v>13200</v>
      </c>
      <c r="Z22" s="33">
        <f t="shared" si="21"/>
        <v>13200</v>
      </c>
      <c r="AA22" s="33">
        <f t="shared" si="21"/>
        <v>13200</v>
      </c>
    </row>
    <row r="23" spans="2:27" x14ac:dyDescent="0.25">
      <c r="B23" s="29"/>
      <c r="C23" s="28" t="s">
        <v>13</v>
      </c>
      <c r="D23" s="43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f>K9*$H3*K10*K11</f>
        <v>218240</v>
      </c>
      <c r="L23" s="44">
        <f>L9*$H3*L10*L11</f>
        <v>190080</v>
      </c>
      <c r="M23" s="44">
        <f>M9*$H3*M10*M11</f>
        <v>142560</v>
      </c>
      <c r="N23" s="44">
        <f>N9*$H3*N10*N11</f>
        <v>118800</v>
      </c>
      <c r="O23" s="44">
        <f>O9*$H3*O10*O11</f>
        <v>158400</v>
      </c>
      <c r="P23" s="44">
        <f>P9*$H3*P10*P11</f>
        <v>158400</v>
      </c>
      <c r="Q23" s="44">
        <f>Q9*$H3*Q10*Q11</f>
        <v>211200</v>
      </c>
      <c r="R23" s="44">
        <f>R9*$H3*R10*R11</f>
        <v>427680</v>
      </c>
      <c r="S23" s="44">
        <f>S9*$H3*S10*S11</f>
        <v>427680</v>
      </c>
      <c r="T23" s="44">
        <f>T9*$H3*T10*T11</f>
        <v>1013760</v>
      </c>
      <c r="U23" s="44">
        <f>U9*$H3*U10*U11</f>
        <v>1267200</v>
      </c>
      <c r="V23" s="44">
        <f>V9*$H3*V10*V11</f>
        <v>1636800</v>
      </c>
      <c r="W23" s="44">
        <f>W9*$H3*W10*W11</f>
        <v>1636800</v>
      </c>
      <c r="X23" s="44">
        <f>X9*$H3*X10*X11</f>
        <v>950400</v>
      </c>
      <c r="Y23" s="44">
        <f>Y9*$H3*Y10*Y11</f>
        <v>855360</v>
      </c>
      <c r="Z23" s="44">
        <f>Z9*$H3*Z10*Z11</f>
        <v>475200</v>
      </c>
      <c r="AA23" s="45">
        <f>AA9*$H3*AA10*AA11</f>
        <v>475200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F0AA-7D0B-4BDD-956D-25045F3EB097}">
  <dimension ref="A1:Y16"/>
  <sheetViews>
    <sheetView workbookViewId="0">
      <selection activeCell="D5" sqref="B4:D5"/>
    </sheetView>
  </sheetViews>
  <sheetFormatPr defaultRowHeight="15" x14ac:dyDescent="0.25"/>
  <cols>
    <col min="1" max="25" width="18.140625" customWidth="1"/>
  </cols>
  <sheetData>
    <row r="1" spans="1:25" x14ac:dyDescent="0.25">
      <c r="C1" t="s">
        <v>4</v>
      </c>
    </row>
    <row r="4" spans="1:25" x14ac:dyDescent="0.25">
      <c r="B4" t="s">
        <v>0</v>
      </c>
      <c r="C4" t="s">
        <v>2</v>
      </c>
      <c r="D4" t="s">
        <v>3</v>
      </c>
      <c r="E4" t="s">
        <v>28</v>
      </c>
      <c r="F4" t="s">
        <v>29</v>
      </c>
    </row>
    <row r="5" spans="1:25" x14ac:dyDescent="0.25">
      <c r="B5" s="2">
        <v>1.4</v>
      </c>
      <c r="C5" s="1">
        <v>800</v>
      </c>
      <c r="D5" s="3">
        <f>C5*B5</f>
        <v>1120</v>
      </c>
      <c r="E5" s="3">
        <f>6*D5</f>
        <v>6720</v>
      </c>
      <c r="F5" s="3">
        <f>E5*6</f>
        <v>40320</v>
      </c>
    </row>
    <row r="9" spans="1:25" x14ac:dyDescent="0.25">
      <c r="A9" t="s">
        <v>59</v>
      </c>
    </row>
    <row r="10" spans="1:25" s="26" customFormat="1" x14ac:dyDescent="0.25">
      <c r="A10" s="27"/>
      <c r="B10" s="27" t="s">
        <v>33</v>
      </c>
      <c r="C10" s="27" t="s">
        <v>34</v>
      </c>
      <c r="D10" s="27" t="s">
        <v>35</v>
      </c>
      <c r="E10" s="27" t="s">
        <v>40</v>
      </c>
      <c r="F10" s="27" t="s">
        <v>36</v>
      </c>
      <c r="G10" s="27" t="s">
        <v>37</v>
      </c>
      <c r="H10" s="27" t="s">
        <v>38</v>
      </c>
      <c r="I10" s="27" t="s">
        <v>41</v>
      </c>
      <c r="J10" s="27" t="s">
        <v>56</v>
      </c>
      <c r="K10" s="27" t="s">
        <v>39</v>
      </c>
      <c r="L10" s="27" t="s">
        <v>42</v>
      </c>
      <c r="M10" s="27" t="s">
        <v>43</v>
      </c>
      <c r="N10" s="27" t="s">
        <v>44</v>
      </c>
      <c r="O10" s="27" t="s">
        <v>45</v>
      </c>
      <c r="P10" s="27" t="s">
        <v>46</v>
      </c>
      <c r="Q10" s="27" t="s">
        <v>47</v>
      </c>
      <c r="R10" s="27" t="s">
        <v>48</v>
      </c>
      <c r="S10" s="27" t="s">
        <v>49</v>
      </c>
      <c r="T10" s="27" t="s">
        <v>50</v>
      </c>
      <c r="U10" s="27" t="s">
        <v>51</v>
      </c>
      <c r="V10" s="27" t="s">
        <v>57</v>
      </c>
      <c r="W10" s="27" t="s">
        <v>52</v>
      </c>
      <c r="X10" s="27" t="s">
        <v>53</v>
      </c>
      <c r="Y10" s="27" t="s">
        <v>54</v>
      </c>
    </row>
    <row r="11" spans="1:25" s="1" customFormat="1" x14ac:dyDescent="0.25">
      <c r="A11" s="24" t="s">
        <v>58</v>
      </c>
      <c r="B11" s="25">
        <f>B12</f>
        <v>0</v>
      </c>
      <c r="C11" s="25">
        <f>B11+C13</f>
        <v>0</v>
      </c>
      <c r="D11" s="25">
        <f t="shared" ref="D11:Y11" si="0">C11+D13</f>
        <v>0</v>
      </c>
      <c r="E11" s="25">
        <f t="shared" si="0"/>
        <v>0</v>
      </c>
      <c r="F11" s="25">
        <f t="shared" si="0"/>
        <v>0</v>
      </c>
      <c r="G11" s="25">
        <f t="shared" si="0"/>
        <v>0</v>
      </c>
      <c r="H11" s="25">
        <f t="shared" si="0"/>
        <v>0</v>
      </c>
      <c r="I11" s="25">
        <f t="shared" si="0"/>
        <v>1111040</v>
      </c>
      <c r="J11" s="25">
        <f t="shared" si="0"/>
        <v>2078720</v>
      </c>
      <c r="K11" s="25">
        <f t="shared" si="0"/>
        <v>2804480</v>
      </c>
      <c r="L11" s="25">
        <f t="shared" si="0"/>
        <v>3409280</v>
      </c>
      <c r="M11" s="25">
        <f t="shared" si="0"/>
        <v>4215680</v>
      </c>
      <c r="N11" s="25">
        <f t="shared" si="0"/>
        <v>5022080</v>
      </c>
      <c r="O11" s="25">
        <f t="shared" si="0"/>
        <v>6097280</v>
      </c>
      <c r="P11" s="25">
        <f t="shared" si="0"/>
        <v>8274560</v>
      </c>
      <c r="Q11" s="25">
        <f t="shared" si="0"/>
        <v>10451840</v>
      </c>
      <c r="R11" s="25">
        <f t="shared" si="0"/>
        <v>15612800</v>
      </c>
      <c r="S11" s="25">
        <f t="shared" si="0"/>
        <v>22064000</v>
      </c>
      <c r="T11" s="25">
        <f t="shared" si="0"/>
        <v>30396800</v>
      </c>
      <c r="U11" s="25">
        <f t="shared" si="0"/>
        <v>38729600</v>
      </c>
      <c r="V11" s="25">
        <f t="shared" si="0"/>
        <v>43568000</v>
      </c>
      <c r="W11" s="25">
        <f t="shared" si="0"/>
        <v>47922560</v>
      </c>
      <c r="X11" s="25">
        <f t="shared" si="0"/>
        <v>50341760</v>
      </c>
      <c r="Y11" s="25">
        <f t="shared" si="0"/>
        <v>52760960</v>
      </c>
    </row>
    <row r="12" spans="1:25" s="1" customFormat="1" x14ac:dyDescent="0.25">
      <c r="A12" s="24" t="s">
        <v>27</v>
      </c>
      <c r="B12" s="25">
        <f>B13</f>
        <v>0</v>
      </c>
      <c r="C12" s="25">
        <f>B12+C13</f>
        <v>0</v>
      </c>
      <c r="D12" s="25">
        <f t="shared" ref="D12:M12" si="1">C12+D13</f>
        <v>0</v>
      </c>
      <c r="E12" s="25">
        <f t="shared" si="1"/>
        <v>0</v>
      </c>
      <c r="F12" s="25">
        <f t="shared" si="1"/>
        <v>0</v>
      </c>
      <c r="G12" s="25">
        <f t="shared" si="1"/>
        <v>0</v>
      </c>
      <c r="H12" s="25">
        <f t="shared" si="1"/>
        <v>0</v>
      </c>
      <c r="I12" s="25">
        <f t="shared" si="1"/>
        <v>1111040</v>
      </c>
      <c r="J12" s="25">
        <f>I12+J13</f>
        <v>2078720</v>
      </c>
      <c r="K12" s="25">
        <f t="shared" si="1"/>
        <v>2804480</v>
      </c>
      <c r="L12" s="25">
        <f t="shared" si="1"/>
        <v>3409280</v>
      </c>
      <c r="M12" s="25">
        <f t="shared" si="1"/>
        <v>4215680</v>
      </c>
      <c r="N12" s="25">
        <f>N13</f>
        <v>806400</v>
      </c>
      <c r="O12" s="25">
        <f>N12+O13</f>
        <v>1881600</v>
      </c>
      <c r="P12" s="25">
        <f t="shared" ref="P12" si="2">O12+P13</f>
        <v>4058880</v>
      </c>
      <c r="Q12" s="25">
        <f t="shared" ref="Q12" si="3">P12+Q13</f>
        <v>6236160</v>
      </c>
      <c r="R12" s="25">
        <f t="shared" ref="R12" si="4">Q12+R13</f>
        <v>11397120</v>
      </c>
      <c r="S12" s="25">
        <f t="shared" ref="S12" si="5">R12+S13</f>
        <v>17848320</v>
      </c>
      <c r="T12" s="25">
        <f t="shared" ref="T12" si="6">S12+T13</f>
        <v>26181120</v>
      </c>
      <c r="U12" s="25">
        <f t="shared" ref="U12" si="7">T12+U13</f>
        <v>34513920</v>
      </c>
      <c r="V12" s="25">
        <f>U12+V13</f>
        <v>39352320</v>
      </c>
      <c r="W12" s="25">
        <f t="shared" ref="W12" si="8">V12+W13</f>
        <v>43706880</v>
      </c>
      <c r="X12" s="25">
        <f t="shared" ref="X12" si="9">W12+X13</f>
        <v>46126080</v>
      </c>
      <c r="Y12" s="25">
        <f t="shared" ref="Y12" si="10">X12+Y13</f>
        <v>48545280</v>
      </c>
    </row>
    <row r="13" spans="1:25" s="1" customFormat="1" x14ac:dyDescent="0.25">
      <c r="A13" s="24" t="s">
        <v>30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f>$D5*I14*I15*I16</f>
        <v>1111040</v>
      </c>
      <c r="J13" s="25">
        <f t="shared" ref="J13:Y13" si="11">$D5*J14*J15*J16</f>
        <v>967680</v>
      </c>
      <c r="K13" s="25">
        <f t="shared" si="11"/>
        <v>725760</v>
      </c>
      <c r="L13" s="25">
        <f t="shared" si="11"/>
        <v>604800</v>
      </c>
      <c r="M13" s="25">
        <f t="shared" si="11"/>
        <v>806400</v>
      </c>
      <c r="N13" s="25">
        <f t="shared" si="11"/>
        <v>806400</v>
      </c>
      <c r="O13" s="25">
        <f t="shared" si="11"/>
        <v>1075200</v>
      </c>
      <c r="P13" s="25">
        <f t="shared" si="11"/>
        <v>2177280</v>
      </c>
      <c r="Q13" s="25">
        <f t="shared" si="11"/>
        <v>2177280</v>
      </c>
      <c r="R13" s="25">
        <f t="shared" si="11"/>
        <v>5160960</v>
      </c>
      <c r="S13" s="25">
        <f t="shared" si="11"/>
        <v>6451200</v>
      </c>
      <c r="T13" s="25">
        <f t="shared" si="11"/>
        <v>8332800</v>
      </c>
      <c r="U13" s="25">
        <f t="shared" si="11"/>
        <v>8332800</v>
      </c>
      <c r="V13" s="25">
        <f t="shared" si="11"/>
        <v>4838400</v>
      </c>
      <c r="W13" s="25">
        <f t="shared" si="11"/>
        <v>4354560</v>
      </c>
      <c r="X13" s="25">
        <f t="shared" si="11"/>
        <v>2419200</v>
      </c>
      <c r="Y13" s="25">
        <f t="shared" si="11"/>
        <v>2419200</v>
      </c>
    </row>
    <row r="14" spans="1:25" x14ac:dyDescent="0.25">
      <c r="A14" s="23" t="s">
        <v>31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4</v>
      </c>
      <c r="J14" s="20">
        <v>6</v>
      </c>
      <c r="K14" s="20">
        <v>6</v>
      </c>
      <c r="L14" s="20">
        <v>9</v>
      </c>
      <c r="M14" s="20">
        <v>12</v>
      </c>
      <c r="N14" s="20">
        <v>12</v>
      </c>
      <c r="O14" s="20">
        <v>16</v>
      </c>
      <c r="P14" s="20">
        <v>18</v>
      </c>
      <c r="Q14" s="20">
        <v>18</v>
      </c>
      <c r="R14" s="20">
        <v>24</v>
      </c>
      <c r="S14" s="20">
        <v>24</v>
      </c>
      <c r="T14" s="20">
        <v>30</v>
      </c>
      <c r="U14" s="20">
        <v>30</v>
      </c>
      <c r="V14" s="20">
        <v>30</v>
      </c>
      <c r="W14" s="20">
        <v>36</v>
      </c>
      <c r="X14" s="20">
        <v>36</v>
      </c>
      <c r="Y14" s="20">
        <v>36</v>
      </c>
    </row>
    <row r="15" spans="1:25" x14ac:dyDescent="0.25">
      <c r="A15" s="23" t="s">
        <v>32</v>
      </c>
      <c r="B15" s="20">
        <v>5</v>
      </c>
      <c r="C15" s="20">
        <v>5</v>
      </c>
      <c r="D15" s="20">
        <v>6</v>
      </c>
      <c r="E15" s="20">
        <v>6</v>
      </c>
      <c r="F15" s="20">
        <v>8</v>
      </c>
      <c r="G15" s="20">
        <v>8</v>
      </c>
      <c r="H15" s="20">
        <v>8</v>
      </c>
      <c r="I15" s="20">
        <v>8</v>
      </c>
      <c r="J15" s="20">
        <v>6</v>
      </c>
      <c r="K15" s="20">
        <v>6</v>
      </c>
      <c r="L15" s="20">
        <v>5</v>
      </c>
      <c r="M15" s="20">
        <v>5</v>
      </c>
      <c r="N15" s="20">
        <v>5</v>
      </c>
      <c r="O15" s="20">
        <v>5</v>
      </c>
      <c r="P15" s="20">
        <v>6</v>
      </c>
      <c r="Q15" s="20">
        <v>6</v>
      </c>
      <c r="R15" s="20">
        <v>8</v>
      </c>
      <c r="S15" s="20">
        <v>8</v>
      </c>
      <c r="T15" s="20">
        <v>8</v>
      </c>
      <c r="U15" s="20">
        <v>8</v>
      </c>
      <c r="V15" s="20">
        <v>6</v>
      </c>
      <c r="W15" s="20">
        <v>6</v>
      </c>
      <c r="X15" s="20">
        <v>5</v>
      </c>
      <c r="Y15" s="20">
        <v>5</v>
      </c>
    </row>
    <row r="16" spans="1:25" x14ac:dyDescent="0.25">
      <c r="A16" s="23" t="s">
        <v>55</v>
      </c>
      <c r="B16" s="20">
        <v>12</v>
      </c>
      <c r="C16" s="20">
        <v>12</v>
      </c>
      <c r="D16" s="20">
        <v>18</v>
      </c>
      <c r="E16" s="20">
        <v>18</v>
      </c>
      <c r="F16" s="20">
        <v>24</v>
      </c>
      <c r="G16" s="20">
        <v>30</v>
      </c>
      <c r="H16" s="20">
        <v>31</v>
      </c>
      <c r="I16" s="20">
        <v>31</v>
      </c>
      <c r="J16" s="20">
        <v>24</v>
      </c>
      <c r="K16" s="20">
        <v>18</v>
      </c>
      <c r="L16" s="20">
        <v>12</v>
      </c>
      <c r="M16" s="20">
        <v>12</v>
      </c>
      <c r="N16" s="20">
        <v>12</v>
      </c>
      <c r="O16" s="20">
        <v>12</v>
      </c>
      <c r="P16" s="20">
        <v>18</v>
      </c>
      <c r="Q16" s="20">
        <v>18</v>
      </c>
      <c r="R16" s="20">
        <v>24</v>
      </c>
      <c r="S16" s="20">
        <v>30</v>
      </c>
      <c r="T16" s="20">
        <v>31</v>
      </c>
      <c r="U16" s="20">
        <v>31</v>
      </c>
      <c r="V16" s="20">
        <v>24</v>
      </c>
      <c r="W16" s="20">
        <v>18</v>
      </c>
      <c r="X16" s="20">
        <v>12</v>
      </c>
      <c r="Y16" s="2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0B6B-279D-4429-8312-0ECF08AF47F4}">
  <dimension ref="B2:K27"/>
  <sheetViews>
    <sheetView workbookViewId="0">
      <selection activeCell="M2" sqref="M2:M3"/>
    </sheetView>
  </sheetViews>
  <sheetFormatPr defaultRowHeight="15" x14ac:dyDescent="0.25"/>
  <cols>
    <col min="2" max="2" width="10.28515625" bestFit="1" customWidth="1"/>
    <col min="3" max="3" width="10" bestFit="1" customWidth="1"/>
    <col min="4" max="4" width="7" bestFit="1" customWidth="1"/>
    <col min="5" max="5" width="7.7109375" bestFit="1" customWidth="1"/>
    <col min="6" max="6" width="10.140625" bestFit="1" customWidth="1"/>
    <col min="7" max="7" width="10.28515625" bestFit="1" customWidth="1"/>
    <col min="8" max="8" width="12.7109375" bestFit="1" customWidth="1"/>
  </cols>
  <sheetData>
    <row r="2" spans="2:11" x14ac:dyDescent="0.25">
      <c r="B2" t="s">
        <v>5</v>
      </c>
    </row>
    <row r="3" spans="2:11" x14ac:dyDescent="0.25">
      <c r="B3" s="9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1" t="s">
        <v>27</v>
      </c>
    </row>
    <row r="4" spans="2:11" x14ac:dyDescent="0.25">
      <c r="B4" s="19"/>
      <c r="C4" s="13">
        <v>100000</v>
      </c>
      <c r="D4" s="13">
        <v>150000</v>
      </c>
      <c r="E4" s="13">
        <v>120000</v>
      </c>
      <c r="F4" s="13">
        <v>20000</v>
      </c>
      <c r="G4" s="13">
        <v>400000</v>
      </c>
      <c r="H4" s="13">
        <v>0</v>
      </c>
      <c r="I4" s="13">
        <v>0</v>
      </c>
      <c r="J4" s="8"/>
      <c r="K4" s="14"/>
    </row>
    <row r="5" spans="2:11" x14ac:dyDescent="0.25">
      <c r="B5" s="15"/>
      <c r="C5" s="7"/>
      <c r="D5" s="7"/>
      <c r="E5" s="7"/>
      <c r="F5" s="7"/>
      <c r="G5" s="7"/>
      <c r="H5" s="7"/>
      <c r="I5" s="7"/>
      <c r="J5" s="8">
        <f>C4+D4+E4+F4+G4+H4+I4</f>
        <v>790000</v>
      </c>
      <c r="K5" s="18"/>
    </row>
    <row r="6" spans="2:11" x14ac:dyDescent="0.25">
      <c r="B6" s="9" t="s">
        <v>15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2">
        <f>C6+D6+E6+F6+G6+H6+I6</f>
        <v>0</v>
      </c>
      <c r="K6" s="11">
        <f>J5+J6</f>
        <v>790000</v>
      </c>
    </row>
    <row r="7" spans="2:11" x14ac:dyDescent="0.25">
      <c r="B7" s="12" t="s">
        <v>16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6">
        <f t="shared" ref="J7:J17" si="0">C7+D7+E7+F7+G7+H7+I7</f>
        <v>0</v>
      </c>
      <c r="K7" s="14">
        <f>K6+J7</f>
        <v>790000</v>
      </c>
    </row>
    <row r="8" spans="2:11" x14ac:dyDescent="0.25">
      <c r="B8" s="12" t="s">
        <v>17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6">
        <f t="shared" si="0"/>
        <v>0</v>
      </c>
      <c r="K8" s="14">
        <f t="shared" ref="K8:K17" si="1">K7+J8</f>
        <v>790000</v>
      </c>
    </row>
    <row r="9" spans="2:11" x14ac:dyDescent="0.25">
      <c r="B9" s="12" t="s">
        <v>18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6">
        <f t="shared" si="0"/>
        <v>0</v>
      </c>
      <c r="K9" s="14">
        <f t="shared" si="1"/>
        <v>790000</v>
      </c>
    </row>
    <row r="10" spans="2:11" x14ac:dyDescent="0.25">
      <c r="B10" s="12" t="s">
        <v>19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6">
        <f t="shared" si="0"/>
        <v>0</v>
      </c>
      <c r="K10" s="14">
        <f t="shared" si="1"/>
        <v>790000</v>
      </c>
    </row>
    <row r="11" spans="2:11" x14ac:dyDescent="0.25">
      <c r="B11" s="12" t="s">
        <v>20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6">
        <f t="shared" si="0"/>
        <v>0</v>
      </c>
      <c r="K11" s="14">
        <f t="shared" si="1"/>
        <v>790000</v>
      </c>
    </row>
    <row r="12" spans="2:11" x14ac:dyDescent="0.25">
      <c r="B12" s="12" t="s">
        <v>21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6">
        <f t="shared" si="0"/>
        <v>0</v>
      </c>
      <c r="K12" s="14">
        <f t="shared" si="1"/>
        <v>790000</v>
      </c>
    </row>
    <row r="13" spans="2:11" x14ac:dyDescent="0.25">
      <c r="B13" s="12" t="s">
        <v>22</v>
      </c>
      <c r="C13" s="13">
        <v>0</v>
      </c>
      <c r="D13" s="13"/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6">
        <f t="shared" si="0"/>
        <v>0</v>
      </c>
      <c r="K13" s="14">
        <f t="shared" si="1"/>
        <v>790000</v>
      </c>
    </row>
    <row r="14" spans="2:11" x14ac:dyDescent="0.25">
      <c r="B14" s="12" t="s">
        <v>23</v>
      </c>
      <c r="C14" s="13">
        <v>0</v>
      </c>
      <c r="D14" s="13"/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6">
        <f t="shared" si="0"/>
        <v>0</v>
      </c>
      <c r="K14" s="14">
        <f t="shared" si="1"/>
        <v>790000</v>
      </c>
    </row>
    <row r="15" spans="2:11" x14ac:dyDescent="0.25">
      <c r="B15" s="12" t="s">
        <v>25</v>
      </c>
      <c r="C15" s="13">
        <v>0</v>
      </c>
      <c r="D15" s="13"/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6">
        <f t="shared" si="0"/>
        <v>0</v>
      </c>
      <c r="K15" s="14">
        <f t="shared" si="1"/>
        <v>790000</v>
      </c>
    </row>
    <row r="16" spans="2:11" x14ac:dyDescent="0.25">
      <c r="B16" s="12" t="s">
        <v>24</v>
      </c>
      <c r="C16" s="13">
        <v>0</v>
      </c>
      <c r="D16" s="13"/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6">
        <f t="shared" si="0"/>
        <v>0</v>
      </c>
      <c r="K16" s="14">
        <f t="shared" si="1"/>
        <v>790000</v>
      </c>
    </row>
    <row r="17" spans="2:11" x14ac:dyDescent="0.25">
      <c r="B17" s="15" t="s">
        <v>26</v>
      </c>
      <c r="C17" s="6">
        <v>0</v>
      </c>
      <c r="D17" s="6"/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5">
        <f t="shared" si="0"/>
        <v>0</v>
      </c>
      <c r="K17" s="18">
        <f t="shared" si="1"/>
        <v>790000</v>
      </c>
    </row>
    <row r="18" spans="2:11" x14ac:dyDescent="0.25">
      <c r="B18" s="17"/>
      <c r="J18" s="17"/>
    </row>
    <row r="19" spans="2:11" x14ac:dyDescent="0.25">
      <c r="B19" s="17"/>
      <c r="J19" s="17"/>
    </row>
    <row r="20" spans="2:11" x14ac:dyDescent="0.25">
      <c r="B20" s="17"/>
      <c r="J20" s="17"/>
    </row>
    <row r="21" spans="2:11" x14ac:dyDescent="0.25">
      <c r="B21" s="17"/>
      <c r="J21" s="17"/>
    </row>
    <row r="22" spans="2:11" x14ac:dyDescent="0.25">
      <c r="B22" s="17"/>
      <c r="J22" s="17"/>
    </row>
    <row r="23" spans="2:11" x14ac:dyDescent="0.25">
      <c r="B23" s="17"/>
      <c r="J23" s="17"/>
    </row>
    <row r="24" spans="2:11" x14ac:dyDescent="0.25">
      <c r="B24" s="17"/>
      <c r="J24" s="17"/>
    </row>
    <row r="25" spans="2:11" x14ac:dyDescent="0.25">
      <c r="B25" s="17"/>
      <c r="J25" s="17"/>
    </row>
    <row r="26" spans="2:11" x14ac:dyDescent="0.25">
      <c r="B26" s="17"/>
      <c r="J26" s="17"/>
    </row>
    <row r="27" spans="2:11" x14ac:dyDescent="0.25">
      <c r="B27" s="17"/>
      <c r="J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Income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Gautefall Carlenius</dc:creator>
  <cp:lastModifiedBy>Kristian Gautefall Carlenius</cp:lastModifiedBy>
  <dcterms:created xsi:type="dcterms:W3CDTF">2025-07-15T08:27:52Z</dcterms:created>
  <dcterms:modified xsi:type="dcterms:W3CDTF">2025-07-15T10:52:52Z</dcterms:modified>
</cp:coreProperties>
</file>