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0" yWindow="0" windowWidth="19200" windowHeight="21060" tabRatio="500"/>
  </bookViews>
  <sheets>
    <sheet name="Sheet1" sheetId="1" r:id="rId1"/>
    <sheet name="Sheet2" sheetId="2" r:id="rId2"/>
  </sheets>
  <definedNames>
    <definedName name="_xlnm._FilterDatabase" localSheetId="0" hidden="1">Sheet1!$A$1:$J$1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1" l="1"/>
  <c r="F29" i="1"/>
  <c r="F23" i="1"/>
  <c r="I29" i="1"/>
  <c r="J7" i="1"/>
  <c r="F38" i="1"/>
  <c r="I7" i="1"/>
  <c r="F37" i="1"/>
  <c r="I6" i="1"/>
  <c r="J6" i="1"/>
  <c r="J25" i="1"/>
  <c r="F25" i="1"/>
  <c r="F36" i="1"/>
  <c r="I25" i="1"/>
  <c r="F20" i="1"/>
  <c r="I36" i="1"/>
  <c r="F10" i="1"/>
  <c r="I10" i="1"/>
  <c r="F11" i="1"/>
  <c r="I11" i="1"/>
  <c r="F12" i="1"/>
  <c r="I12" i="1"/>
  <c r="F13" i="1"/>
  <c r="I13" i="1"/>
  <c r="F14" i="1"/>
  <c r="I14" i="1"/>
  <c r="F15" i="1"/>
  <c r="I15" i="1"/>
  <c r="F16" i="1"/>
  <c r="F8" i="1"/>
  <c r="I16" i="1"/>
  <c r="F17" i="1"/>
  <c r="F9" i="1"/>
  <c r="I17" i="1"/>
  <c r="F18" i="1"/>
  <c r="I18" i="1"/>
  <c r="F19" i="1"/>
  <c r="I19" i="1"/>
  <c r="I20" i="1"/>
  <c r="F33" i="1"/>
  <c r="I33" i="1"/>
  <c r="F34" i="1"/>
  <c r="I34" i="1"/>
  <c r="F35" i="1"/>
  <c r="I35" i="1"/>
  <c r="F21" i="1"/>
  <c r="I21" i="1"/>
  <c r="F22" i="1"/>
  <c r="I22" i="1"/>
  <c r="I26" i="1"/>
  <c r="F32" i="1"/>
  <c r="I32" i="1"/>
  <c r="I2" i="1"/>
  <c r="F28" i="1"/>
  <c r="I28" i="1"/>
  <c r="F30" i="1"/>
  <c r="F24" i="1"/>
  <c r="I30" i="1"/>
  <c r="I31" i="1"/>
  <c r="I37" i="1"/>
  <c r="I8" i="1"/>
  <c r="I9" i="1"/>
  <c r="I23" i="1"/>
  <c r="I3" i="1"/>
  <c r="I4" i="1"/>
  <c r="I27" i="1"/>
  <c r="I5" i="1"/>
  <c r="I24" i="1"/>
  <c r="I38" i="1"/>
  <c r="A2" i="2"/>
  <c r="J11" i="1"/>
  <c r="J12" i="1"/>
  <c r="J13" i="1"/>
  <c r="J14" i="1"/>
  <c r="J15" i="1"/>
  <c r="J16" i="1"/>
  <c r="J17" i="1"/>
  <c r="J18" i="1"/>
  <c r="J19" i="1"/>
  <c r="J20" i="1"/>
  <c r="J33" i="1"/>
  <c r="J34" i="1"/>
  <c r="J35" i="1"/>
  <c r="J21" i="1"/>
  <c r="J22" i="1"/>
  <c r="J26" i="1"/>
  <c r="J32" i="1"/>
  <c r="J36" i="1"/>
  <c r="J2" i="1"/>
  <c r="J28" i="1"/>
  <c r="J30" i="1"/>
  <c r="J31" i="1"/>
  <c r="J37" i="1"/>
  <c r="J8" i="1"/>
  <c r="J9" i="1"/>
  <c r="J23" i="1"/>
  <c r="J3" i="1"/>
  <c r="J4" i="1"/>
  <c r="J27" i="1"/>
  <c r="J5" i="1"/>
  <c r="J24" i="1"/>
  <c r="J38" i="1"/>
  <c r="J10" i="1"/>
</calcChain>
</file>

<file path=xl/sharedStrings.xml><?xml version="1.0" encoding="utf-8"?>
<sst xmlns="http://schemas.openxmlformats.org/spreadsheetml/2006/main" count="143" uniqueCount="111">
  <si>
    <t>Quantity</t>
  </si>
  <si>
    <t>Part</t>
  </si>
  <si>
    <t>Supplier</t>
  </si>
  <si>
    <t>Supplier Part Number</t>
  </si>
  <si>
    <t>Unit Price ex VAT</t>
  </si>
  <si>
    <t>Unit Price inc VAT</t>
  </si>
  <si>
    <t>MCP23017-E/SP-ND</t>
  </si>
  <si>
    <t xml:space="preserve">MAX7221CNG+-ND  </t>
  </si>
  <si>
    <t>EG2352-ND</t>
  </si>
  <si>
    <t>EG2389-ND</t>
  </si>
  <si>
    <t>EG2394-ND</t>
  </si>
  <si>
    <t>EG2377-ND</t>
  </si>
  <si>
    <t>1125-1192-ND</t>
  </si>
  <si>
    <t>ED3049-5-ND</t>
  </si>
  <si>
    <t>ED3050-5-ND</t>
  </si>
  <si>
    <t>1470-2764-ND</t>
  </si>
  <si>
    <t>CP-050AH-ND</t>
  </si>
  <si>
    <t>DIGIKEY</t>
  </si>
  <si>
    <t>Comment</t>
  </si>
  <si>
    <t>SWITCH TOGGLE SPDT 5A 120V</t>
  </si>
  <si>
    <t>on-off</t>
  </si>
  <si>
    <t>mom-off-mom</t>
  </si>
  <si>
    <t>mom-off-on</t>
  </si>
  <si>
    <t>on-off-on</t>
  </si>
  <si>
    <t>IO EXPANDER I2C 16B 28SDIP</t>
  </si>
  <si>
    <t>one per 8 double/16 single switches</t>
  </si>
  <si>
    <t>IC DRVR DSPLAY LED 8DIG 24-DIP</t>
  </si>
  <si>
    <t>LED AMBER DIFF 5MM OVAL T/H</t>
  </si>
  <si>
    <t>CONN IC DIP SOCKET 24POS TIN</t>
  </si>
  <si>
    <t>CONN IC DIP SOCKET 28POS TIN</t>
  </si>
  <si>
    <t>AC/DC WALL MOUNT ADAPTER 5V 5W</t>
  </si>
  <si>
    <t>CON PWR JCK 2.0 X 6.0MM HIGH CUR</t>
  </si>
  <si>
    <t>Previously bought</t>
  </si>
  <si>
    <t>Output: 5V 1A, for lights</t>
  </si>
  <si>
    <t>RAPID</t>
  </si>
  <si>
    <t>34-0845</t>
  </si>
  <si>
    <t>RVFM Copper Clad Double Sided FR4 Fibre Glass Board 203 X 305mm</t>
  </si>
  <si>
    <t>PCB production base material</t>
  </si>
  <si>
    <t>mosfet for max7221 logic level shifter</t>
  </si>
  <si>
    <t>Raspberry Pi 3</t>
  </si>
  <si>
    <t>3mm laserable plywood 600x600mm</t>
  </si>
  <si>
    <t>flux laser studio glasgow</t>
  </si>
  <si>
    <t>ragworm</t>
  </si>
  <si>
    <t>front panel laser cutting service</t>
  </si>
  <si>
    <t>100x100mm double sided PCB guide price</t>
  </si>
  <si>
    <t>655-3235</t>
  </si>
  <si>
    <t>RS</t>
  </si>
  <si>
    <t>Rotary Switch, 16 Way, Through Hole</t>
  </si>
  <si>
    <t>delay line select</t>
  </si>
  <si>
    <t>Thermal printer</t>
  </si>
  <si>
    <t>coolcomponents</t>
  </si>
  <si>
    <t>Thermal printer paper 34ft</t>
  </si>
  <si>
    <t>card punch!</t>
  </si>
  <si>
    <t>as per price list. 600x600 base is big enough for front panel and spacers.</t>
  </si>
  <si>
    <t>2.5A power supply for printer</t>
  </si>
  <si>
    <t>old telephone dial</t>
  </si>
  <si>
    <t>amazon</t>
  </si>
  <si>
    <t>Total Cost inc VAT</t>
  </si>
  <si>
    <t>Extended Price inc VAT</t>
  </si>
  <si>
    <t>https://www.amazon.co.uk/Waveshare-Capacitive-Interface-Raspberry-Beaglebone/dp/B015E8EDYQ/ref=sr_1_3?ie=UTF8&amp;qid=1470731697&amp;sr=8-3&amp;keywords=7+inch+waveshare+lcd+c</t>
  </si>
  <si>
    <t>7 inch HDMI display with mounting holes, could alternatively get a full size mnonitor</t>
  </si>
  <si>
    <t>waveshare 7 inch LCD(C) 1024x600 Rev 2.1</t>
  </si>
  <si>
    <t>2A Power supply for raspberry pi</t>
  </si>
  <si>
    <t>https://www.amazon.co.uk/Aukru-Supply-Charger-Raspberry-Banana/dp/B017YW26YE/ref=sr_1_4?ie=UTF8&amp;qid=1470731884&amp;sr=8-4&amp;keywords=2a+power+supply+micro+usb</t>
  </si>
  <si>
    <t>Aukru Micro USB Power Supply 5V 2000mA</t>
  </si>
  <si>
    <t>AC/DC WALL MOUNT ADAPTER 5V 12W</t>
  </si>
  <si>
    <t>1470-3108-ND</t>
  </si>
  <si>
    <t>https://www.amazon.co.uk/SanDisk-Extreme-microSDHC-Frustration-Packaging/dp/B013P1M49A/ref=sr_1_1?ie=UTF8&amp;qid=1470732316&amp;sr=8-1&amp;keywords=16gb+micro+sd+sandisk+u3</t>
  </si>
  <si>
    <t>SanDisk Extreme 16 GB microSDHC Class 10 </t>
  </si>
  <si>
    <t>main board pcb production 100x100</t>
  </si>
  <si>
    <t>mc slip button</t>
  </si>
  <si>
    <t>SWITCH PUSH SPST-NO 3A 120V</t>
  </si>
  <si>
    <t>EG1932-ND</t>
  </si>
  <si>
    <t>Box / Rack for mounting front panel and main board in</t>
  </si>
  <si>
    <t>TBD</t>
  </si>
  <si>
    <t>sd card for raspberry pi</t>
  </si>
  <si>
    <t>2x10 IDC pcb end</t>
  </si>
  <si>
    <t>2x10 IDC cable end</t>
  </si>
  <si>
    <t>625-7252</t>
  </si>
  <si>
    <t>Through Hole IDC Connector Plug, 10 Way, 2 Row, 2.54mm Pitch</t>
  </si>
  <si>
    <t>625-7369</t>
  </si>
  <si>
    <t>RS Pro Right Angle Cable Mount IDC Connector Socket, 10 Way, 2 Row, 2.54mm Pitch</t>
  </si>
  <si>
    <t>RS Pro 10 Way Unscreened Flat Ribbon Cable, 12.7 mm Width, 10m</t>
  </si>
  <si>
    <t>10m ribbon cable for LED connections and switches</t>
  </si>
  <si>
    <t>4 pin 70cm dupont connector assembled jumper wires female-female</t>
  </si>
  <si>
    <t>EBAY</t>
  </si>
  <si>
    <t>4 pin wires for switch rows (already bought by kristian as shipped from china, may take a while to arrive)</t>
  </si>
  <si>
    <t>952-1965-ND</t>
  </si>
  <si>
    <t>4POS SIL HORIZONTAL PIN HEADER</t>
  </si>
  <si>
    <t>CONN HEADER 48POS .100" SNGL TIN</t>
  </si>
  <si>
    <t>SAM1035-48-ND</t>
  </si>
  <si>
    <t>12 * 4 pins, used on main board</t>
  </si>
  <si>
    <t>12 * 4 pins angled, used on switch boards</t>
  </si>
  <si>
    <t>£30 minimum charge</t>
  </si>
  <si>
    <t>Still to order</t>
  </si>
  <si>
    <t>build a wood frame?</t>
  </si>
  <si>
    <t>one-shot dial tbd</t>
  </si>
  <si>
    <t>160-1964-ND</t>
  </si>
  <si>
    <t>LED RED DIFF 5MM ROUND T/H</t>
  </si>
  <si>
    <t>alarum</t>
  </si>
  <si>
    <t>39-0224</t>
  </si>
  <si>
    <t>2n7000TA Fairchild (in pack of ten)</t>
  </si>
  <si>
    <t>214-0661</t>
  </si>
  <si>
    <t>http://www.amazon.co.uk/dp/B01CCOXV34</t>
  </si>
  <si>
    <t>M3 x 20mm bolts</t>
  </si>
  <si>
    <t>http://www.amazon.co.uk/dp/B00GYS1SXU</t>
  </si>
  <si>
    <t>M3 hex nuts</t>
  </si>
  <si>
    <t>http://www.amazon.co.uk/dp/B015A38FUS</t>
  </si>
  <si>
    <t>material</t>
  </si>
  <si>
    <t>cutting time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</si>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</sst>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0" fillId="0" borderId="0" xfId="0" quotePrefix="1" applyFont="1"/>
    <xf numFmtId="0" fontId="3" fillId="2" borderId="0" xfId="14"/>
    <xf numFmtId="0" fontId="0" fillId="4" borderId="0" xfId="0" applyFont="1" applyFill="1"/>
    <xf numFmtId="0" fontId="4" fillId="4" borderId="0" xfId="0" applyFont="1" applyFill="1"/>
    <xf numFmtId="0" fontId="0" fillId="5" borderId="0" xfId="0" applyFont="1" applyFill="1"/>
    <xf numFmtId="0" fontId="5" fillId="3" borderId="0" xfId="15"/>
  </cellXfs>
  <cellStyles count="42">
    <cellStyle name="Bad" xfId="1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eutral" xfId="15" builtinId="2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C1" workbookViewId="0">
      <selection activeCell="I33" sqref="I33:I37"/>
    </sheetView>
  </sheetViews>
  <sheetFormatPr baseColWidth="10" defaultRowHeight="15" x14ac:dyDescent="0"/>
  <cols>
    <col min="2" max="2" width="57.33203125" style="1" bestFit="1" customWidth="1"/>
    <col min="3" max="3" width="13.1640625" style="1" customWidth="1"/>
    <col min="4" max="4" width="21.5" style="1" bestFit="1" customWidth="1"/>
    <col min="5" max="5" width="21.33203125" style="1" customWidth="1"/>
    <col min="6" max="7" width="10.83203125" style="1"/>
    <col min="8" max="8" width="47.33203125" style="1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18</v>
      </c>
      <c r="I1" t="s">
        <v>58</v>
      </c>
      <c r="J1" t="s">
        <v>94</v>
      </c>
    </row>
    <row r="2" spans="1:10">
      <c r="A2">
        <v>1</v>
      </c>
      <c r="B2" s="2" t="s">
        <v>39</v>
      </c>
      <c r="C2" s="1" t="s">
        <v>56</v>
      </c>
      <c r="D2" s="7" t="s">
        <v>103</v>
      </c>
      <c r="F2" s="1">
        <v>30.7</v>
      </c>
      <c r="G2" s="1">
        <v>0</v>
      </c>
      <c r="I2">
        <f>A2*F2</f>
        <v>30.7</v>
      </c>
      <c r="J2">
        <f>MAX(0, A2-G2)</f>
        <v>1</v>
      </c>
    </row>
    <row r="3" spans="1:10">
      <c r="A3">
        <v>1</v>
      </c>
      <c r="B3" s="2" t="s">
        <v>64</v>
      </c>
      <c r="C3" s="1" t="s">
        <v>56</v>
      </c>
      <c r="D3" s="7" t="s">
        <v>63</v>
      </c>
      <c r="F3" s="1">
        <v>4.99</v>
      </c>
      <c r="G3" s="1">
        <v>0</v>
      </c>
      <c r="H3" s="1" t="s">
        <v>62</v>
      </c>
      <c r="I3">
        <f>A3*F3</f>
        <v>4.99</v>
      </c>
      <c r="J3">
        <f>MAX(0, A3-G3)</f>
        <v>1</v>
      </c>
    </row>
    <row r="4" spans="1:10">
      <c r="A4">
        <v>1</v>
      </c>
      <c r="B4" s="2" t="s">
        <v>61</v>
      </c>
      <c r="C4" s="1" t="s">
        <v>56</v>
      </c>
      <c r="D4" s="7" t="s">
        <v>59</v>
      </c>
      <c r="F4" s="1">
        <v>45.99</v>
      </c>
      <c r="G4" s="1">
        <v>0</v>
      </c>
      <c r="H4" s="1" t="s">
        <v>60</v>
      </c>
      <c r="I4">
        <f>A4*F4</f>
        <v>45.99</v>
      </c>
      <c r="J4">
        <f>MAX(0, A4-G4)</f>
        <v>1</v>
      </c>
    </row>
    <row r="5" spans="1:10">
      <c r="A5">
        <v>1</v>
      </c>
      <c r="B5" s="2" t="s">
        <v>68</v>
      </c>
      <c r="C5" s="1" t="s">
        <v>56</v>
      </c>
      <c r="D5" s="7" t="s">
        <v>67</v>
      </c>
      <c r="F5" s="1">
        <v>10.47</v>
      </c>
      <c r="G5" s="1">
        <v>0</v>
      </c>
      <c r="H5" s="1" t="s">
        <v>75</v>
      </c>
      <c r="I5">
        <f>A5*F5</f>
        <v>10.47</v>
      </c>
      <c r="J5">
        <f>MAX(0, A5-G5)</f>
        <v>1</v>
      </c>
    </row>
    <row r="6" spans="1:10">
      <c r="A6">
        <v>1</v>
      </c>
      <c r="B6" s="4" t="s">
        <v>104</v>
      </c>
      <c r="C6" s="1" t="s">
        <v>56</v>
      </c>
      <c r="D6" s="9" t="s">
        <v>107</v>
      </c>
      <c r="F6" s="1">
        <v>7.07</v>
      </c>
      <c r="G6" s="1">
        <v>0</v>
      </c>
      <c r="I6">
        <f>A6*F6</f>
        <v>7.07</v>
      </c>
      <c r="J6">
        <f>MAX(0, A6-G6)</f>
        <v>1</v>
      </c>
    </row>
    <row r="7" spans="1:10">
      <c r="A7">
        <v>1</v>
      </c>
      <c r="B7" s="1" t="s">
        <v>106</v>
      </c>
      <c r="C7" s="1" t="s">
        <v>56</v>
      </c>
      <c r="D7" s="9" t="s">
        <v>105</v>
      </c>
      <c r="F7" s="1">
        <v>3.23</v>
      </c>
      <c r="G7" s="1">
        <v>0</v>
      </c>
      <c r="I7">
        <f>A7*F7</f>
        <v>3.23</v>
      </c>
      <c r="J7">
        <f>MAX(0, A7-G7)</f>
        <v>1</v>
      </c>
    </row>
    <row r="8" spans="1:10">
      <c r="A8">
        <v>1</v>
      </c>
      <c r="B8" s="2" t="s">
        <v>49</v>
      </c>
      <c r="C8" s="1" t="s">
        <v>50</v>
      </c>
      <c r="D8" s="7">
        <v>695</v>
      </c>
      <c r="E8" s="1">
        <v>37.92</v>
      </c>
      <c r="F8" s="1">
        <f>E8*1.2</f>
        <v>45.503999999999998</v>
      </c>
      <c r="G8" s="1">
        <v>0</v>
      </c>
      <c r="H8" s="5" t="s">
        <v>52</v>
      </c>
      <c r="I8">
        <f>A8*F8</f>
        <v>45.503999999999998</v>
      </c>
      <c r="J8">
        <f>MAX(0, A8-G8)</f>
        <v>1</v>
      </c>
    </row>
    <row r="9" spans="1:10">
      <c r="A9">
        <v>2</v>
      </c>
      <c r="B9" s="2" t="s">
        <v>51</v>
      </c>
      <c r="C9" s="1" t="s">
        <v>50</v>
      </c>
      <c r="D9" s="7">
        <v>696</v>
      </c>
      <c r="E9" s="1">
        <v>1.63</v>
      </c>
      <c r="F9" s="1">
        <f>E9*1.2</f>
        <v>1.9559999999999997</v>
      </c>
      <c r="G9" s="1">
        <v>0</v>
      </c>
      <c r="I9">
        <f>A9*F9</f>
        <v>3.9119999999999995</v>
      </c>
      <c r="J9">
        <f>MAX(0, A9-G9)</f>
        <v>2</v>
      </c>
    </row>
    <row r="10" spans="1:10">
      <c r="A10">
        <v>40</v>
      </c>
      <c r="B10" s="1" t="s">
        <v>19</v>
      </c>
      <c r="C10" s="1" t="s">
        <v>17</v>
      </c>
      <c r="D10" s="7" t="s">
        <v>8</v>
      </c>
      <c r="E10" s="1">
        <v>1.514</v>
      </c>
      <c r="F10" s="1">
        <f>E10*1.2</f>
        <v>1.8168</v>
      </c>
      <c r="G10" s="1">
        <v>1</v>
      </c>
      <c r="H10" s="1" t="s">
        <v>20</v>
      </c>
      <c r="I10">
        <f>A10*F10</f>
        <v>72.671999999999997</v>
      </c>
      <c r="J10">
        <f>MAX(0, A10-G10)</f>
        <v>39</v>
      </c>
    </row>
    <row r="11" spans="1:10">
      <c r="A11">
        <v>50</v>
      </c>
      <c r="B11" s="1" t="s">
        <v>19</v>
      </c>
      <c r="C11" s="1" t="s">
        <v>17</v>
      </c>
      <c r="D11" s="7" t="s">
        <v>9</v>
      </c>
      <c r="E11" s="1">
        <v>1.764</v>
      </c>
      <c r="F11" s="1">
        <f>E11*1.2</f>
        <v>2.1168</v>
      </c>
      <c r="G11" s="1">
        <v>1</v>
      </c>
      <c r="H11" s="1" t="s">
        <v>21</v>
      </c>
      <c r="I11">
        <f>A11*F11</f>
        <v>105.84</v>
      </c>
      <c r="J11">
        <f>MAX(0, A11-G11)</f>
        <v>49</v>
      </c>
    </row>
    <row r="12" spans="1:10">
      <c r="A12">
        <v>5</v>
      </c>
      <c r="B12" s="1" t="s">
        <v>19</v>
      </c>
      <c r="C12" s="1" t="s">
        <v>17</v>
      </c>
      <c r="D12" s="7" t="s">
        <v>10</v>
      </c>
      <c r="E12" s="1">
        <v>2.14</v>
      </c>
      <c r="F12" s="1">
        <f>E12*1.2</f>
        <v>2.5680000000000001</v>
      </c>
      <c r="G12" s="1">
        <v>4</v>
      </c>
      <c r="H12" s="1" t="s">
        <v>22</v>
      </c>
      <c r="I12">
        <f>A12*F12</f>
        <v>12.84</v>
      </c>
      <c r="J12">
        <f>MAX(0, A12-G12)</f>
        <v>1</v>
      </c>
    </row>
    <row r="13" spans="1:10">
      <c r="A13" s="10">
        <v>0</v>
      </c>
      <c r="B13" s="1" t="s">
        <v>19</v>
      </c>
      <c r="C13" s="1" t="s">
        <v>17</v>
      </c>
      <c r="D13" s="1" t="s">
        <v>11</v>
      </c>
      <c r="E13" s="1">
        <v>1.62</v>
      </c>
      <c r="F13" s="1">
        <f>E13*1.2</f>
        <v>1.944</v>
      </c>
      <c r="G13" s="1">
        <v>4</v>
      </c>
      <c r="H13" s="1" t="s">
        <v>23</v>
      </c>
      <c r="I13">
        <f>A13*F13</f>
        <v>0</v>
      </c>
      <c r="J13">
        <f>MAX(0, A13-G13)</f>
        <v>0</v>
      </c>
    </row>
    <row r="14" spans="1:10">
      <c r="A14">
        <v>12</v>
      </c>
      <c r="B14" s="1" t="s">
        <v>24</v>
      </c>
      <c r="C14" s="1" t="s">
        <v>17</v>
      </c>
      <c r="D14" s="7" t="s">
        <v>6</v>
      </c>
      <c r="E14" s="1">
        <v>0.9</v>
      </c>
      <c r="F14" s="1">
        <f>E14*1.2</f>
        <v>1.08</v>
      </c>
      <c r="G14" s="1">
        <v>2</v>
      </c>
      <c r="H14" s="1" t="s">
        <v>25</v>
      </c>
      <c r="I14">
        <f>A14*F14</f>
        <v>12.96</v>
      </c>
      <c r="J14">
        <f>MAX(0, A14-G14)</f>
        <v>10</v>
      </c>
    </row>
    <row r="15" spans="1:10">
      <c r="A15">
        <v>2</v>
      </c>
      <c r="B15" s="1" t="s">
        <v>26</v>
      </c>
      <c r="C15" s="1" t="s">
        <v>17</v>
      </c>
      <c r="D15" s="7" t="s">
        <v>7</v>
      </c>
      <c r="E15" s="1">
        <v>6.35</v>
      </c>
      <c r="F15" s="1">
        <f>E15*1.2</f>
        <v>7.6199999999999992</v>
      </c>
      <c r="G15" s="1">
        <v>2</v>
      </c>
      <c r="I15">
        <f>A15*F15</f>
        <v>15.239999999999998</v>
      </c>
      <c r="J15">
        <f>MAX(0, A15-G15)</f>
        <v>0</v>
      </c>
    </row>
    <row r="16" spans="1:10">
      <c r="A16" s="10">
        <v>0</v>
      </c>
      <c r="B16" s="1" t="s">
        <v>27</v>
      </c>
      <c r="C16" s="1" t="s">
        <v>17</v>
      </c>
      <c r="D16" s="1" t="s">
        <v>12</v>
      </c>
      <c r="E16" s="1">
        <v>0.2092</v>
      </c>
      <c r="F16" s="1">
        <f>E16*1.2</f>
        <v>0.25103999999999999</v>
      </c>
      <c r="G16" s="1">
        <v>100</v>
      </c>
      <c r="I16">
        <f>A16*F16</f>
        <v>0</v>
      </c>
      <c r="J16">
        <f>MAX(0, A16-G16)</f>
        <v>0</v>
      </c>
    </row>
    <row r="17" spans="1:10">
      <c r="A17">
        <v>2</v>
      </c>
      <c r="B17" s="1" t="s">
        <v>28</v>
      </c>
      <c r="C17" s="1" t="s">
        <v>17</v>
      </c>
      <c r="D17" s="7" t="s">
        <v>13</v>
      </c>
      <c r="E17" s="1">
        <v>0.19</v>
      </c>
      <c r="F17" s="1">
        <f>E17*1.2</f>
        <v>0.22799999999999998</v>
      </c>
      <c r="G17" s="1">
        <v>2</v>
      </c>
      <c r="I17">
        <f>A17*F17</f>
        <v>0.45599999999999996</v>
      </c>
      <c r="J17">
        <f>MAX(0, A17-G17)</f>
        <v>0</v>
      </c>
    </row>
    <row r="18" spans="1:10">
      <c r="A18">
        <v>12</v>
      </c>
      <c r="B18" s="1" t="s">
        <v>29</v>
      </c>
      <c r="C18" s="1" t="s">
        <v>17</v>
      </c>
      <c r="D18" s="7" t="s">
        <v>14</v>
      </c>
      <c r="E18" s="1">
        <v>0.23499999999999999</v>
      </c>
      <c r="F18" s="1">
        <f>E18*1.2</f>
        <v>0.28199999999999997</v>
      </c>
      <c r="G18" s="1">
        <v>2</v>
      </c>
      <c r="I18">
        <f>A18*F18</f>
        <v>3.3839999999999995</v>
      </c>
      <c r="J18">
        <f>MAX(0, A18-G18)</f>
        <v>10</v>
      </c>
    </row>
    <row r="19" spans="1:10">
      <c r="A19" s="10">
        <v>0</v>
      </c>
      <c r="B19" s="1" t="s">
        <v>30</v>
      </c>
      <c r="C19" s="1" t="s">
        <v>17</v>
      </c>
      <c r="D19" s="1" t="s">
        <v>15</v>
      </c>
      <c r="E19" s="1">
        <v>4.71</v>
      </c>
      <c r="F19" s="1">
        <f>E19*1.2</f>
        <v>5.6520000000000001</v>
      </c>
      <c r="G19" s="1">
        <v>1</v>
      </c>
      <c r="H19" s="1" t="s">
        <v>33</v>
      </c>
      <c r="I19">
        <f>A19*F19</f>
        <v>0</v>
      </c>
      <c r="J19">
        <f>MAX(0, A19-G19)</f>
        <v>0</v>
      </c>
    </row>
    <row r="20" spans="1:10">
      <c r="A20">
        <v>2</v>
      </c>
      <c r="B20" s="1" t="s">
        <v>31</v>
      </c>
      <c r="C20" s="1" t="s">
        <v>17</v>
      </c>
      <c r="D20" s="7" t="s">
        <v>16</v>
      </c>
      <c r="E20" s="1">
        <v>0.77</v>
      </c>
      <c r="F20" s="1">
        <f>E20*1.2</f>
        <v>0.92399999999999993</v>
      </c>
      <c r="G20" s="1">
        <v>1</v>
      </c>
      <c r="I20">
        <f>A20*F20</f>
        <v>1.8479999999999999</v>
      </c>
      <c r="J20">
        <f>MAX(0, A20-G20)</f>
        <v>1</v>
      </c>
    </row>
    <row r="21" spans="1:10">
      <c r="A21">
        <v>20</v>
      </c>
      <c r="B21" s="3" t="s">
        <v>88</v>
      </c>
      <c r="C21" s="1" t="s">
        <v>17</v>
      </c>
      <c r="D21" s="8" t="s">
        <v>87</v>
      </c>
      <c r="E21" s="1">
        <v>8.6999999999999994E-2</v>
      </c>
      <c r="F21" s="1">
        <f>E21*1.2</f>
        <v>0.10439999999999999</v>
      </c>
      <c r="G21" s="1">
        <v>0</v>
      </c>
      <c r="H21" s="1" t="s">
        <v>92</v>
      </c>
      <c r="I21">
        <f>A21*F21</f>
        <v>2.0880000000000001</v>
      </c>
      <c r="J21">
        <f>MAX(0, A21-G21)</f>
        <v>20</v>
      </c>
    </row>
    <row r="22" spans="1:10">
      <c r="A22">
        <v>2</v>
      </c>
      <c r="B22" s="3" t="s">
        <v>89</v>
      </c>
      <c r="C22" s="1" t="s">
        <v>17</v>
      </c>
      <c r="D22" s="8" t="s">
        <v>90</v>
      </c>
      <c r="E22" s="1">
        <v>1.7</v>
      </c>
      <c r="F22" s="1">
        <f>E22*1.2</f>
        <v>2.04</v>
      </c>
      <c r="G22" s="1">
        <v>0</v>
      </c>
      <c r="H22" s="1" t="s">
        <v>91</v>
      </c>
      <c r="I22">
        <f>A22*F22</f>
        <v>4.08</v>
      </c>
      <c r="J22">
        <f>MAX(0, A22-G22)</f>
        <v>2</v>
      </c>
    </row>
    <row r="23" spans="1:10">
      <c r="A23">
        <v>1</v>
      </c>
      <c r="B23" s="2" t="s">
        <v>65</v>
      </c>
      <c r="C23" s="1" t="s">
        <v>17</v>
      </c>
      <c r="D23" s="7" t="s">
        <v>66</v>
      </c>
      <c r="E23" s="1">
        <v>8.2200000000000006</v>
      </c>
      <c r="F23" s="1">
        <f>E23*1.2</f>
        <v>9.8640000000000008</v>
      </c>
      <c r="G23" s="1">
        <v>0</v>
      </c>
      <c r="H23" s="1" t="s">
        <v>54</v>
      </c>
      <c r="I23">
        <f>A23*F23</f>
        <v>9.8640000000000008</v>
      </c>
      <c r="J23">
        <f>MAX(0, A23-G23)</f>
        <v>1</v>
      </c>
    </row>
    <row r="24" spans="1:10">
      <c r="A24">
        <v>1</v>
      </c>
      <c r="B24" s="2" t="s">
        <v>71</v>
      </c>
      <c r="C24" s="1" t="s">
        <v>17</v>
      </c>
      <c r="D24" s="7" t="s">
        <v>72</v>
      </c>
      <c r="E24" s="1">
        <v>2.08</v>
      </c>
      <c r="F24" s="1">
        <f>E24*1.2</f>
        <v>2.496</v>
      </c>
      <c r="G24" s="1">
        <v>0</v>
      </c>
      <c r="H24" s="1" t="s">
        <v>70</v>
      </c>
      <c r="I24">
        <f>A24*F24</f>
        <v>2.496</v>
      </c>
      <c r="J24">
        <f>MAX(0, A24-G24)</f>
        <v>1</v>
      </c>
    </row>
    <row r="25" spans="1:10">
      <c r="A25">
        <v>2</v>
      </c>
      <c r="B25" s="2" t="s">
        <v>98</v>
      </c>
      <c r="C25" s="1" t="s">
        <v>17</v>
      </c>
      <c r="D25" s="7" t="s">
        <v>97</v>
      </c>
      <c r="E25" s="1">
        <v>0.31</v>
      </c>
      <c r="F25" s="1">
        <f>E25*1.2</f>
        <v>0.372</v>
      </c>
      <c r="G25" s="1">
        <v>0</v>
      </c>
      <c r="H25" s="1" t="s">
        <v>99</v>
      </c>
      <c r="I25">
        <f>A25*F25</f>
        <v>0.74399999999999999</v>
      </c>
      <c r="J25">
        <f>MAX(0, A25-G25)</f>
        <v>2</v>
      </c>
    </row>
    <row r="26" spans="1:10">
      <c r="A26">
        <v>12</v>
      </c>
      <c r="B26" s="2" t="s">
        <v>84</v>
      </c>
      <c r="C26" s="6" t="s">
        <v>85</v>
      </c>
      <c r="F26" s="1">
        <v>0.28899999999999998</v>
      </c>
      <c r="G26" s="1">
        <v>12</v>
      </c>
      <c r="H26" s="1" t="s">
        <v>86</v>
      </c>
      <c r="I26">
        <f>A26*F26</f>
        <v>3.468</v>
      </c>
      <c r="J26">
        <f>MAX(0, A26-G26)</f>
        <v>0</v>
      </c>
    </row>
    <row r="27" spans="1:10">
      <c r="A27">
        <v>1</v>
      </c>
      <c r="B27" s="6" t="s">
        <v>96</v>
      </c>
      <c r="C27" s="6" t="s">
        <v>85</v>
      </c>
      <c r="F27" s="1">
        <v>15</v>
      </c>
      <c r="G27" s="1">
        <v>0</v>
      </c>
      <c r="H27" s="1" t="s">
        <v>55</v>
      </c>
      <c r="I27">
        <f>A27*F27</f>
        <v>15</v>
      </c>
      <c r="J27">
        <f>MAX(0, A27-G27)</f>
        <v>1</v>
      </c>
    </row>
    <row r="28" spans="1:10">
      <c r="A28">
        <v>1</v>
      </c>
      <c r="B28" s="2" t="s">
        <v>40</v>
      </c>
      <c r="C28" s="1" t="s">
        <v>41</v>
      </c>
      <c r="D28" s="9" t="s">
        <v>108</v>
      </c>
      <c r="E28" s="1">
        <v>5</v>
      </c>
      <c r="F28" s="1">
        <f>E28*1.2</f>
        <v>6</v>
      </c>
      <c r="G28" s="1">
        <v>0</v>
      </c>
      <c r="H28" s="1" t="s">
        <v>53</v>
      </c>
      <c r="I28">
        <f>A28*F28</f>
        <v>6</v>
      </c>
      <c r="J28">
        <f>MAX(0, A28-G28)</f>
        <v>1</v>
      </c>
    </row>
    <row r="29" spans="1:10">
      <c r="A29">
        <v>1</v>
      </c>
      <c r="B29" s="2" t="s">
        <v>43</v>
      </c>
      <c r="C29" s="1" t="s">
        <v>41</v>
      </c>
      <c r="D29" s="9" t="s">
        <v>109</v>
      </c>
      <c r="E29" s="4">
        <v>30</v>
      </c>
      <c r="F29" s="1">
        <f>E29*1.2</f>
        <v>36</v>
      </c>
      <c r="G29" s="1">
        <v>0</v>
      </c>
      <c r="H29" s="1" t="s">
        <v>93</v>
      </c>
      <c r="I29">
        <f>A29*F29</f>
        <v>36</v>
      </c>
      <c r="J29">
        <f>MAX(0, A29-G29)</f>
        <v>1</v>
      </c>
    </row>
    <row r="30" spans="1:10">
      <c r="A30">
        <v>1</v>
      </c>
      <c r="B30" s="2" t="s">
        <v>43</v>
      </c>
      <c r="C30" s="1" t="s">
        <v>41</v>
      </c>
      <c r="D30" s="9" t="s">
        <v>110</v>
      </c>
      <c r="E30" s="4">
        <v>8</v>
      </c>
      <c r="F30" s="1">
        <f>E30*1.2</f>
        <v>9.6</v>
      </c>
      <c r="G30" s="1">
        <v>0</v>
      </c>
      <c r="I30">
        <f>A30*F30</f>
        <v>9.6</v>
      </c>
      <c r="J30">
        <f>MAX(0, A30-G30)</f>
        <v>1</v>
      </c>
    </row>
    <row r="31" spans="1:10">
      <c r="A31">
        <v>1</v>
      </c>
      <c r="B31" s="6" t="s">
        <v>69</v>
      </c>
      <c r="C31" s="6" t="s">
        <v>42</v>
      </c>
      <c r="F31" s="1">
        <v>40.299999999999997</v>
      </c>
      <c r="G31" s="1">
        <v>0</v>
      </c>
      <c r="H31" s="1" t="s">
        <v>44</v>
      </c>
      <c r="I31">
        <f>A31*F31</f>
        <v>40.299999999999997</v>
      </c>
      <c r="J31">
        <f>MAX(0, A31-G31)</f>
        <v>1</v>
      </c>
    </row>
    <row r="32" spans="1:10">
      <c r="A32" s="10">
        <v>0</v>
      </c>
      <c r="B32" s="1" t="s">
        <v>36</v>
      </c>
      <c r="C32" s="1" t="s">
        <v>34</v>
      </c>
      <c r="D32" s="7" t="s">
        <v>35</v>
      </c>
      <c r="E32" s="1">
        <v>3.7</v>
      </c>
      <c r="F32" s="1">
        <f>E32*1.2</f>
        <v>4.4400000000000004</v>
      </c>
      <c r="G32" s="1">
        <v>4</v>
      </c>
      <c r="H32" s="1" t="s">
        <v>37</v>
      </c>
      <c r="I32">
        <f>A32*F32</f>
        <v>0</v>
      </c>
      <c r="J32">
        <f>MAX(0, A32-G32)</f>
        <v>0</v>
      </c>
    </row>
    <row r="33" spans="1:10">
      <c r="A33">
        <v>16</v>
      </c>
      <c r="B33" s="2" t="s">
        <v>81</v>
      </c>
      <c r="C33" s="1" t="s">
        <v>46</v>
      </c>
      <c r="D33" s="7" t="s">
        <v>80</v>
      </c>
      <c r="E33" s="1">
        <v>0.28999999999999998</v>
      </c>
      <c r="F33" s="1">
        <f>E33*1.2</f>
        <v>0.34799999999999998</v>
      </c>
      <c r="G33" s="1">
        <v>0</v>
      </c>
      <c r="H33" s="1" t="s">
        <v>77</v>
      </c>
      <c r="I33">
        <f>A33*F33</f>
        <v>5.5679999999999996</v>
      </c>
      <c r="J33">
        <f>MAX(0, A33-G33)</f>
        <v>16</v>
      </c>
    </row>
    <row r="34" spans="1:10">
      <c r="A34">
        <v>16</v>
      </c>
      <c r="B34" s="2" t="s">
        <v>79</v>
      </c>
      <c r="C34" s="1" t="s">
        <v>46</v>
      </c>
      <c r="D34" s="7" t="s">
        <v>78</v>
      </c>
      <c r="E34" s="1">
        <v>0.23</v>
      </c>
      <c r="F34" s="1">
        <f>E34*1.2</f>
        <v>0.27600000000000002</v>
      </c>
      <c r="G34" s="1">
        <v>0</v>
      </c>
      <c r="H34" s="1" t="s">
        <v>76</v>
      </c>
      <c r="I34">
        <f>A34*F34</f>
        <v>4.4160000000000004</v>
      </c>
      <c r="J34">
        <f>MAX(0, A34-G34)</f>
        <v>16</v>
      </c>
    </row>
    <row r="35" spans="1:10">
      <c r="A35">
        <v>1</v>
      </c>
      <c r="B35" s="2" t="s">
        <v>82</v>
      </c>
      <c r="C35" s="1" t="s">
        <v>46</v>
      </c>
      <c r="D35" s="8" t="s">
        <v>102</v>
      </c>
      <c r="E35" s="1">
        <v>13.21</v>
      </c>
      <c r="F35" s="1">
        <f>E35*1.2</f>
        <v>15.852</v>
      </c>
      <c r="G35" s="1">
        <v>0</v>
      </c>
      <c r="H35" s="1" t="s">
        <v>83</v>
      </c>
      <c r="I35">
        <f>A35*F35</f>
        <v>15.852</v>
      </c>
      <c r="J35">
        <f>MAX(0, A35-G35)</f>
        <v>1</v>
      </c>
    </row>
    <row r="36" spans="1:10">
      <c r="A36">
        <v>10</v>
      </c>
      <c r="B36" s="2" t="s">
        <v>101</v>
      </c>
      <c r="C36" s="1" t="s">
        <v>46</v>
      </c>
      <c r="D36" s="7" t="s">
        <v>100</v>
      </c>
      <c r="E36" s="1">
        <v>0.14000000000000001</v>
      </c>
      <c r="F36" s="1">
        <f>E36*1.2</f>
        <v>0.16800000000000001</v>
      </c>
      <c r="G36" s="1">
        <v>0</v>
      </c>
      <c r="H36" s="1" t="s">
        <v>38</v>
      </c>
      <c r="I36">
        <f>A36*F36</f>
        <v>1.6800000000000002</v>
      </c>
      <c r="J36">
        <f>MAX(0, A36-G36)</f>
        <v>10</v>
      </c>
    </row>
    <row r="37" spans="1:10">
      <c r="A37">
        <v>1</v>
      </c>
      <c r="B37" s="1" t="s">
        <v>47</v>
      </c>
      <c r="C37" s="1" t="s">
        <v>46</v>
      </c>
      <c r="D37" s="7" t="s">
        <v>45</v>
      </c>
      <c r="E37" s="1">
        <v>3.46</v>
      </c>
      <c r="F37" s="1">
        <f>E37*1.2</f>
        <v>4.1520000000000001</v>
      </c>
      <c r="G37" s="1">
        <v>0</v>
      </c>
      <c r="H37" s="1" t="s">
        <v>48</v>
      </c>
      <c r="I37">
        <f>A37*F37</f>
        <v>4.1520000000000001</v>
      </c>
      <c r="J37">
        <f>MAX(0, A37-G37)</f>
        <v>1</v>
      </c>
    </row>
    <row r="38" spans="1:10">
      <c r="A38">
        <v>1</v>
      </c>
      <c r="B38" s="6" t="s">
        <v>73</v>
      </c>
      <c r="C38" s="6" t="s">
        <v>74</v>
      </c>
      <c r="E38" s="1">
        <v>0</v>
      </c>
      <c r="F38" s="1">
        <f>E38*1.2</f>
        <v>0</v>
      </c>
      <c r="H38" s="1" t="s">
        <v>95</v>
      </c>
      <c r="I38">
        <f>A38*F38</f>
        <v>0</v>
      </c>
      <c r="J38">
        <f>MAX(0, A38-G38)</f>
        <v>1</v>
      </c>
    </row>
  </sheetData>
  <autoFilter ref="A1:J1">
    <sortState ref="A2:J38">
      <sortCondition ref="C1:C38"/>
    </sortState>
  </autoFilter>
  <conditionalFormatting sqref="J1:J22 J24:J1048576">
    <cfRule type="cellIs" dxfId="1" priority="2" operator="notEqual">
      <formula>0</formula>
    </cfRule>
  </conditionalFormatting>
  <conditionalFormatting sqref="J23">
    <cfRule type="cellIs" dxfId="0" priority="1" operator="notEqual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cols>
    <col min="1" max="1" width="15.83203125" bestFit="1" customWidth="1"/>
  </cols>
  <sheetData>
    <row r="1" spans="1:1">
      <c r="A1" t="s">
        <v>57</v>
      </c>
    </row>
    <row r="2" spans="1:1">
      <c r="A2">
        <f>SUM(Sheet1!I:I)</f>
        <v>538.4140000000001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2016-08-08T08:33:10Z</dcterms:created>
  <dcterms:modified xsi:type="dcterms:W3CDTF">2016-08-11T17:22:41Z</dcterms:modified>
</cp:coreProperties>
</file>