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evakristina/repositories/hive/"/>
    </mc:Choice>
  </mc:AlternateContent>
  <xr:revisionPtr revIDLastSave="0" documentId="13_ncr:1_{16682074-0D7B-834A-96ED-2CF41DC42209}" xr6:coauthVersionLast="47" xr6:coauthVersionMax="47" xr10:uidLastSave="{00000000-0000-0000-0000-000000000000}"/>
  <bookViews>
    <workbookView xWindow="240" yWindow="760" windowWidth="27320" windowHeight="13900" xr2:uid="{00000000-000D-0000-FFFF-FFFF00000000}"/>
  </bookViews>
  <sheets>
    <sheet name="Within Budget-v3" sheetId="8" r:id="rId1"/>
  </sheets>
  <definedNames>
    <definedName name="_xlnm._FilterDatabase" localSheetId="0" hidden="1">'Within Budget-v3'!$A$1:$H$103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8" l="1"/>
  <c r="I107" i="8"/>
  <c r="G107" i="8"/>
  <c r="H109" i="8"/>
  <c r="I108" i="8"/>
  <c r="H108" i="8"/>
  <c r="H110" i="8"/>
  <c r="H111" i="8" s="1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22" i="8"/>
  <c r="K23" i="8"/>
  <c r="K24" i="8"/>
  <c r="K25" i="8"/>
  <c r="K26" i="8"/>
  <c r="K27" i="8"/>
  <c r="K2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" i="8"/>
  <c r="G57" i="8"/>
  <c r="H57" i="8" s="1"/>
  <c r="G55" i="8"/>
  <c r="G42" i="8"/>
  <c r="H42" i="8" s="1"/>
  <c r="G14" i="8"/>
  <c r="H14" i="8" s="1"/>
  <c r="G31" i="8"/>
  <c r="H31" i="8" s="1"/>
  <c r="G69" i="8"/>
  <c r="H69" i="8" s="1"/>
  <c r="F91" i="8"/>
  <c r="G91" i="8" s="1"/>
  <c r="H91" i="8" s="1"/>
  <c r="F65" i="8"/>
  <c r="G65" i="8" s="1"/>
  <c r="H65" i="8" s="1"/>
  <c r="F46" i="8"/>
  <c r="F47" i="8"/>
  <c r="F64" i="8"/>
  <c r="G64" i="8" s="1"/>
  <c r="H64" i="8" s="1"/>
  <c r="F92" i="8"/>
  <c r="G109" i="8"/>
  <c r="G18" i="8"/>
  <c r="H18" i="8" s="1"/>
  <c r="G48" i="8"/>
  <c r="H48" i="8" s="1"/>
  <c r="G49" i="8"/>
  <c r="H49" i="8" s="1"/>
  <c r="G46" i="8"/>
  <c r="H46" i="8" s="1"/>
  <c r="G47" i="8"/>
  <c r="H47" i="8" s="1"/>
  <c r="G84" i="8"/>
  <c r="H84" i="8" s="1"/>
  <c r="G92" i="8"/>
  <c r="H92" i="8" s="1"/>
  <c r="G41" i="8"/>
  <c r="H41" i="8" s="1"/>
  <c r="G43" i="8"/>
  <c r="H43" i="8" s="1"/>
  <c r="G58" i="8"/>
  <c r="H58" i="8" s="1"/>
  <c r="G15" i="8"/>
  <c r="H15" i="8" s="1"/>
  <c r="G12" i="8"/>
  <c r="H12" i="8" s="1"/>
  <c r="G11" i="8"/>
  <c r="H11" i="8" s="1"/>
  <c r="G13" i="8"/>
  <c r="H13" i="8" s="1"/>
  <c r="G96" i="8"/>
  <c r="H96" i="8" s="1"/>
  <c r="G71" i="8"/>
  <c r="H71" i="8" s="1"/>
  <c r="G63" i="8"/>
  <c r="H63" i="8" s="1"/>
  <c r="G66" i="8"/>
  <c r="H66" i="8" s="1"/>
  <c r="G62" i="8"/>
  <c r="H62" i="8" s="1"/>
  <c r="F108" i="8"/>
  <c r="G108" i="8" s="1"/>
  <c r="G103" i="8"/>
  <c r="H103" i="8" s="1"/>
  <c r="G102" i="8"/>
  <c r="H102" i="8" s="1"/>
  <c r="G101" i="8"/>
  <c r="H101" i="8" s="1"/>
  <c r="G100" i="8"/>
  <c r="H100" i="8" s="1"/>
  <c r="G99" i="8"/>
  <c r="H99" i="8" s="1"/>
  <c r="G98" i="8"/>
  <c r="H98" i="8" s="1"/>
  <c r="G97" i="8"/>
  <c r="H97" i="8" s="1"/>
  <c r="G95" i="8"/>
  <c r="H95" i="8" s="1"/>
  <c r="G94" i="8"/>
  <c r="H94" i="8" s="1"/>
  <c r="G93" i="8"/>
  <c r="H93" i="8" s="1"/>
  <c r="G90" i="8"/>
  <c r="H90" i="8" s="1"/>
  <c r="G89" i="8"/>
  <c r="H89" i="8" s="1"/>
  <c r="G88" i="8"/>
  <c r="H88" i="8" s="1"/>
  <c r="G87" i="8"/>
  <c r="H87" i="8" s="1"/>
  <c r="G86" i="8"/>
  <c r="H86" i="8" s="1"/>
  <c r="G85" i="8"/>
  <c r="H85" i="8" s="1"/>
  <c r="G83" i="8"/>
  <c r="H83" i="8" s="1"/>
  <c r="G82" i="8"/>
  <c r="H82" i="8" s="1"/>
  <c r="G81" i="8"/>
  <c r="H81" i="8" s="1"/>
  <c r="G80" i="8"/>
  <c r="H80" i="8" s="1"/>
  <c r="G79" i="8"/>
  <c r="H79" i="8" s="1"/>
  <c r="G78" i="8"/>
  <c r="H78" i="8" s="1"/>
  <c r="G77" i="8"/>
  <c r="H77" i="8" s="1"/>
  <c r="G76" i="8"/>
  <c r="H76" i="8" s="1"/>
  <c r="G75" i="8"/>
  <c r="H75" i="8" s="1"/>
  <c r="G74" i="8"/>
  <c r="H74" i="8" s="1"/>
  <c r="G73" i="8"/>
  <c r="H73" i="8" s="1"/>
  <c r="G72" i="8"/>
  <c r="H72" i="8" s="1"/>
  <c r="G70" i="8"/>
  <c r="H70" i="8" s="1"/>
  <c r="G68" i="8"/>
  <c r="H68" i="8" s="1"/>
  <c r="G67" i="8"/>
  <c r="H67" i="8" s="1"/>
  <c r="G61" i="8"/>
  <c r="H61" i="8" s="1"/>
  <c r="G60" i="8"/>
  <c r="H60" i="8" s="1"/>
  <c r="G59" i="8"/>
  <c r="H59" i="8" s="1"/>
  <c r="G56" i="8"/>
  <c r="H56" i="8" s="1"/>
  <c r="H55" i="8"/>
  <c r="G54" i="8"/>
  <c r="H54" i="8" s="1"/>
  <c r="G53" i="8"/>
  <c r="H53" i="8" s="1"/>
  <c r="G52" i="8"/>
  <c r="H52" i="8" s="1"/>
  <c r="G51" i="8"/>
  <c r="H51" i="8" s="1"/>
  <c r="G50" i="8"/>
  <c r="H50" i="8" s="1"/>
  <c r="G45" i="8"/>
  <c r="H45" i="8" s="1"/>
  <c r="G44" i="8"/>
  <c r="H44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7" i="8"/>
  <c r="H17" i="8" s="1"/>
  <c r="G16" i="8"/>
  <c r="H16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2" i="8"/>
  <c r="H2" i="8" s="1"/>
  <c r="F107" i="8" l="1"/>
  <c r="G110" i="8" l="1"/>
  <c r="F110" i="8"/>
  <c r="F111" i="8" s="1"/>
  <c r="G111" i="8"/>
</calcChain>
</file>

<file path=xl/sharedStrings.xml><?xml version="1.0" encoding="utf-8"?>
<sst xmlns="http://schemas.openxmlformats.org/spreadsheetml/2006/main" count="335" uniqueCount="106">
  <si>
    <t>Location</t>
  </si>
  <si>
    <t>People</t>
  </si>
  <si>
    <t>Travel to</t>
  </si>
  <si>
    <t>Type of transport</t>
  </si>
  <si>
    <t>Est flight cost pp</t>
  </si>
  <si>
    <t>Est hotel cost pp</t>
  </si>
  <si>
    <t>Est total travel pp</t>
  </si>
  <si>
    <t>Est travel cost for office</t>
  </si>
  <si>
    <t>Comments</t>
  </si>
  <si>
    <t>DS specific</t>
  </si>
  <si>
    <t>Est travel cost for DS</t>
  </si>
  <si>
    <t>Abu Dhabi</t>
  </si>
  <si>
    <t>Bengaluru</t>
  </si>
  <si>
    <t>Flight</t>
  </si>
  <si>
    <t>Amsterdam</t>
  </si>
  <si>
    <t>Paris</t>
  </si>
  <si>
    <t>Atlanta</t>
  </si>
  <si>
    <t>Dallas</t>
  </si>
  <si>
    <t>Austin</t>
  </si>
  <si>
    <t>Barcelona</t>
  </si>
  <si>
    <t>None</t>
  </si>
  <si>
    <t>Beijing</t>
  </si>
  <si>
    <t>Shanghai</t>
  </si>
  <si>
    <t>Belo Horizonte</t>
  </si>
  <si>
    <t>São Paulo</t>
  </si>
  <si>
    <t>Berlin</t>
  </si>
  <si>
    <t>Milan</t>
  </si>
  <si>
    <t>Munich</t>
  </si>
  <si>
    <t>Train</t>
  </si>
  <si>
    <t>Frankfurt</t>
  </si>
  <si>
    <t>Stockholm</t>
  </si>
  <si>
    <t>Bogota</t>
  </si>
  <si>
    <t>Boston</t>
  </si>
  <si>
    <t>Washington, D.C.</t>
  </si>
  <si>
    <t>Brooklyn</t>
  </si>
  <si>
    <t>New York</t>
  </si>
  <si>
    <t>Public transport</t>
  </si>
  <si>
    <t>Brussels</t>
  </si>
  <si>
    <t>London</t>
  </si>
  <si>
    <t>Casablanca</t>
  </si>
  <si>
    <t>Chicago</t>
  </si>
  <si>
    <t>Cologne</t>
  </si>
  <si>
    <t>Copenhagen</t>
  </si>
  <si>
    <t>Curitiba</t>
  </si>
  <si>
    <t>Denver</t>
  </si>
  <si>
    <t>Seattle</t>
  </si>
  <si>
    <t>Detroit</t>
  </si>
  <si>
    <t>Doha</t>
  </si>
  <si>
    <t>Gurugram</t>
  </si>
  <si>
    <t>Dubai</t>
  </si>
  <si>
    <t>Dusseldorf</t>
  </si>
  <si>
    <t>Goiânia</t>
  </si>
  <si>
    <t>Hamburg</t>
  </si>
  <si>
    <t>Helsinki</t>
  </si>
  <si>
    <t>Hong kong</t>
  </si>
  <si>
    <t>Houston</t>
  </si>
  <si>
    <t>Johannesburg</t>
  </si>
  <si>
    <t>Zurich</t>
  </si>
  <si>
    <t>Madrid</t>
  </si>
  <si>
    <t>Manhattan Beach &amp; LA</t>
  </si>
  <si>
    <t>Manhattan Beach</t>
  </si>
  <si>
    <t>2 nights stay required</t>
  </si>
  <si>
    <t>Santiago</t>
  </si>
  <si>
    <t>San Francisco</t>
  </si>
  <si>
    <t>Melbourne</t>
  </si>
  <si>
    <t>Sydney</t>
  </si>
  <si>
    <t>Mexico city</t>
  </si>
  <si>
    <t>Miami</t>
  </si>
  <si>
    <t>Montreal</t>
  </si>
  <si>
    <t>Toronto</t>
  </si>
  <si>
    <t>Mumbai</t>
  </si>
  <si>
    <t>New Delhi</t>
  </si>
  <si>
    <t>New Jersey</t>
  </si>
  <si>
    <t>Oslo</t>
  </si>
  <si>
    <t>hotels are super expensive on this date</t>
  </si>
  <si>
    <t>Perth</t>
  </si>
  <si>
    <t>Philadelphia</t>
  </si>
  <si>
    <t>Pittsburgh</t>
  </si>
  <si>
    <t>Washington DC</t>
  </si>
  <si>
    <t>Porto Alegre</t>
  </si>
  <si>
    <t>Prague</t>
  </si>
  <si>
    <t>Rio de Janeiro</t>
  </si>
  <si>
    <t>Rome</t>
  </si>
  <si>
    <t>Salvador</t>
  </si>
  <si>
    <t>San Diego</t>
  </si>
  <si>
    <t>São Paulo Surroundings</t>
  </si>
  <si>
    <t>Seoul</t>
  </si>
  <si>
    <t>Tokyo</t>
  </si>
  <si>
    <t>Shenzhen</t>
  </si>
  <si>
    <t>Silicon Valley</t>
  </si>
  <si>
    <t>Singapore</t>
  </si>
  <si>
    <t>Flight too long, adding 2 nights stay</t>
  </si>
  <si>
    <t>Stuttgard</t>
  </si>
  <si>
    <t>Taipei</t>
  </si>
  <si>
    <t>Vienna</t>
  </si>
  <si>
    <t>Warsaw</t>
  </si>
  <si>
    <t>Value assuming all</t>
  </si>
  <si>
    <t>Assuming 30% no show</t>
  </si>
  <si>
    <t>ENG (assuming 30% NO SHOW)</t>
  </si>
  <si>
    <t>DS (assuming 30% NO SHOW)</t>
  </si>
  <si>
    <t>TOTAL estimated Travel</t>
  </si>
  <si>
    <t>Total host offices</t>
  </si>
  <si>
    <t>Likely budget</t>
  </si>
  <si>
    <t>?</t>
  </si>
  <si>
    <t>Remaining</t>
  </si>
  <si>
    <t>Remaining per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</si>
</sst>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1" fillId="2" borderId="0" xfId="0" applyFont="1" applyFill="1"/>
    <xf numFmtId="0" fontId="2" fillId="0" borderId="0" xfId="0" applyFont="1"/>
    <xf numFmtId="0" fontId="7" fillId="5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36EA-7B0F-4805-9F67-5B206A6BE732}">
  <dimension ref="A1:K115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baseColWidth="10" defaultColWidth="8.83203125" defaultRowHeight="15" x14ac:dyDescent="0.2"/>
  <cols>
    <col min="1" max="1" width="42.83203125" customWidth="1"/>
    <col min="3" max="3" width="20.6640625" customWidth="1"/>
    <col min="4" max="4" width="17" customWidth="1"/>
    <col min="5" max="5" width="22.5" customWidth="1"/>
    <col min="6" max="6" width="19.83203125" customWidth="1"/>
    <col min="7" max="7" width="23.33203125" customWidth="1"/>
    <col min="8" max="8" width="27.1640625" customWidth="1"/>
    <col min="9" max="9" width="35.33203125" customWidth="1"/>
    <col min="10" max="10" width="12.83203125" customWidth="1"/>
    <col min="11" max="11" width="34.5" customWidth="1"/>
  </cols>
  <sheetData>
    <row r="1" spans="1:11" ht="16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s="2" t="s">
        <v>9</v>
      </c>
      <c r="K1" s="2" t="s">
        <v>10</v>
      </c>
    </row>
    <row r="2" spans="1:11" ht="16" x14ac:dyDescent="0.2">
      <c r="A2" s="1" t="s">
        <v>11</v>
      </c>
      <c r="B2" s="4">
        <v>1</v>
      </c>
      <c r="C2" s="1" t="s">
        <v>12</v>
      </c>
      <c r="D2" t="s">
        <v>13</v>
      </c>
      <c r="E2">
        <v>336</v>
      </c>
      <c r="F2">
        <v>83</v>
      </c>
      <c r="G2">
        <f>E2+F2</f>
        <v>419</v>
      </c>
      <c r="H2">
        <f t="shared" ref="H2:H40" si="0">G2*B2</f>
        <v>419</v>
      </c>
      <c r="J2">
        <v>0</v>
      </c>
      <c r="K2">
        <f>J2*G2</f>
        <v>0</v>
      </c>
    </row>
    <row r="3" spans="1:11" ht="16" x14ac:dyDescent="0.2">
      <c r="A3" s="1" t="s">
        <v>14</v>
      </c>
      <c r="B3" s="4">
        <v>15</v>
      </c>
      <c r="C3" t="s">
        <v>15</v>
      </c>
      <c r="D3" t="s">
        <v>13</v>
      </c>
      <c r="E3">
        <v>280</v>
      </c>
      <c r="F3">
        <v>290</v>
      </c>
      <c r="G3">
        <f t="shared" ref="G3:H98" si="1">E3+F3</f>
        <v>570</v>
      </c>
      <c r="H3">
        <f t="shared" si="0"/>
        <v>8550</v>
      </c>
      <c r="J3">
        <v>15</v>
      </c>
      <c r="K3">
        <f t="shared" ref="K3:K66" si="2">J3*G3</f>
        <v>8550</v>
      </c>
    </row>
    <row r="4" spans="1:11" ht="16" x14ac:dyDescent="0.2">
      <c r="A4" s="1" t="s">
        <v>16</v>
      </c>
      <c r="B4" s="4">
        <v>3</v>
      </c>
      <c r="C4" t="s">
        <v>17</v>
      </c>
      <c r="D4" t="s">
        <v>13</v>
      </c>
      <c r="E4">
        <v>220</v>
      </c>
      <c r="F4">
        <v>260</v>
      </c>
      <c r="G4">
        <f t="shared" si="1"/>
        <v>480</v>
      </c>
      <c r="H4">
        <f t="shared" si="0"/>
        <v>1440</v>
      </c>
      <c r="J4">
        <v>2</v>
      </c>
      <c r="K4">
        <f t="shared" si="2"/>
        <v>960</v>
      </c>
    </row>
    <row r="5" spans="1:11" ht="16" x14ac:dyDescent="0.2">
      <c r="A5" s="1" t="s">
        <v>18</v>
      </c>
      <c r="B5" s="4">
        <v>6</v>
      </c>
      <c r="C5" t="s">
        <v>17</v>
      </c>
      <c r="D5" t="s">
        <v>13</v>
      </c>
      <c r="E5">
        <v>300</v>
      </c>
      <c r="F5">
        <v>260</v>
      </c>
      <c r="G5">
        <f t="shared" si="1"/>
        <v>560</v>
      </c>
      <c r="H5">
        <f t="shared" si="0"/>
        <v>3360</v>
      </c>
      <c r="J5" s="19">
        <v>4</v>
      </c>
      <c r="K5">
        <f t="shared" si="2"/>
        <v>2240</v>
      </c>
    </row>
    <row r="6" spans="1:11" ht="16" x14ac:dyDescent="0.2">
      <c r="A6" s="1" t="s">
        <v>19</v>
      </c>
      <c r="B6" s="4">
        <v>27</v>
      </c>
      <c r="C6" t="s">
        <v>19</v>
      </c>
      <c r="D6" t="s">
        <v>20</v>
      </c>
      <c r="E6">
        <v>0</v>
      </c>
      <c r="F6">
        <v>0</v>
      </c>
      <c r="G6">
        <f t="shared" si="1"/>
        <v>0</v>
      </c>
      <c r="H6">
        <f t="shared" si="0"/>
        <v>0</v>
      </c>
      <c r="J6" s="19">
        <v>15</v>
      </c>
      <c r="K6">
        <f t="shared" si="2"/>
        <v>0</v>
      </c>
    </row>
    <row r="7" spans="1:11" ht="16" x14ac:dyDescent="0.2">
      <c r="A7" s="1" t="s">
        <v>21</v>
      </c>
      <c r="B7" s="4">
        <v>2</v>
      </c>
      <c r="C7" t="s">
        <v>22</v>
      </c>
      <c r="D7" t="s">
        <v>13</v>
      </c>
      <c r="E7">
        <v>520</v>
      </c>
      <c r="F7">
        <v>140</v>
      </c>
      <c r="G7">
        <f t="shared" si="1"/>
        <v>660</v>
      </c>
      <c r="H7">
        <f t="shared" si="0"/>
        <v>1320</v>
      </c>
      <c r="J7">
        <v>2</v>
      </c>
      <c r="K7">
        <f t="shared" si="2"/>
        <v>1320</v>
      </c>
    </row>
    <row r="8" spans="1:11" ht="16" x14ac:dyDescent="0.2">
      <c r="A8" s="1" t="s">
        <v>23</v>
      </c>
      <c r="B8" s="4">
        <v>4</v>
      </c>
      <c r="C8" t="s">
        <v>24</v>
      </c>
      <c r="D8" t="s">
        <v>13</v>
      </c>
      <c r="E8">
        <v>71</v>
      </c>
      <c r="F8">
        <v>176</v>
      </c>
      <c r="G8">
        <f t="shared" si="1"/>
        <v>247</v>
      </c>
      <c r="H8">
        <f t="shared" si="0"/>
        <v>988</v>
      </c>
      <c r="J8">
        <v>0</v>
      </c>
      <c r="K8">
        <f t="shared" si="2"/>
        <v>0</v>
      </c>
    </row>
    <row r="9" spans="1:11" ht="16" x14ac:dyDescent="0.2">
      <c r="A9" s="1" t="s">
        <v>12</v>
      </c>
      <c r="B9" s="4">
        <v>140</v>
      </c>
      <c r="C9" s="1" t="s">
        <v>12</v>
      </c>
      <c r="D9" t="s">
        <v>20</v>
      </c>
      <c r="E9">
        <v>0</v>
      </c>
      <c r="F9">
        <v>0</v>
      </c>
      <c r="G9">
        <f t="shared" si="1"/>
        <v>0</v>
      </c>
      <c r="H9">
        <f t="shared" si="0"/>
        <v>0</v>
      </c>
      <c r="J9">
        <v>11</v>
      </c>
      <c r="K9">
        <f t="shared" si="2"/>
        <v>0</v>
      </c>
    </row>
    <row r="10" spans="1:11" ht="16" x14ac:dyDescent="0.2">
      <c r="A10" s="1" t="s">
        <v>25</v>
      </c>
      <c r="B10" s="4">
        <v>51</v>
      </c>
      <c r="C10" s="1" t="s">
        <v>25</v>
      </c>
      <c r="D10" t="s">
        <v>20</v>
      </c>
      <c r="E10">
        <v>0</v>
      </c>
      <c r="F10">
        <v>0</v>
      </c>
      <c r="G10">
        <f t="shared" si="1"/>
        <v>0</v>
      </c>
      <c r="H10">
        <f t="shared" si="0"/>
        <v>0</v>
      </c>
      <c r="J10">
        <v>21</v>
      </c>
      <c r="K10">
        <f t="shared" si="2"/>
        <v>0</v>
      </c>
    </row>
    <row r="11" spans="1:11" ht="16" x14ac:dyDescent="0.2">
      <c r="A11" s="1" t="s">
        <v>25</v>
      </c>
      <c r="B11" s="4">
        <v>1</v>
      </c>
      <c r="C11" s="1" t="s">
        <v>26</v>
      </c>
      <c r="D11" t="s">
        <v>13</v>
      </c>
      <c r="E11">
        <v>170</v>
      </c>
      <c r="F11">
        <v>200</v>
      </c>
      <c r="G11">
        <f t="shared" si="1"/>
        <v>370</v>
      </c>
      <c r="H11">
        <f t="shared" si="0"/>
        <v>370</v>
      </c>
      <c r="J11">
        <v>0</v>
      </c>
      <c r="K11">
        <f t="shared" si="2"/>
        <v>0</v>
      </c>
    </row>
    <row r="12" spans="1:11" ht="16" x14ac:dyDescent="0.2">
      <c r="A12" s="1" t="s">
        <v>25</v>
      </c>
      <c r="B12" s="4">
        <v>1</v>
      </c>
      <c r="C12" s="1" t="s">
        <v>27</v>
      </c>
      <c r="D12" t="s">
        <v>28</v>
      </c>
      <c r="E12">
        <v>66</v>
      </c>
      <c r="F12">
        <v>0</v>
      </c>
      <c r="G12">
        <f t="shared" si="1"/>
        <v>66</v>
      </c>
      <c r="H12">
        <f t="shared" si="0"/>
        <v>66</v>
      </c>
      <c r="J12">
        <v>0</v>
      </c>
      <c r="K12">
        <f t="shared" si="2"/>
        <v>0</v>
      </c>
    </row>
    <row r="13" spans="1:11" ht="16" x14ac:dyDescent="0.2">
      <c r="A13" s="1" t="s">
        <v>25</v>
      </c>
      <c r="B13" s="4">
        <v>1</v>
      </c>
      <c r="C13" s="1" t="s">
        <v>15</v>
      </c>
      <c r="D13" t="s">
        <v>13</v>
      </c>
      <c r="E13">
        <v>240</v>
      </c>
      <c r="F13">
        <v>240</v>
      </c>
      <c r="G13">
        <f t="shared" si="1"/>
        <v>480</v>
      </c>
      <c r="H13">
        <f t="shared" si="0"/>
        <v>480</v>
      </c>
      <c r="J13">
        <v>0</v>
      </c>
      <c r="K13">
        <f t="shared" si="2"/>
        <v>0</v>
      </c>
    </row>
    <row r="14" spans="1:11" ht="16" x14ac:dyDescent="0.2">
      <c r="A14" s="1" t="s">
        <v>25</v>
      </c>
      <c r="B14" s="4">
        <v>1</v>
      </c>
      <c r="C14" s="1" t="s">
        <v>29</v>
      </c>
      <c r="D14" t="s">
        <v>13</v>
      </c>
      <c r="E14">
        <v>215</v>
      </c>
      <c r="F14">
        <v>130</v>
      </c>
      <c r="G14">
        <f t="shared" ref="G14" si="3">E14+F14</f>
        <v>345</v>
      </c>
      <c r="H14">
        <f t="shared" si="0"/>
        <v>345</v>
      </c>
      <c r="J14">
        <v>0</v>
      </c>
      <c r="K14">
        <f t="shared" si="2"/>
        <v>0</v>
      </c>
    </row>
    <row r="15" spans="1:11" ht="16" x14ac:dyDescent="0.2">
      <c r="A15" s="1" t="s">
        <v>25</v>
      </c>
      <c r="B15" s="4">
        <v>1</v>
      </c>
      <c r="C15" s="1" t="s">
        <v>30</v>
      </c>
      <c r="D15" t="s">
        <v>13</v>
      </c>
      <c r="E15">
        <v>130</v>
      </c>
      <c r="F15">
        <v>133</v>
      </c>
      <c r="G15">
        <f t="shared" si="1"/>
        <v>263</v>
      </c>
      <c r="H15">
        <f t="shared" si="0"/>
        <v>263</v>
      </c>
      <c r="J15">
        <v>0</v>
      </c>
      <c r="K15">
        <f t="shared" si="2"/>
        <v>0</v>
      </c>
    </row>
    <row r="16" spans="1:11" ht="16" x14ac:dyDescent="0.2">
      <c r="A16" s="1" t="s">
        <v>31</v>
      </c>
      <c r="B16" s="4">
        <v>20</v>
      </c>
      <c r="C16" s="1" t="s">
        <v>31</v>
      </c>
      <c r="D16" t="s">
        <v>20</v>
      </c>
      <c r="E16">
        <v>0</v>
      </c>
      <c r="F16">
        <v>0</v>
      </c>
      <c r="G16">
        <f t="shared" si="1"/>
        <v>0</v>
      </c>
      <c r="H16">
        <f t="shared" si="0"/>
        <v>0</v>
      </c>
      <c r="J16">
        <v>6</v>
      </c>
      <c r="K16">
        <f t="shared" si="2"/>
        <v>0</v>
      </c>
    </row>
    <row r="17" spans="1:11" ht="16" x14ac:dyDescent="0.2">
      <c r="A17" s="1" t="s">
        <v>32</v>
      </c>
      <c r="B17" s="4">
        <v>97</v>
      </c>
      <c r="C17" s="1" t="s">
        <v>32</v>
      </c>
      <c r="D17" t="s">
        <v>20</v>
      </c>
      <c r="E17">
        <v>0</v>
      </c>
      <c r="F17">
        <v>0</v>
      </c>
      <c r="G17">
        <f t="shared" si="1"/>
        <v>0</v>
      </c>
      <c r="H17">
        <f t="shared" si="0"/>
        <v>0</v>
      </c>
      <c r="J17">
        <v>66</v>
      </c>
      <c r="K17">
        <f t="shared" si="2"/>
        <v>0</v>
      </c>
    </row>
    <row r="18" spans="1:11" ht="16" x14ac:dyDescent="0.2">
      <c r="A18" s="1" t="s">
        <v>32</v>
      </c>
      <c r="B18" s="4">
        <v>1</v>
      </c>
      <c r="C18" s="1" t="s">
        <v>33</v>
      </c>
      <c r="D18" t="s">
        <v>13</v>
      </c>
      <c r="E18">
        <v>203</v>
      </c>
      <c r="F18">
        <v>0</v>
      </c>
      <c r="G18">
        <f t="shared" si="1"/>
        <v>203</v>
      </c>
      <c r="H18">
        <f t="shared" si="0"/>
        <v>203</v>
      </c>
      <c r="J18">
        <v>0</v>
      </c>
      <c r="K18">
        <f t="shared" si="2"/>
        <v>0</v>
      </c>
    </row>
    <row r="19" spans="1:11" ht="16" x14ac:dyDescent="0.2">
      <c r="A19" s="1" t="s">
        <v>34</v>
      </c>
      <c r="B19" s="4">
        <v>9</v>
      </c>
      <c r="C19" t="s">
        <v>35</v>
      </c>
      <c r="D19" t="s">
        <v>36</v>
      </c>
      <c r="E19">
        <v>10</v>
      </c>
      <c r="F19">
        <v>0</v>
      </c>
      <c r="G19">
        <f t="shared" si="1"/>
        <v>10</v>
      </c>
      <c r="H19">
        <f t="shared" si="0"/>
        <v>90</v>
      </c>
      <c r="J19">
        <v>6</v>
      </c>
      <c r="K19">
        <f t="shared" si="2"/>
        <v>60</v>
      </c>
    </row>
    <row r="20" spans="1:11" ht="16" x14ac:dyDescent="0.2">
      <c r="A20" s="1" t="s">
        <v>37</v>
      </c>
      <c r="B20" s="4">
        <v>4</v>
      </c>
      <c r="C20" t="s">
        <v>38</v>
      </c>
      <c r="D20" t="s">
        <v>28</v>
      </c>
      <c r="E20">
        <v>530</v>
      </c>
      <c r="F20">
        <v>290</v>
      </c>
      <c r="G20">
        <f t="shared" si="1"/>
        <v>820</v>
      </c>
      <c r="H20">
        <f t="shared" si="0"/>
        <v>3280</v>
      </c>
      <c r="J20">
        <v>4</v>
      </c>
      <c r="K20">
        <f t="shared" si="2"/>
        <v>3280</v>
      </c>
    </row>
    <row r="21" spans="1:11" ht="16" x14ac:dyDescent="0.2">
      <c r="A21" s="1" t="s">
        <v>39</v>
      </c>
      <c r="B21" s="4">
        <v>43</v>
      </c>
      <c r="C21" s="1" t="s">
        <v>39</v>
      </c>
      <c r="D21" t="s">
        <v>20</v>
      </c>
      <c r="E21">
        <v>0</v>
      </c>
      <c r="F21">
        <v>0</v>
      </c>
      <c r="G21">
        <f t="shared" si="1"/>
        <v>0</v>
      </c>
      <c r="H21">
        <f t="shared" si="0"/>
        <v>0</v>
      </c>
      <c r="J21">
        <v>8</v>
      </c>
      <c r="K21">
        <f t="shared" si="2"/>
        <v>0</v>
      </c>
    </row>
    <row r="22" spans="1:11" ht="16" x14ac:dyDescent="0.2">
      <c r="A22" s="1" t="s">
        <v>40</v>
      </c>
      <c r="B22" s="4">
        <v>68</v>
      </c>
      <c r="C22" s="1" t="s">
        <v>40</v>
      </c>
      <c r="D22" t="s">
        <v>20</v>
      </c>
      <c r="E22">
        <v>0</v>
      </c>
      <c r="F22">
        <v>0</v>
      </c>
      <c r="G22">
        <f t="shared" si="1"/>
        <v>0</v>
      </c>
      <c r="H22">
        <f t="shared" si="0"/>
        <v>0</v>
      </c>
      <c r="J22">
        <v>28</v>
      </c>
      <c r="K22">
        <f>J22*G22</f>
        <v>0</v>
      </c>
    </row>
    <row r="23" spans="1:11" ht="16" x14ac:dyDescent="0.2">
      <c r="A23" s="1" t="s">
        <v>41</v>
      </c>
      <c r="B23" s="4">
        <v>5</v>
      </c>
      <c r="C23" t="s">
        <v>25</v>
      </c>
      <c r="D23" t="s">
        <v>13</v>
      </c>
      <c r="E23">
        <v>260</v>
      </c>
      <c r="F23">
        <v>160</v>
      </c>
      <c r="G23">
        <f t="shared" si="1"/>
        <v>420</v>
      </c>
      <c r="H23">
        <f t="shared" si="0"/>
        <v>2100</v>
      </c>
      <c r="J23">
        <v>5</v>
      </c>
      <c r="K23">
        <f t="shared" si="2"/>
        <v>2100</v>
      </c>
    </row>
    <row r="24" spans="1:11" ht="16" x14ac:dyDescent="0.2">
      <c r="A24" s="1" t="s">
        <v>42</v>
      </c>
      <c r="B24" s="4">
        <v>9</v>
      </c>
      <c r="C24" s="1" t="s">
        <v>30</v>
      </c>
      <c r="D24" t="s">
        <v>13</v>
      </c>
      <c r="E24">
        <v>150</v>
      </c>
      <c r="F24" s="5">
        <v>160</v>
      </c>
      <c r="G24">
        <f t="shared" si="1"/>
        <v>310</v>
      </c>
      <c r="H24">
        <f t="shared" si="0"/>
        <v>2790</v>
      </c>
      <c r="J24">
        <v>6</v>
      </c>
      <c r="K24">
        <f t="shared" si="2"/>
        <v>1860</v>
      </c>
    </row>
    <row r="25" spans="1:11" ht="16" x14ac:dyDescent="0.2">
      <c r="A25" s="1" t="s">
        <v>43</v>
      </c>
      <c r="B25" s="4">
        <v>1</v>
      </c>
      <c r="C25" s="1" t="s">
        <v>24</v>
      </c>
      <c r="D25" t="s">
        <v>13</v>
      </c>
      <c r="E25">
        <v>84</v>
      </c>
      <c r="F25" s="5">
        <v>176</v>
      </c>
      <c r="G25">
        <f t="shared" si="1"/>
        <v>260</v>
      </c>
      <c r="H25">
        <f t="shared" si="0"/>
        <v>260</v>
      </c>
      <c r="J25">
        <v>0</v>
      </c>
      <c r="K25">
        <f t="shared" si="2"/>
        <v>0</v>
      </c>
    </row>
    <row r="26" spans="1:11" ht="16" x14ac:dyDescent="0.2">
      <c r="A26" s="1" t="s">
        <v>17</v>
      </c>
      <c r="B26" s="4">
        <v>13</v>
      </c>
      <c r="C26" s="1" t="s">
        <v>17</v>
      </c>
      <c r="D26" t="s">
        <v>20</v>
      </c>
      <c r="E26">
        <v>0</v>
      </c>
      <c r="F26">
        <v>0</v>
      </c>
      <c r="G26">
        <f t="shared" si="1"/>
        <v>0</v>
      </c>
      <c r="H26">
        <f t="shared" si="0"/>
        <v>0</v>
      </c>
      <c r="J26">
        <v>13</v>
      </c>
      <c r="K26">
        <f t="shared" si="2"/>
        <v>0</v>
      </c>
    </row>
    <row r="27" spans="1:11" ht="16" x14ac:dyDescent="0.2">
      <c r="A27" s="1" t="s">
        <v>44</v>
      </c>
      <c r="B27" s="4">
        <v>7</v>
      </c>
      <c r="C27" t="s">
        <v>45</v>
      </c>
      <c r="D27" t="s">
        <v>13</v>
      </c>
      <c r="E27">
        <v>180</v>
      </c>
      <c r="F27">
        <v>300</v>
      </c>
      <c r="G27">
        <f t="shared" si="1"/>
        <v>480</v>
      </c>
      <c r="H27">
        <f t="shared" si="0"/>
        <v>3360</v>
      </c>
      <c r="J27">
        <v>5</v>
      </c>
      <c r="K27">
        <f t="shared" si="2"/>
        <v>2400</v>
      </c>
    </row>
    <row r="28" spans="1:11" ht="16" x14ac:dyDescent="0.2">
      <c r="A28" s="1" t="s">
        <v>46</v>
      </c>
      <c r="B28" s="4">
        <v>1</v>
      </c>
      <c r="C28" t="s">
        <v>40</v>
      </c>
      <c r="D28" t="s">
        <v>13</v>
      </c>
      <c r="E28">
        <v>200</v>
      </c>
      <c r="F28">
        <v>280</v>
      </c>
      <c r="G28">
        <f t="shared" si="1"/>
        <v>480</v>
      </c>
      <c r="H28">
        <f t="shared" si="0"/>
        <v>480</v>
      </c>
      <c r="J28">
        <v>1</v>
      </c>
      <c r="K28">
        <f t="shared" si="2"/>
        <v>480</v>
      </c>
    </row>
    <row r="29" spans="1:11" ht="16" x14ac:dyDescent="0.2">
      <c r="A29" s="1" t="s">
        <v>47</v>
      </c>
      <c r="B29" s="4">
        <v>1</v>
      </c>
      <c r="C29" s="1" t="s">
        <v>48</v>
      </c>
      <c r="D29" t="s">
        <v>13</v>
      </c>
      <c r="E29">
        <v>545</v>
      </c>
      <c r="F29">
        <v>80</v>
      </c>
      <c r="G29">
        <f t="shared" si="1"/>
        <v>625</v>
      </c>
      <c r="H29">
        <f t="shared" si="0"/>
        <v>625</v>
      </c>
      <c r="J29" s="19">
        <v>1</v>
      </c>
      <c r="K29">
        <f t="shared" si="2"/>
        <v>625</v>
      </c>
    </row>
    <row r="30" spans="1:11" ht="16" x14ac:dyDescent="0.2">
      <c r="A30" s="1" t="s">
        <v>49</v>
      </c>
      <c r="B30" s="4">
        <v>13</v>
      </c>
      <c r="C30" s="1" t="s">
        <v>48</v>
      </c>
      <c r="D30" t="s">
        <v>13</v>
      </c>
      <c r="E30">
        <v>210</v>
      </c>
      <c r="F30">
        <v>80</v>
      </c>
      <c r="G30">
        <f t="shared" si="1"/>
        <v>290</v>
      </c>
      <c r="H30">
        <f t="shared" si="0"/>
        <v>3770</v>
      </c>
      <c r="J30" s="19">
        <v>10</v>
      </c>
      <c r="K30">
        <f t="shared" si="2"/>
        <v>2900</v>
      </c>
    </row>
    <row r="31" spans="1:11" ht="16" x14ac:dyDescent="0.2">
      <c r="A31" s="1" t="s">
        <v>50</v>
      </c>
      <c r="B31" s="4">
        <v>12</v>
      </c>
      <c r="C31" t="s">
        <v>29</v>
      </c>
      <c r="D31" t="s">
        <v>13</v>
      </c>
      <c r="E31">
        <v>260</v>
      </c>
      <c r="F31">
        <v>160</v>
      </c>
      <c r="G31">
        <f t="shared" ref="G31" si="4">E31+F31</f>
        <v>420</v>
      </c>
      <c r="H31">
        <f t="shared" si="0"/>
        <v>5040</v>
      </c>
      <c r="J31" s="19">
        <v>2</v>
      </c>
      <c r="K31">
        <f t="shared" si="2"/>
        <v>840</v>
      </c>
    </row>
    <row r="32" spans="1:11" ht="16" x14ac:dyDescent="0.2">
      <c r="A32" s="1" t="s">
        <v>29</v>
      </c>
      <c r="B32" s="4">
        <v>19</v>
      </c>
      <c r="C32" s="1" t="s">
        <v>29</v>
      </c>
      <c r="D32" t="s">
        <v>20</v>
      </c>
      <c r="E32">
        <v>0</v>
      </c>
      <c r="F32">
        <v>0</v>
      </c>
      <c r="G32">
        <f t="shared" si="1"/>
        <v>0</v>
      </c>
      <c r="H32">
        <f t="shared" si="0"/>
        <v>0</v>
      </c>
      <c r="J32" s="19">
        <v>10</v>
      </c>
      <c r="K32">
        <f t="shared" si="2"/>
        <v>0</v>
      </c>
    </row>
    <row r="33" spans="1:11" ht="16" x14ac:dyDescent="0.2">
      <c r="A33" s="1" t="s">
        <v>51</v>
      </c>
      <c r="B33" s="4">
        <v>1</v>
      </c>
      <c r="C33" t="s">
        <v>24</v>
      </c>
      <c r="D33" t="s">
        <v>13</v>
      </c>
      <c r="E33">
        <v>107</v>
      </c>
      <c r="F33">
        <v>176</v>
      </c>
      <c r="G33">
        <f t="shared" si="1"/>
        <v>283</v>
      </c>
      <c r="H33">
        <f t="shared" si="0"/>
        <v>283</v>
      </c>
      <c r="J33">
        <v>0</v>
      </c>
      <c r="K33">
        <f t="shared" si="2"/>
        <v>0</v>
      </c>
    </row>
    <row r="34" spans="1:11" ht="16" x14ac:dyDescent="0.2">
      <c r="A34" s="1" t="s">
        <v>48</v>
      </c>
      <c r="B34" s="4">
        <v>169</v>
      </c>
      <c r="C34" s="1" t="s">
        <v>48</v>
      </c>
      <c r="D34" t="s">
        <v>20</v>
      </c>
      <c r="E34">
        <v>0</v>
      </c>
      <c r="F34">
        <v>0</v>
      </c>
      <c r="G34">
        <f t="shared" si="1"/>
        <v>0</v>
      </c>
      <c r="H34">
        <f t="shared" si="0"/>
        <v>0</v>
      </c>
      <c r="J34">
        <v>0</v>
      </c>
      <c r="K34">
        <f t="shared" si="2"/>
        <v>0</v>
      </c>
    </row>
    <row r="35" spans="1:11" ht="16" x14ac:dyDescent="0.2">
      <c r="A35" s="1" t="s">
        <v>52</v>
      </c>
      <c r="B35" s="4">
        <v>3</v>
      </c>
      <c r="C35" t="s">
        <v>25</v>
      </c>
      <c r="D35" t="s">
        <v>28</v>
      </c>
      <c r="E35">
        <v>140</v>
      </c>
      <c r="F35">
        <v>160</v>
      </c>
      <c r="G35">
        <f t="shared" si="1"/>
        <v>300</v>
      </c>
      <c r="H35">
        <f t="shared" si="0"/>
        <v>900</v>
      </c>
      <c r="J35">
        <v>2</v>
      </c>
      <c r="K35">
        <f t="shared" si="2"/>
        <v>600</v>
      </c>
    </row>
    <row r="36" spans="1:11" ht="16" x14ac:dyDescent="0.2">
      <c r="A36" s="1" t="s">
        <v>53</v>
      </c>
      <c r="B36" s="4">
        <v>3</v>
      </c>
      <c r="C36" s="1" t="s">
        <v>30</v>
      </c>
      <c r="D36" t="s">
        <v>13</v>
      </c>
      <c r="E36">
        <v>150</v>
      </c>
      <c r="F36" s="5">
        <v>160</v>
      </c>
      <c r="G36">
        <f t="shared" si="1"/>
        <v>310</v>
      </c>
      <c r="H36">
        <f t="shared" si="0"/>
        <v>930</v>
      </c>
      <c r="J36" s="19">
        <v>3</v>
      </c>
      <c r="K36">
        <f t="shared" si="2"/>
        <v>930</v>
      </c>
    </row>
    <row r="37" spans="1:11" ht="16" x14ac:dyDescent="0.2">
      <c r="A37" s="1" t="s">
        <v>54</v>
      </c>
      <c r="B37" s="4">
        <v>3</v>
      </c>
      <c r="C37" t="s">
        <v>22</v>
      </c>
      <c r="D37" t="s">
        <v>13</v>
      </c>
      <c r="E37">
        <v>590</v>
      </c>
      <c r="F37">
        <v>140</v>
      </c>
      <c r="G37">
        <f t="shared" si="1"/>
        <v>730</v>
      </c>
      <c r="H37">
        <f t="shared" si="0"/>
        <v>2190</v>
      </c>
      <c r="J37" s="19">
        <v>2</v>
      </c>
      <c r="K37">
        <f t="shared" si="2"/>
        <v>1460</v>
      </c>
    </row>
    <row r="38" spans="1:11" ht="16" x14ac:dyDescent="0.2">
      <c r="A38" s="1" t="s">
        <v>55</v>
      </c>
      <c r="B38" s="4">
        <v>7</v>
      </c>
      <c r="C38" t="s">
        <v>17</v>
      </c>
      <c r="D38" t="s">
        <v>13</v>
      </c>
      <c r="E38">
        <v>300</v>
      </c>
      <c r="F38">
        <v>260</v>
      </c>
      <c r="G38">
        <f>E38+F38</f>
        <v>560</v>
      </c>
      <c r="H38">
        <f t="shared" si="0"/>
        <v>3920</v>
      </c>
      <c r="J38" s="19">
        <v>7</v>
      </c>
      <c r="K38">
        <f t="shared" si="2"/>
        <v>3920</v>
      </c>
    </row>
    <row r="39" spans="1:11" ht="16" x14ac:dyDescent="0.2">
      <c r="A39" s="1" t="s">
        <v>56</v>
      </c>
      <c r="B39" s="4">
        <v>2</v>
      </c>
      <c r="C39" t="s">
        <v>15</v>
      </c>
      <c r="D39" t="s">
        <v>13</v>
      </c>
      <c r="E39">
        <v>1800</v>
      </c>
      <c r="F39">
        <v>290</v>
      </c>
      <c r="G39">
        <f t="shared" si="1"/>
        <v>2090</v>
      </c>
      <c r="H39">
        <f t="shared" si="0"/>
        <v>4180</v>
      </c>
      <c r="J39" s="19">
        <v>2</v>
      </c>
      <c r="K39">
        <f t="shared" si="2"/>
        <v>4180</v>
      </c>
    </row>
    <row r="40" spans="1:11" ht="16" x14ac:dyDescent="0.2">
      <c r="A40" s="1" t="s">
        <v>38</v>
      </c>
      <c r="B40" s="4">
        <v>85</v>
      </c>
      <c r="C40" s="1" t="s">
        <v>38</v>
      </c>
      <c r="D40" t="s">
        <v>20</v>
      </c>
      <c r="E40">
        <v>0</v>
      </c>
      <c r="F40">
        <v>0</v>
      </c>
      <c r="G40">
        <f t="shared" si="1"/>
        <v>0</v>
      </c>
      <c r="H40">
        <f t="shared" si="0"/>
        <v>0</v>
      </c>
      <c r="J40">
        <v>55</v>
      </c>
      <c r="K40">
        <f t="shared" si="2"/>
        <v>0</v>
      </c>
    </row>
    <row r="41" spans="1:11" ht="16" x14ac:dyDescent="0.2">
      <c r="A41" s="1" t="s">
        <v>38</v>
      </c>
      <c r="B41" s="4">
        <v>1</v>
      </c>
      <c r="C41" s="1" t="s">
        <v>19</v>
      </c>
      <c r="D41" t="s">
        <v>13</v>
      </c>
      <c r="E41">
        <v>333</v>
      </c>
      <c r="F41">
        <v>590</v>
      </c>
      <c r="G41">
        <f t="shared" si="1"/>
        <v>923</v>
      </c>
      <c r="H41">
        <f t="shared" ref="H41:H43" si="5">G41*B41</f>
        <v>923</v>
      </c>
      <c r="J41">
        <v>0</v>
      </c>
      <c r="K41">
        <f t="shared" si="2"/>
        <v>0</v>
      </c>
    </row>
    <row r="42" spans="1:11" ht="16" x14ac:dyDescent="0.2">
      <c r="A42" s="1" t="s">
        <v>38</v>
      </c>
      <c r="B42" s="4">
        <v>1</v>
      </c>
      <c r="C42" s="1" t="s">
        <v>57</v>
      </c>
      <c r="D42" t="s">
        <v>13</v>
      </c>
      <c r="E42">
        <v>230</v>
      </c>
      <c r="F42">
        <v>200</v>
      </c>
      <c r="G42">
        <f t="shared" ref="G42" si="6">E42+F42</f>
        <v>430</v>
      </c>
      <c r="H42">
        <f t="shared" ref="H42" si="7">G42*B42</f>
        <v>430</v>
      </c>
      <c r="J42">
        <v>0</v>
      </c>
      <c r="K42">
        <f t="shared" si="2"/>
        <v>0</v>
      </c>
    </row>
    <row r="43" spans="1:11" ht="16" x14ac:dyDescent="0.2">
      <c r="A43" s="1" t="s">
        <v>38</v>
      </c>
      <c r="B43" s="4">
        <v>1</v>
      </c>
      <c r="C43" s="1" t="s">
        <v>58</v>
      </c>
      <c r="D43" t="s">
        <v>13</v>
      </c>
      <c r="E43">
        <v>182</v>
      </c>
      <c r="F43">
        <v>120</v>
      </c>
      <c r="G43">
        <f t="shared" si="1"/>
        <v>302</v>
      </c>
      <c r="H43">
        <f t="shared" si="5"/>
        <v>302</v>
      </c>
      <c r="J43">
        <v>0</v>
      </c>
      <c r="K43">
        <f t="shared" si="2"/>
        <v>0</v>
      </c>
    </row>
    <row r="44" spans="1:11" ht="16" x14ac:dyDescent="0.2">
      <c r="A44" s="1" t="s">
        <v>58</v>
      </c>
      <c r="B44" s="4">
        <v>54</v>
      </c>
      <c r="C44" s="1" t="s">
        <v>58</v>
      </c>
      <c r="D44" t="s">
        <v>20</v>
      </c>
      <c r="E44">
        <v>0</v>
      </c>
      <c r="F44">
        <v>0</v>
      </c>
      <c r="G44">
        <f t="shared" si="1"/>
        <v>0</v>
      </c>
      <c r="H44">
        <f t="shared" ref="H44:H62" si="8">G44*B44</f>
        <v>0</v>
      </c>
      <c r="J44" s="19">
        <v>15</v>
      </c>
      <c r="K44">
        <f t="shared" si="2"/>
        <v>0</v>
      </c>
    </row>
    <row r="45" spans="1:11" ht="16" x14ac:dyDescent="0.2">
      <c r="A45" s="1" t="s">
        <v>59</v>
      </c>
      <c r="B45" s="4">
        <v>44</v>
      </c>
      <c r="C45" s="1" t="s">
        <v>60</v>
      </c>
      <c r="D45" t="s">
        <v>20</v>
      </c>
      <c r="E45">
        <v>0</v>
      </c>
      <c r="F45">
        <v>0</v>
      </c>
      <c r="G45">
        <f t="shared" si="1"/>
        <v>0</v>
      </c>
      <c r="H45">
        <f t="shared" si="8"/>
        <v>0</v>
      </c>
      <c r="J45" s="19">
        <v>2</v>
      </c>
      <c r="K45">
        <f t="shared" si="2"/>
        <v>0</v>
      </c>
    </row>
    <row r="46" spans="1:11" ht="16" x14ac:dyDescent="0.2">
      <c r="A46" s="1" t="s">
        <v>59</v>
      </c>
      <c r="B46" s="4">
        <v>1</v>
      </c>
      <c r="C46" s="1" t="s">
        <v>31</v>
      </c>
      <c r="D46" t="s">
        <v>13</v>
      </c>
      <c r="E46">
        <v>1245</v>
      </c>
      <c r="F46">
        <f>(210*2)</f>
        <v>420</v>
      </c>
      <c r="G46">
        <f t="shared" si="1"/>
        <v>1665</v>
      </c>
      <c r="H46">
        <f t="shared" si="8"/>
        <v>1665</v>
      </c>
      <c r="I46" t="s">
        <v>61</v>
      </c>
      <c r="J46">
        <v>0</v>
      </c>
      <c r="K46">
        <f t="shared" si="2"/>
        <v>0</v>
      </c>
    </row>
    <row r="47" spans="1:11" ht="16" x14ac:dyDescent="0.2">
      <c r="A47" s="1" t="s">
        <v>59</v>
      </c>
      <c r="B47" s="4">
        <v>1</v>
      </c>
      <c r="C47" s="1" t="s">
        <v>62</v>
      </c>
      <c r="D47" t="s">
        <v>13</v>
      </c>
      <c r="E47">
        <v>5787</v>
      </c>
      <c r="F47">
        <f>(161*2)</f>
        <v>322</v>
      </c>
      <c r="G47">
        <f t="shared" si="1"/>
        <v>6109</v>
      </c>
      <c r="H47">
        <f t="shared" si="8"/>
        <v>6109</v>
      </c>
      <c r="I47" t="s">
        <v>61</v>
      </c>
      <c r="J47">
        <v>0</v>
      </c>
      <c r="K47">
        <f t="shared" si="2"/>
        <v>0</v>
      </c>
    </row>
    <row r="48" spans="1:11" ht="16" x14ac:dyDescent="0.2">
      <c r="A48" s="1" t="s">
        <v>59</v>
      </c>
      <c r="B48" s="4">
        <v>1</v>
      </c>
      <c r="C48" s="1" t="s">
        <v>63</v>
      </c>
      <c r="D48" t="s">
        <v>13</v>
      </c>
      <c r="E48">
        <v>160</v>
      </c>
      <c r="F48">
        <v>0</v>
      </c>
      <c r="G48">
        <f t="shared" si="1"/>
        <v>160</v>
      </c>
      <c r="H48">
        <f t="shared" si="8"/>
        <v>160</v>
      </c>
      <c r="J48">
        <v>0</v>
      </c>
      <c r="K48">
        <f t="shared" si="2"/>
        <v>0</v>
      </c>
    </row>
    <row r="49" spans="1:11" ht="16" x14ac:dyDescent="0.2">
      <c r="A49" s="1" t="s">
        <v>59</v>
      </c>
      <c r="B49" s="4">
        <v>1</v>
      </c>
      <c r="C49" s="1" t="s">
        <v>45</v>
      </c>
      <c r="D49" t="s">
        <v>13</v>
      </c>
      <c r="E49">
        <v>170</v>
      </c>
      <c r="F49">
        <v>281</v>
      </c>
      <c r="G49">
        <f t="shared" si="1"/>
        <v>451</v>
      </c>
      <c r="H49">
        <f t="shared" si="8"/>
        <v>451</v>
      </c>
      <c r="J49">
        <v>0</v>
      </c>
      <c r="K49">
        <f t="shared" si="2"/>
        <v>0</v>
      </c>
    </row>
    <row r="50" spans="1:11" ht="16" x14ac:dyDescent="0.2">
      <c r="A50" s="1" t="s">
        <v>64</v>
      </c>
      <c r="B50" s="4">
        <v>14</v>
      </c>
      <c r="C50" t="s">
        <v>65</v>
      </c>
      <c r="D50" t="s">
        <v>13</v>
      </c>
      <c r="E50">
        <v>160</v>
      </c>
      <c r="F50">
        <v>190</v>
      </c>
      <c r="G50">
        <f t="shared" si="1"/>
        <v>350</v>
      </c>
      <c r="H50">
        <f t="shared" si="8"/>
        <v>4900</v>
      </c>
      <c r="J50">
        <v>14</v>
      </c>
      <c r="K50">
        <f t="shared" si="2"/>
        <v>4900</v>
      </c>
    </row>
    <row r="51" spans="1:11" ht="16" x14ac:dyDescent="0.2">
      <c r="A51" s="1" t="s">
        <v>66</v>
      </c>
      <c r="B51" s="4">
        <v>1</v>
      </c>
      <c r="C51" t="s">
        <v>17</v>
      </c>
      <c r="D51" t="s">
        <v>13</v>
      </c>
      <c r="E51">
        <v>650</v>
      </c>
      <c r="F51">
        <v>260</v>
      </c>
      <c r="G51">
        <f t="shared" si="1"/>
        <v>910</v>
      </c>
      <c r="H51">
        <f t="shared" si="8"/>
        <v>910</v>
      </c>
      <c r="J51">
        <v>1</v>
      </c>
      <c r="K51">
        <f t="shared" si="2"/>
        <v>910</v>
      </c>
    </row>
    <row r="52" spans="1:11" ht="16" x14ac:dyDescent="0.2">
      <c r="A52" s="1" t="s">
        <v>67</v>
      </c>
      <c r="B52" s="4">
        <v>8</v>
      </c>
      <c r="C52" t="s">
        <v>17</v>
      </c>
      <c r="D52" t="s">
        <v>13</v>
      </c>
      <c r="E52">
        <v>450</v>
      </c>
      <c r="F52">
        <v>260</v>
      </c>
      <c r="G52">
        <f t="shared" si="1"/>
        <v>710</v>
      </c>
      <c r="H52">
        <f t="shared" si="8"/>
        <v>5680</v>
      </c>
      <c r="J52" s="19">
        <v>5</v>
      </c>
      <c r="K52">
        <f t="shared" si="2"/>
        <v>3550</v>
      </c>
    </row>
    <row r="53" spans="1:11" ht="16" x14ac:dyDescent="0.2">
      <c r="A53" s="1" t="s">
        <v>26</v>
      </c>
      <c r="B53" s="4">
        <v>23</v>
      </c>
      <c r="C53" t="s">
        <v>26</v>
      </c>
      <c r="D53" t="s">
        <v>20</v>
      </c>
      <c r="E53">
        <v>0</v>
      </c>
      <c r="F53">
        <v>0</v>
      </c>
      <c r="G53">
        <f t="shared" si="1"/>
        <v>0</v>
      </c>
      <c r="H53">
        <f t="shared" si="8"/>
        <v>0</v>
      </c>
      <c r="J53" s="19">
        <v>23</v>
      </c>
      <c r="K53">
        <f t="shared" si="2"/>
        <v>0</v>
      </c>
    </row>
    <row r="54" spans="1:11" ht="16" x14ac:dyDescent="0.2">
      <c r="A54" s="1" t="s">
        <v>68</v>
      </c>
      <c r="B54" s="4">
        <v>2</v>
      </c>
      <c r="C54" t="s">
        <v>69</v>
      </c>
      <c r="D54" t="s">
        <v>13</v>
      </c>
      <c r="E54">
        <v>250</v>
      </c>
      <c r="F54">
        <v>230</v>
      </c>
      <c r="G54">
        <f t="shared" si="1"/>
        <v>480</v>
      </c>
      <c r="H54">
        <f t="shared" si="8"/>
        <v>960</v>
      </c>
      <c r="J54" s="19">
        <v>1</v>
      </c>
      <c r="K54">
        <f t="shared" si="2"/>
        <v>480</v>
      </c>
    </row>
    <row r="55" spans="1:11" ht="16" x14ac:dyDescent="0.2">
      <c r="A55" s="1" t="s">
        <v>70</v>
      </c>
      <c r="B55" s="4">
        <v>4</v>
      </c>
      <c r="C55" t="s">
        <v>12</v>
      </c>
      <c r="D55" t="s">
        <v>13</v>
      </c>
      <c r="E55">
        <v>150</v>
      </c>
      <c r="F55">
        <v>90</v>
      </c>
      <c r="G55">
        <f t="shared" si="1"/>
        <v>240</v>
      </c>
      <c r="H55">
        <f t="shared" si="8"/>
        <v>960</v>
      </c>
      <c r="J55" s="19">
        <v>3</v>
      </c>
      <c r="K55">
        <f t="shared" si="2"/>
        <v>720</v>
      </c>
    </row>
    <row r="56" spans="1:11" ht="16" x14ac:dyDescent="0.2">
      <c r="A56" s="1" t="s">
        <v>27</v>
      </c>
      <c r="B56" s="4">
        <v>39</v>
      </c>
      <c r="C56" s="1" t="s">
        <v>27</v>
      </c>
      <c r="D56" t="s">
        <v>20</v>
      </c>
      <c r="E56">
        <v>0</v>
      </c>
      <c r="F56">
        <v>0</v>
      </c>
      <c r="G56">
        <f t="shared" si="1"/>
        <v>0</v>
      </c>
      <c r="H56">
        <f t="shared" si="8"/>
        <v>0</v>
      </c>
      <c r="J56" s="19">
        <v>26</v>
      </c>
      <c r="K56">
        <f t="shared" si="2"/>
        <v>0</v>
      </c>
    </row>
    <row r="57" spans="1:11" ht="16" x14ac:dyDescent="0.2">
      <c r="A57" s="1" t="s">
        <v>27</v>
      </c>
      <c r="B57" s="4">
        <v>1</v>
      </c>
      <c r="C57" s="1" t="s">
        <v>57</v>
      </c>
      <c r="D57" t="s">
        <v>13</v>
      </c>
      <c r="E57">
        <v>290</v>
      </c>
      <c r="F57">
        <v>200</v>
      </c>
      <c r="G57">
        <f t="shared" ref="G57" si="9">E57+F57</f>
        <v>490</v>
      </c>
      <c r="H57">
        <f t="shared" si="8"/>
        <v>490</v>
      </c>
      <c r="J57">
        <v>0</v>
      </c>
      <c r="K57">
        <f t="shared" si="2"/>
        <v>0</v>
      </c>
    </row>
    <row r="58" spans="1:11" ht="16" x14ac:dyDescent="0.2">
      <c r="A58" s="1" t="s">
        <v>27</v>
      </c>
      <c r="B58" s="4">
        <v>1</v>
      </c>
      <c r="C58" s="1" t="s">
        <v>26</v>
      </c>
      <c r="D58" t="s">
        <v>13</v>
      </c>
      <c r="E58">
        <v>225</v>
      </c>
      <c r="F58">
        <v>200</v>
      </c>
      <c r="G58">
        <f t="shared" si="1"/>
        <v>425</v>
      </c>
      <c r="H58">
        <f t="shared" si="8"/>
        <v>425</v>
      </c>
      <c r="J58">
        <v>0</v>
      </c>
      <c r="K58">
        <f t="shared" si="2"/>
        <v>0</v>
      </c>
    </row>
    <row r="59" spans="1:11" ht="16" x14ac:dyDescent="0.2">
      <c r="A59" s="1" t="s">
        <v>71</v>
      </c>
      <c r="B59" s="4">
        <v>5</v>
      </c>
      <c r="C59" t="s">
        <v>48</v>
      </c>
      <c r="D59" t="s">
        <v>36</v>
      </c>
      <c r="E59">
        <v>2</v>
      </c>
      <c r="F59">
        <v>38</v>
      </c>
      <c r="G59">
        <f t="shared" si="1"/>
        <v>40</v>
      </c>
      <c r="H59">
        <f t="shared" si="8"/>
        <v>200</v>
      </c>
      <c r="J59" s="19">
        <v>4</v>
      </c>
      <c r="K59">
        <f t="shared" si="2"/>
        <v>160</v>
      </c>
    </row>
    <row r="60" spans="1:11" ht="16" x14ac:dyDescent="0.2">
      <c r="A60" s="1" t="s">
        <v>72</v>
      </c>
      <c r="B60" s="4">
        <v>3</v>
      </c>
      <c r="C60" t="s">
        <v>35</v>
      </c>
      <c r="D60" t="s">
        <v>28</v>
      </c>
      <c r="E60">
        <v>50</v>
      </c>
      <c r="F60">
        <v>0</v>
      </c>
      <c r="G60">
        <f t="shared" si="1"/>
        <v>50</v>
      </c>
      <c r="H60">
        <f t="shared" si="8"/>
        <v>150</v>
      </c>
      <c r="J60" s="19">
        <v>2</v>
      </c>
      <c r="K60">
        <f t="shared" si="2"/>
        <v>100</v>
      </c>
    </row>
    <row r="61" spans="1:11" ht="16" x14ac:dyDescent="0.2">
      <c r="A61" s="1" t="s">
        <v>35</v>
      </c>
      <c r="B61" s="4">
        <v>122</v>
      </c>
      <c r="C61" s="1" t="s">
        <v>35</v>
      </c>
      <c r="D61" t="s">
        <v>20</v>
      </c>
      <c r="E61">
        <v>0</v>
      </c>
      <c r="F61">
        <v>0</v>
      </c>
      <c r="G61">
        <f t="shared" si="1"/>
        <v>0</v>
      </c>
      <c r="H61">
        <f t="shared" si="8"/>
        <v>0</v>
      </c>
      <c r="J61" s="19">
        <v>110</v>
      </c>
      <c r="K61">
        <f t="shared" si="2"/>
        <v>0</v>
      </c>
    </row>
    <row r="62" spans="1:11" ht="16" x14ac:dyDescent="0.2">
      <c r="A62" s="1" t="s">
        <v>35</v>
      </c>
      <c r="B62" s="4">
        <v>1</v>
      </c>
      <c r="C62" s="1" t="s">
        <v>32</v>
      </c>
      <c r="D62" t="s">
        <v>13</v>
      </c>
      <c r="E62">
        <v>150</v>
      </c>
      <c r="F62">
        <v>250</v>
      </c>
      <c r="G62">
        <f t="shared" si="1"/>
        <v>400</v>
      </c>
      <c r="H62">
        <f t="shared" si="8"/>
        <v>400</v>
      </c>
      <c r="J62">
        <v>0</v>
      </c>
      <c r="K62">
        <f t="shared" si="2"/>
        <v>0</v>
      </c>
    </row>
    <row r="63" spans="1:11" ht="16" x14ac:dyDescent="0.2">
      <c r="A63" s="1" t="s">
        <v>35</v>
      </c>
      <c r="B63" s="4">
        <v>1</v>
      </c>
      <c r="C63" s="1" t="s">
        <v>69</v>
      </c>
      <c r="D63" t="s">
        <v>13</v>
      </c>
      <c r="E63">
        <v>235</v>
      </c>
      <c r="F63">
        <v>0</v>
      </c>
      <c r="G63">
        <f t="shared" si="1"/>
        <v>235</v>
      </c>
      <c r="H63">
        <f t="shared" ref="H63" si="10">G63*B63</f>
        <v>235</v>
      </c>
      <c r="J63">
        <v>0</v>
      </c>
      <c r="K63">
        <f t="shared" si="2"/>
        <v>0</v>
      </c>
    </row>
    <row r="64" spans="1:11" ht="16" x14ac:dyDescent="0.2">
      <c r="A64" s="1" t="s">
        <v>35</v>
      </c>
      <c r="B64" s="4">
        <v>1</v>
      </c>
      <c r="C64" s="1" t="s">
        <v>24</v>
      </c>
      <c r="D64" t="s">
        <v>13</v>
      </c>
      <c r="E64">
        <v>4550</v>
      </c>
      <c r="F64">
        <f>(2 * 104)</f>
        <v>208</v>
      </c>
      <c r="G64">
        <f>E64+F64</f>
        <v>4758</v>
      </c>
      <c r="H64">
        <f t="shared" ref="H64:H76" si="11">G64*B64</f>
        <v>4758</v>
      </c>
      <c r="I64" t="s">
        <v>61</v>
      </c>
      <c r="J64">
        <v>0</v>
      </c>
      <c r="K64">
        <f t="shared" si="2"/>
        <v>0</v>
      </c>
    </row>
    <row r="65" spans="1:11" ht="16" x14ac:dyDescent="0.2">
      <c r="A65" s="18" t="s">
        <v>35</v>
      </c>
      <c r="B65" s="4">
        <v>1</v>
      </c>
      <c r="C65" s="1" t="s">
        <v>31</v>
      </c>
      <c r="D65" t="s">
        <v>13</v>
      </c>
      <c r="E65">
        <v>1300</v>
      </c>
      <c r="F65">
        <f>160*2</f>
        <v>320</v>
      </c>
      <c r="G65">
        <f>E65+F65</f>
        <v>1620</v>
      </c>
      <c r="H65">
        <f t="shared" si="11"/>
        <v>1620</v>
      </c>
      <c r="I65" t="s">
        <v>61</v>
      </c>
      <c r="J65">
        <v>0</v>
      </c>
      <c r="K65">
        <f t="shared" si="2"/>
        <v>0</v>
      </c>
    </row>
    <row r="66" spans="1:11" ht="16" x14ac:dyDescent="0.2">
      <c r="A66" s="1" t="s">
        <v>35</v>
      </c>
      <c r="B66" s="4">
        <v>1</v>
      </c>
      <c r="C66" s="1" t="s">
        <v>33</v>
      </c>
      <c r="D66" t="s">
        <v>13</v>
      </c>
      <c r="E66">
        <v>243</v>
      </c>
      <c r="F66">
        <v>0</v>
      </c>
      <c r="G66">
        <f t="shared" si="1"/>
        <v>243</v>
      </c>
      <c r="H66">
        <f t="shared" si="11"/>
        <v>243</v>
      </c>
      <c r="J66">
        <v>0</v>
      </c>
      <c r="K66">
        <f t="shared" si="2"/>
        <v>0</v>
      </c>
    </row>
    <row r="67" spans="1:11" ht="16" x14ac:dyDescent="0.2">
      <c r="A67" s="1" t="s">
        <v>73</v>
      </c>
      <c r="B67" s="4">
        <v>6</v>
      </c>
      <c r="C67" s="1" t="s">
        <v>30</v>
      </c>
      <c r="D67" t="s">
        <v>13</v>
      </c>
      <c r="E67">
        <v>120</v>
      </c>
      <c r="F67">
        <v>160</v>
      </c>
      <c r="G67">
        <f t="shared" si="1"/>
        <v>280</v>
      </c>
      <c r="H67">
        <f t="shared" si="11"/>
        <v>1680</v>
      </c>
      <c r="J67" s="19">
        <v>6</v>
      </c>
      <c r="K67">
        <f t="shared" ref="K67:K103" si="12">J67*G67</f>
        <v>1680</v>
      </c>
    </row>
    <row r="68" spans="1:11" ht="16" x14ac:dyDescent="0.2">
      <c r="A68" s="1" t="s">
        <v>15</v>
      </c>
      <c r="B68" s="4">
        <v>93</v>
      </c>
      <c r="C68" s="1" t="s">
        <v>15</v>
      </c>
      <c r="D68" t="s">
        <v>20</v>
      </c>
      <c r="E68">
        <v>0</v>
      </c>
      <c r="F68">
        <v>0</v>
      </c>
      <c r="G68">
        <f t="shared" si="1"/>
        <v>0</v>
      </c>
      <c r="H68">
        <f t="shared" si="11"/>
        <v>0</v>
      </c>
      <c r="J68" s="19">
        <v>89</v>
      </c>
      <c r="K68">
        <f t="shared" si="12"/>
        <v>0</v>
      </c>
    </row>
    <row r="69" spans="1:11" ht="16" x14ac:dyDescent="0.2">
      <c r="A69" s="1" t="s">
        <v>15</v>
      </c>
      <c r="B69" s="4">
        <v>1</v>
      </c>
      <c r="C69" s="1" t="s">
        <v>19</v>
      </c>
      <c r="D69" t="s">
        <v>13</v>
      </c>
      <c r="E69">
        <v>185</v>
      </c>
      <c r="F69">
        <v>630</v>
      </c>
      <c r="G69">
        <f>F69+E69</f>
        <v>815</v>
      </c>
      <c r="H69">
        <f t="shared" si="11"/>
        <v>815</v>
      </c>
      <c r="I69" t="s">
        <v>74</v>
      </c>
      <c r="J69">
        <v>0</v>
      </c>
      <c r="K69">
        <f t="shared" si="12"/>
        <v>0</v>
      </c>
    </row>
    <row r="70" spans="1:11" ht="16" x14ac:dyDescent="0.2">
      <c r="A70" s="1" t="s">
        <v>75</v>
      </c>
      <c r="B70" s="4">
        <v>17</v>
      </c>
      <c r="C70" t="s">
        <v>75</v>
      </c>
      <c r="D70" t="s">
        <v>20</v>
      </c>
      <c r="E70">
        <v>0</v>
      </c>
      <c r="F70">
        <v>0</v>
      </c>
      <c r="G70">
        <f t="shared" si="1"/>
        <v>0</v>
      </c>
      <c r="H70">
        <f t="shared" si="11"/>
        <v>0</v>
      </c>
      <c r="J70">
        <v>13</v>
      </c>
      <c r="K70">
        <f t="shared" si="12"/>
        <v>0</v>
      </c>
    </row>
    <row r="71" spans="1:11" ht="16" x14ac:dyDescent="0.2">
      <c r="A71" s="1" t="s">
        <v>75</v>
      </c>
      <c r="B71" s="4">
        <v>1</v>
      </c>
      <c r="C71" t="s">
        <v>65</v>
      </c>
      <c r="D71" t="s">
        <v>13</v>
      </c>
      <c r="E71">
        <v>2720</v>
      </c>
      <c r="F71">
        <v>190</v>
      </c>
      <c r="G71">
        <f t="shared" si="1"/>
        <v>2910</v>
      </c>
      <c r="H71">
        <f t="shared" si="11"/>
        <v>2910</v>
      </c>
      <c r="J71">
        <v>0</v>
      </c>
      <c r="K71">
        <f t="shared" si="12"/>
        <v>0</v>
      </c>
    </row>
    <row r="72" spans="1:11" ht="16" x14ac:dyDescent="0.2">
      <c r="A72" s="1" t="s">
        <v>76</v>
      </c>
      <c r="B72" s="4">
        <v>1</v>
      </c>
      <c r="C72" t="s">
        <v>35</v>
      </c>
      <c r="D72" t="s">
        <v>28</v>
      </c>
      <c r="E72">
        <v>80</v>
      </c>
      <c r="F72">
        <v>0</v>
      </c>
      <c r="G72">
        <f t="shared" si="1"/>
        <v>80</v>
      </c>
      <c r="H72">
        <f t="shared" si="11"/>
        <v>80</v>
      </c>
      <c r="J72" s="19">
        <v>1</v>
      </c>
      <c r="K72">
        <f t="shared" si="12"/>
        <v>80</v>
      </c>
    </row>
    <row r="73" spans="1:11" ht="16" x14ac:dyDescent="0.2">
      <c r="A73" s="1" t="s">
        <v>77</v>
      </c>
      <c r="B73" s="4">
        <v>10</v>
      </c>
      <c r="C73" t="s">
        <v>78</v>
      </c>
      <c r="D73" t="s">
        <v>13</v>
      </c>
      <c r="E73">
        <v>320</v>
      </c>
      <c r="F73">
        <v>381</v>
      </c>
      <c r="G73">
        <f t="shared" si="1"/>
        <v>701</v>
      </c>
      <c r="H73">
        <f t="shared" si="11"/>
        <v>7010</v>
      </c>
      <c r="J73" s="19">
        <v>10</v>
      </c>
      <c r="K73">
        <f t="shared" si="12"/>
        <v>7010</v>
      </c>
    </row>
    <row r="74" spans="1:11" ht="16" x14ac:dyDescent="0.2">
      <c r="A74" s="1" t="s">
        <v>79</v>
      </c>
      <c r="B74" s="4">
        <v>1</v>
      </c>
      <c r="C74" t="s">
        <v>24</v>
      </c>
      <c r="D74" t="s">
        <v>13</v>
      </c>
      <c r="E74">
        <v>182</v>
      </c>
      <c r="F74">
        <v>176</v>
      </c>
      <c r="G74">
        <f t="shared" si="1"/>
        <v>358</v>
      </c>
      <c r="H74">
        <f t="shared" si="11"/>
        <v>358</v>
      </c>
      <c r="J74">
        <v>0</v>
      </c>
      <c r="K74">
        <f t="shared" si="12"/>
        <v>0</v>
      </c>
    </row>
    <row r="75" spans="1:11" ht="16" x14ac:dyDescent="0.2">
      <c r="A75" s="1" t="s">
        <v>80</v>
      </c>
      <c r="B75" s="4">
        <v>1</v>
      </c>
      <c r="C75" t="s">
        <v>25</v>
      </c>
      <c r="D75" t="s">
        <v>28</v>
      </c>
      <c r="E75">
        <v>180</v>
      </c>
      <c r="F75">
        <v>160</v>
      </c>
      <c r="G75">
        <f t="shared" si="1"/>
        <v>340</v>
      </c>
      <c r="H75">
        <f t="shared" si="11"/>
        <v>340</v>
      </c>
      <c r="J75" s="19">
        <v>1</v>
      </c>
      <c r="K75">
        <f t="shared" si="12"/>
        <v>340</v>
      </c>
    </row>
    <row r="76" spans="1:11" ht="16" x14ac:dyDescent="0.2">
      <c r="A76" s="1" t="s">
        <v>81</v>
      </c>
      <c r="B76" s="4">
        <v>5</v>
      </c>
      <c r="C76" t="s">
        <v>24</v>
      </c>
      <c r="D76" t="s">
        <v>13</v>
      </c>
      <c r="E76">
        <v>90</v>
      </c>
      <c r="F76">
        <v>100</v>
      </c>
      <c r="G76">
        <f>E76+F76</f>
        <v>190</v>
      </c>
      <c r="H76">
        <f t="shared" si="11"/>
        <v>950</v>
      </c>
      <c r="J76" s="19">
        <v>4</v>
      </c>
      <c r="K76">
        <f t="shared" si="12"/>
        <v>760</v>
      </c>
    </row>
    <row r="77" spans="1:11" ht="16" x14ac:dyDescent="0.2">
      <c r="A77" s="1" t="s">
        <v>82</v>
      </c>
      <c r="B77" s="4">
        <v>2</v>
      </c>
      <c r="C77" t="s">
        <v>26</v>
      </c>
      <c r="D77" t="s">
        <v>13</v>
      </c>
      <c r="E77">
        <v>120</v>
      </c>
      <c r="F77">
        <v>200</v>
      </c>
      <c r="G77">
        <f t="shared" si="1"/>
        <v>320</v>
      </c>
      <c r="H77">
        <f t="shared" si="1"/>
        <v>520</v>
      </c>
      <c r="J77" s="19">
        <v>2</v>
      </c>
      <c r="K77">
        <f t="shared" si="12"/>
        <v>640</v>
      </c>
    </row>
    <row r="78" spans="1:11" ht="16" x14ac:dyDescent="0.2">
      <c r="A78" s="1" t="s">
        <v>83</v>
      </c>
      <c r="B78" s="4">
        <v>1</v>
      </c>
      <c r="C78" s="5" t="s">
        <v>24</v>
      </c>
      <c r="D78" t="s">
        <v>13</v>
      </c>
      <c r="E78">
        <v>194</v>
      </c>
      <c r="F78">
        <v>176</v>
      </c>
      <c r="G78">
        <f t="shared" si="1"/>
        <v>370</v>
      </c>
      <c r="H78">
        <f t="shared" si="1"/>
        <v>546</v>
      </c>
      <c r="J78">
        <v>0</v>
      </c>
      <c r="K78">
        <f t="shared" si="12"/>
        <v>0</v>
      </c>
    </row>
    <row r="79" spans="1:11" ht="16" x14ac:dyDescent="0.2">
      <c r="A79" s="1" t="s">
        <v>84</v>
      </c>
      <c r="B79" s="4">
        <v>4</v>
      </c>
      <c r="C79" t="s">
        <v>60</v>
      </c>
      <c r="D79" t="s">
        <v>13</v>
      </c>
      <c r="E79">
        <v>370</v>
      </c>
      <c r="F79">
        <v>200</v>
      </c>
      <c r="G79">
        <f t="shared" si="1"/>
        <v>570</v>
      </c>
      <c r="H79">
        <f t="shared" ref="H79:H102" si="13">G79*B79</f>
        <v>2280</v>
      </c>
      <c r="J79" s="19">
        <v>4</v>
      </c>
      <c r="K79">
        <f t="shared" si="12"/>
        <v>2280</v>
      </c>
    </row>
    <row r="80" spans="1:11" ht="16" x14ac:dyDescent="0.2">
      <c r="A80" s="1" t="s">
        <v>63</v>
      </c>
      <c r="B80" s="4">
        <v>33</v>
      </c>
      <c r="C80" s="1" t="s">
        <v>63</v>
      </c>
      <c r="D80" t="s">
        <v>20</v>
      </c>
      <c r="E80">
        <v>0</v>
      </c>
      <c r="F80">
        <v>0</v>
      </c>
      <c r="G80">
        <f t="shared" si="1"/>
        <v>0</v>
      </c>
      <c r="H80">
        <f t="shared" si="13"/>
        <v>0</v>
      </c>
      <c r="J80" s="19">
        <v>32</v>
      </c>
      <c r="K80">
        <f t="shared" si="12"/>
        <v>0</v>
      </c>
    </row>
    <row r="81" spans="1:11" ht="16" x14ac:dyDescent="0.2">
      <c r="A81" s="1" t="s">
        <v>62</v>
      </c>
      <c r="B81" s="4">
        <v>13</v>
      </c>
      <c r="C81" t="s">
        <v>62</v>
      </c>
      <c r="D81" t="s">
        <v>20</v>
      </c>
      <c r="E81">
        <v>0</v>
      </c>
      <c r="F81">
        <v>0</v>
      </c>
      <c r="G81">
        <f t="shared" si="1"/>
        <v>0</v>
      </c>
      <c r="H81">
        <f t="shared" si="13"/>
        <v>0</v>
      </c>
      <c r="J81" s="19">
        <v>13</v>
      </c>
      <c r="K81">
        <f t="shared" si="12"/>
        <v>0</v>
      </c>
    </row>
    <row r="82" spans="1:11" ht="16" x14ac:dyDescent="0.2">
      <c r="A82" s="1" t="s">
        <v>24</v>
      </c>
      <c r="B82" s="4">
        <v>36</v>
      </c>
      <c r="C82" s="1" t="s">
        <v>24</v>
      </c>
      <c r="D82" t="s">
        <v>20</v>
      </c>
      <c r="E82">
        <v>0</v>
      </c>
      <c r="F82">
        <v>0</v>
      </c>
      <c r="G82">
        <f t="shared" si="1"/>
        <v>0</v>
      </c>
      <c r="H82">
        <f t="shared" si="13"/>
        <v>0</v>
      </c>
      <c r="J82" s="19">
        <v>24</v>
      </c>
      <c r="K82">
        <f t="shared" si="12"/>
        <v>0</v>
      </c>
    </row>
    <row r="83" spans="1:11" ht="16" x14ac:dyDescent="0.2">
      <c r="A83" s="1" t="s">
        <v>85</v>
      </c>
      <c r="B83" s="4">
        <v>7</v>
      </c>
      <c r="C83" s="1" t="s">
        <v>24</v>
      </c>
      <c r="D83" t="s">
        <v>20</v>
      </c>
      <c r="E83">
        <v>0</v>
      </c>
      <c r="F83">
        <v>0</v>
      </c>
      <c r="G83">
        <f t="shared" si="1"/>
        <v>0</v>
      </c>
      <c r="H83">
        <f t="shared" si="13"/>
        <v>0</v>
      </c>
      <c r="J83">
        <v>0</v>
      </c>
      <c r="K83">
        <f t="shared" si="12"/>
        <v>0</v>
      </c>
    </row>
    <row r="84" spans="1:11" ht="16" x14ac:dyDescent="0.2">
      <c r="A84" s="1" t="s">
        <v>24</v>
      </c>
      <c r="B84" s="4">
        <v>1</v>
      </c>
      <c r="C84" s="1" t="s">
        <v>62</v>
      </c>
      <c r="D84" t="s">
        <v>13</v>
      </c>
      <c r="E84">
        <v>370</v>
      </c>
      <c r="F84">
        <v>161</v>
      </c>
      <c r="G84">
        <f t="shared" si="1"/>
        <v>531</v>
      </c>
      <c r="H84">
        <f t="shared" si="13"/>
        <v>531</v>
      </c>
      <c r="J84">
        <v>0</v>
      </c>
      <c r="K84">
        <f t="shared" si="12"/>
        <v>0</v>
      </c>
    </row>
    <row r="85" spans="1:11" ht="16" x14ac:dyDescent="0.2">
      <c r="A85" s="1" t="s">
        <v>45</v>
      </c>
      <c r="B85" s="4">
        <v>29</v>
      </c>
      <c r="C85" s="1" t="s">
        <v>45</v>
      </c>
      <c r="D85" t="s">
        <v>20</v>
      </c>
      <c r="E85">
        <v>0</v>
      </c>
      <c r="F85">
        <v>0</v>
      </c>
      <c r="G85">
        <f t="shared" si="1"/>
        <v>0</v>
      </c>
      <c r="H85">
        <f t="shared" si="13"/>
        <v>0</v>
      </c>
      <c r="J85" s="19">
        <v>28</v>
      </c>
      <c r="K85">
        <f t="shared" si="12"/>
        <v>0</v>
      </c>
    </row>
    <row r="86" spans="1:11" ht="16" x14ac:dyDescent="0.2">
      <c r="A86" s="1" t="s">
        <v>86</v>
      </c>
      <c r="B86" s="4">
        <v>3</v>
      </c>
      <c r="C86" t="s">
        <v>87</v>
      </c>
      <c r="D86" t="s">
        <v>13</v>
      </c>
      <c r="E86">
        <v>300</v>
      </c>
      <c r="F86">
        <v>230</v>
      </c>
      <c r="G86">
        <f t="shared" si="1"/>
        <v>530</v>
      </c>
      <c r="H86">
        <f t="shared" si="13"/>
        <v>1590</v>
      </c>
      <c r="J86" s="19">
        <v>3</v>
      </c>
      <c r="K86">
        <f t="shared" si="12"/>
        <v>1590</v>
      </c>
    </row>
    <row r="87" spans="1:11" ht="16" x14ac:dyDescent="0.2">
      <c r="A87" s="1" t="s">
        <v>22</v>
      </c>
      <c r="B87" s="4">
        <v>13</v>
      </c>
      <c r="C87" t="s">
        <v>22</v>
      </c>
      <c r="D87" t="s">
        <v>20</v>
      </c>
      <c r="E87">
        <v>0</v>
      </c>
      <c r="F87">
        <v>0</v>
      </c>
      <c r="G87">
        <f t="shared" si="1"/>
        <v>0</v>
      </c>
      <c r="H87">
        <f t="shared" si="13"/>
        <v>0</v>
      </c>
      <c r="J87" s="19">
        <v>12</v>
      </c>
      <c r="K87">
        <f t="shared" si="12"/>
        <v>0</v>
      </c>
    </row>
    <row r="88" spans="1:11" ht="16" x14ac:dyDescent="0.2">
      <c r="A88" s="1" t="s">
        <v>88</v>
      </c>
      <c r="B88" s="4">
        <v>8</v>
      </c>
      <c r="C88" t="s">
        <v>22</v>
      </c>
      <c r="D88" t="s">
        <v>13</v>
      </c>
      <c r="E88">
        <v>580</v>
      </c>
      <c r="F88">
        <v>140</v>
      </c>
      <c r="G88">
        <f t="shared" si="1"/>
        <v>720</v>
      </c>
      <c r="H88">
        <f t="shared" si="13"/>
        <v>5760</v>
      </c>
      <c r="J88" s="19">
        <v>5</v>
      </c>
      <c r="K88">
        <f t="shared" si="12"/>
        <v>3600</v>
      </c>
    </row>
    <row r="89" spans="1:11" ht="16" x14ac:dyDescent="0.2">
      <c r="A89" s="1" t="s">
        <v>89</v>
      </c>
      <c r="B89" s="4">
        <v>6</v>
      </c>
      <c r="C89" t="s">
        <v>63</v>
      </c>
      <c r="D89" t="s">
        <v>28</v>
      </c>
      <c r="E89">
        <v>20</v>
      </c>
      <c r="F89">
        <v>0</v>
      </c>
      <c r="G89">
        <f t="shared" si="1"/>
        <v>20</v>
      </c>
      <c r="H89">
        <f t="shared" si="13"/>
        <v>120</v>
      </c>
      <c r="J89" s="19">
        <v>6</v>
      </c>
      <c r="K89">
        <f t="shared" si="12"/>
        <v>120</v>
      </c>
    </row>
    <row r="90" spans="1:11" ht="16" x14ac:dyDescent="0.2">
      <c r="A90" s="1" t="s">
        <v>90</v>
      </c>
      <c r="B90" s="4">
        <v>33</v>
      </c>
      <c r="C90" s="1" t="s">
        <v>90</v>
      </c>
      <c r="D90" t="s">
        <v>20</v>
      </c>
      <c r="E90">
        <v>0</v>
      </c>
      <c r="F90">
        <v>0</v>
      </c>
      <c r="G90">
        <f t="shared" si="1"/>
        <v>0</v>
      </c>
      <c r="H90">
        <f t="shared" si="13"/>
        <v>0</v>
      </c>
      <c r="J90" s="19">
        <v>22</v>
      </c>
      <c r="K90">
        <f t="shared" si="12"/>
        <v>0</v>
      </c>
    </row>
    <row r="91" spans="1:11" ht="16" x14ac:dyDescent="0.2">
      <c r="A91" s="18" t="s">
        <v>90</v>
      </c>
      <c r="B91" s="4">
        <v>1</v>
      </c>
      <c r="C91" s="1" t="s">
        <v>48</v>
      </c>
      <c r="D91" t="s">
        <v>13</v>
      </c>
      <c r="E91">
        <v>1800</v>
      </c>
      <c r="F91">
        <f>80*2</f>
        <v>160</v>
      </c>
      <c r="G91">
        <f>F91+E91</f>
        <v>1960</v>
      </c>
      <c r="H91">
        <f t="shared" si="13"/>
        <v>1960</v>
      </c>
      <c r="I91" t="s">
        <v>61</v>
      </c>
      <c r="J91">
        <v>0</v>
      </c>
      <c r="K91">
        <f t="shared" si="12"/>
        <v>0</v>
      </c>
    </row>
    <row r="92" spans="1:11" ht="16" x14ac:dyDescent="0.2">
      <c r="A92" s="1" t="s">
        <v>90</v>
      </c>
      <c r="B92" s="4">
        <v>1</v>
      </c>
      <c r="C92" s="1" t="s">
        <v>87</v>
      </c>
      <c r="D92" t="s">
        <v>13</v>
      </c>
      <c r="E92">
        <v>2915</v>
      </c>
      <c r="F92">
        <f>(230 * 2)</f>
        <v>460</v>
      </c>
      <c r="G92">
        <f t="shared" si="1"/>
        <v>3375</v>
      </c>
      <c r="H92">
        <f t="shared" si="13"/>
        <v>3375</v>
      </c>
      <c r="I92" t="s">
        <v>91</v>
      </c>
      <c r="J92">
        <v>0</v>
      </c>
      <c r="K92">
        <f t="shared" si="12"/>
        <v>0</v>
      </c>
    </row>
    <row r="93" spans="1:11" ht="16" x14ac:dyDescent="0.2">
      <c r="A93" s="1" t="s">
        <v>30</v>
      </c>
      <c r="B93" s="4">
        <v>20</v>
      </c>
      <c r="C93" s="1" t="s">
        <v>30</v>
      </c>
      <c r="D93" t="s">
        <v>20</v>
      </c>
      <c r="E93">
        <v>0</v>
      </c>
      <c r="F93">
        <v>0</v>
      </c>
      <c r="G93">
        <f t="shared" si="1"/>
        <v>0</v>
      </c>
      <c r="H93">
        <f t="shared" si="13"/>
        <v>0</v>
      </c>
      <c r="J93" s="19">
        <v>20</v>
      </c>
      <c r="K93">
        <f t="shared" si="12"/>
        <v>0</v>
      </c>
    </row>
    <row r="94" spans="1:11" ht="16" x14ac:dyDescent="0.2">
      <c r="A94" s="1" t="s">
        <v>92</v>
      </c>
      <c r="B94" s="4">
        <v>1</v>
      </c>
      <c r="C94" t="s">
        <v>27</v>
      </c>
      <c r="D94" t="s">
        <v>28</v>
      </c>
      <c r="E94">
        <v>60</v>
      </c>
      <c r="F94">
        <v>170</v>
      </c>
      <c r="G94">
        <f t="shared" si="1"/>
        <v>230</v>
      </c>
      <c r="H94">
        <f t="shared" si="13"/>
        <v>230</v>
      </c>
      <c r="J94" s="19">
        <v>1</v>
      </c>
      <c r="K94">
        <f t="shared" si="12"/>
        <v>230</v>
      </c>
    </row>
    <row r="95" spans="1:11" ht="16" x14ac:dyDescent="0.2">
      <c r="A95" s="1" t="s">
        <v>65</v>
      </c>
      <c r="B95" s="4">
        <v>29</v>
      </c>
      <c r="C95" s="1" t="s">
        <v>65</v>
      </c>
      <c r="D95" t="s">
        <v>20</v>
      </c>
      <c r="E95">
        <v>0</v>
      </c>
      <c r="F95">
        <v>0</v>
      </c>
      <c r="G95">
        <f t="shared" si="1"/>
        <v>0</v>
      </c>
      <c r="H95">
        <f t="shared" si="13"/>
        <v>0</v>
      </c>
      <c r="J95" s="19">
        <v>22</v>
      </c>
      <c r="K95">
        <f t="shared" si="12"/>
        <v>0</v>
      </c>
    </row>
    <row r="96" spans="1:11" ht="16" x14ac:dyDescent="0.2">
      <c r="A96" s="1" t="s">
        <v>65</v>
      </c>
      <c r="B96" s="4">
        <v>1</v>
      </c>
      <c r="C96" s="1" t="s">
        <v>75</v>
      </c>
      <c r="D96" t="s">
        <v>13</v>
      </c>
      <c r="E96">
        <v>2508</v>
      </c>
      <c r="F96">
        <v>165</v>
      </c>
      <c r="G96">
        <f t="shared" si="1"/>
        <v>2673</v>
      </c>
      <c r="H96">
        <f t="shared" si="13"/>
        <v>2673</v>
      </c>
      <c r="J96">
        <v>0</v>
      </c>
      <c r="K96">
        <f t="shared" si="12"/>
        <v>0</v>
      </c>
    </row>
    <row r="97" spans="1:11" ht="16" x14ac:dyDescent="0.2">
      <c r="A97" s="1" t="s">
        <v>93</v>
      </c>
      <c r="B97" s="4">
        <v>1</v>
      </c>
      <c r="C97" t="s">
        <v>22</v>
      </c>
      <c r="D97" t="s">
        <v>13</v>
      </c>
      <c r="E97">
        <v>370</v>
      </c>
      <c r="F97">
        <v>140</v>
      </c>
      <c r="G97">
        <f t="shared" si="1"/>
        <v>510</v>
      </c>
      <c r="H97">
        <f t="shared" si="13"/>
        <v>510</v>
      </c>
      <c r="J97" s="19">
        <v>1</v>
      </c>
      <c r="K97">
        <f t="shared" si="12"/>
        <v>510</v>
      </c>
    </row>
    <row r="98" spans="1:11" ht="16" x14ac:dyDescent="0.2">
      <c r="A98" s="1" t="s">
        <v>87</v>
      </c>
      <c r="B98" s="4">
        <v>43</v>
      </c>
      <c r="C98" s="1" t="s">
        <v>87</v>
      </c>
      <c r="D98" t="s">
        <v>20</v>
      </c>
      <c r="E98">
        <v>0</v>
      </c>
      <c r="F98">
        <v>0</v>
      </c>
      <c r="G98">
        <f t="shared" si="1"/>
        <v>0</v>
      </c>
      <c r="H98">
        <f t="shared" si="13"/>
        <v>0</v>
      </c>
      <c r="J98" s="19">
        <v>34</v>
      </c>
      <c r="K98">
        <f t="shared" si="12"/>
        <v>0</v>
      </c>
    </row>
    <row r="99" spans="1:11" ht="16" x14ac:dyDescent="0.2">
      <c r="A99" s="1" t="s">
        <v>69</v>
      </c>
      <c r="B99" s="4">
        <v>26</v>
      </c>
      <c r="C99" s="1" t="s">
        <v>69</v>
      </c>
      <c r="D99" t="s">
        <v>20</v>
      </c>
      <c r="E99">
        <v>0</v>
      </c>
      <c r="F99">
        <v>0</v>
      </c>
      <c r="G99">
        <f t="shared" ref="G99" si="14">E99+F99</f>
        <v>0</v>
      </c>
      <c r="H99">
        <f t="shared" si="13"/>
        <v>0</v>
      </c>
      <c r="J99" s="19">
        <v>19</v>
      </c>
      <c r="K99">
        <f t="shared" si="12"/>
        <v>0</v>
      </c>
    </row>
    <row r="100" spans="1:11" ht="16" x14ac:dyDescent="0.2">
      <c r="A100" s="1" t="s">
        <v>94</v>
      </c>
      <c r="B100" s="4">
        <v>3</v>
      </c>
      <c r="C100" t="s">
        <v>27</v>
      </c>
      <c r="D100" t="s">
        <v>13</v>
      </c>
      <c r="E100">
        <v>430</v>
      </c>
      <c r="F100">
        <v>170</v>
      </c>
      <c r="G100">
        <f>E100+F100</f>
        <v>600</v>
      </c>
      <c r="H100">
        <f t="shared" si="13"/>
        <v>1800</v>
      </c>
      <c r="J100" s="19">
        <v>3</v>
      </c>
      <c r="K100">
        <f t="shared" si="12"/>
        <v>1800</v>
      </c>
    </row>
    <row r="101" spans="1:11" ht="16" x14ac:dyDescent="0.2">
      <c r="A101" s="1" t="s">
        <v>95</v>
      </c>
      <c r="B101" s="4">
        <v>14</v>
      </c>
      <c r="C101" t="s">
        <v>25</v>
      </c>
      <c r="D101" t="s">
        <v>13</v>
      </c>
      <c r="E101">
        <v>350</v>
      </c>
      <c r="F101">
        <v>160</v>
      </c>
      <c r="G101">
        <f t="shared" ref="G101:G103" si="15">E101+F101</f>
        <v>510</v>
      </c>
      <c r="H101">
        <f t="shared" si="13"/>
        <v>7140</v>
      </c>
      <c r="J101" s="19">
        <v>10</v>
      </c>
      <c r="K101">
        <f t="shared" si="12"/>
        <v>5100</v>
      </c>
    </row>
    <row r="102" spans="1:11" ht="16" x14ac:dyDescent="0.2">
      <c r="A102" s="1" t="s">
        <v>33</v>
      </c>
      <c r="B102" s="4">
        <v>17</v>
      </c>
      <c r="C102" s="1" t="s">
        <v>33</v>
      </c>
      <c r="D102" t="s">
        <v>20</v>
      </c>
      <c r="E102">
        <v>0</v>
      </c>
      <c r="F102">
        <v>0</v>
      </c>
      <c r="G102">
        <f t="shared" si="15"/>
        <v>0</v>
      </c>
      <c r="H102">
        <f t="shared" si="13"/>
        <v>0</v>
      </c>
      <c r="J102" s="19">
        <v>17</v>
      </c>
      <c r="K102">
        <f t="shared" si="12"/>
        <v>0</v>
      </c>
    </row>
    <row r="103" spans="1:11" ht="16" x14ac:dyDescent="0.2">
      <c r="A103" s="1" t="s">
        <v>57</v>
      </c>
      <c r="B103" s="4">
        <v>17</v>
      </c>
      <c r="C103" t="s">
        <v>57</v>
      </c>
      <c r="D103" t="s">
        <v>20</v>
      </c>
      <c r="E103">
        <v>0</v>
      </c>
      <c r="F103">
        <v>0</v>
      </c>
      <c r="G103">
        <f t="shared" si="15"/>
        <v>0</v>
      </c>
      <c r="H103">
        <f t="shared" ref="H103" si="16">G103*B103</f>
        <v>0</v>
      </c>
      <c r="J103" s="19">
        <v>16</v>
      </c>
      <c r="K103">
        <f t="shared" si="12"/>
        <v>0</v>
      </c>
    </row>
    <row r="106" spans="1:11" x14ac:dyDescent="0.2">
      <c r="E106" s="6"/>
      <c r="F106" s="16" t="s">
        <v>96</v>
      </c>
      <c r="G106" s="16" t="s">
        <v>97</v>
      </c>
      <c r="H106" s="20" t="s">
        <v>98</v>
      </c>
      <c r="I106" s="21" t="s">
        <v>99</v>
      </c>
    </row>
    <row r="107" spans="1:11" ht="16" x14ac:dyDescent="0.2">
      <c r="E107" s="9" t="s">
        <v>100</v>
      </c>
      <c r="F107" s="11">
        <f>SUM(H1:H103)</f>
        <v>127151</v>
      </c>
      <c r="G107" s="14">
        <f>F107*0.7</f>
        <v>89005.7</v>
      </c>
      <c r="H107">
        <f>G107-I107</f>
        <v>36320.199999999997</v>
      </c>
      <c r="I107">
        <f>SUM(K3:K103) * 0.7</f>
        <v>52685.5</v>
      </c>
    </row>
    <row r="108" spans="1:11" ht="16" x14ac:dyDescent="0.2">
      <c r="E108" s="7" t="s">
        <v>101</v>
      </c>
      <c r="F108" s="12">
        <f>COUNTIF(D26:D102, "None")</f>
        <v>23</v>
      </c>
      <c r="G108" s="15">
        <f>F108</f>
        <v>23</v>
      </c>
      <c r="H108">
        <f>G108</f>
        <v>23</v>
      </c>
      <c r="I108">
        <f>G108</f>
        <v>23</v>
      </c>
    </row>
    <row r="109" spans="1:11" ht="16" x14ac:dyDescent="0.2">
      <c r="E109" s="7" t="s">
        <v>102</v>
      </c>
      <c r="F109" s="12">
        <v>200000</v>
      </c>
      <c r="G109" s="15">
        <f>F109</f>
        <v>200000</v>
      </c>
      <c r="H109">
        <f>F109</f>
        <v>200000</v>
      </c>
      <c r="I109" t="s">
        <v>103</v>
      </c>
    </row>
    <row r="110" spans="1:11" x14ac:dyDescent="0.2">
      <c r="E110" s="10" t="s">
        <v>104</v>
      </c>
      <c r="F110" s="11">
        <f>F109-F107</f>
        <v>72849</v>
      </c>
      <c r="G110" s="14">
        <f>G109-G107</f>
        <v>110994.3</v>
      </c>
      <c r="H110">
        <f>H109-H107</f>
        <v>163679.79999999999</v>
      </c>
      <c r="I110" t="s">
        <v>103</v>
      </c>
    </row>
    <row r="111" spans="1:11" x14ac:dyDescent="0.2">
      <c r="E111" s="8" t="s">
        <v>105</v>
      </c>
      <c r="F111" s="13">
        <f>F110/F108</f>
        <v>3167.3478260869565</v>
      </c>
      <c r="G111" s="17">
        <f>G110/G108</f>
        <v>4825.8391304347824</v>
      </c>
      <c r="H111">
        <f>H110/H108</f>
        <v>7116.5130434782604</v>
      </c>
    </row>
    <row r="114" spans="1:2" ht="16" x14ac:dyDescent="0.2">
      <c r="A114" s="1"/>
      <c r="B114" s="4"/>
    </row>
    <row r="115" spans="1:2" ht="16" x14ac:dyDescent="0.2">
      <c r="A115" s="1"/>
      <c r="B115" s="4"/>
    </row>
  </sheetData>
  <autoFilter ref="A1:H103" xr:uid="{F1EBEAD0-3BA8-47BD-8F29-47EEA13C5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Within Budget-v3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Georgieva Kristina</cp:lastModifiedBy>
  <cp:revision/>
  <dcterms:created xsi:type="dcterms:W3CDTF">2023-05-16T09:47:54Z</dcterms:created>
  <dcterms:modified xsi:type="dcterms:W3CDTF">2023-10-02T07:20:14Z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2023-05-16T09:47:55Z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12732a92-d228-4412-9e7c-5f6f2865746d</vt:lpwstr>
  </property>
  <property fmtid="{D5CDD505-2E9C-101B-9397-08002B2CF9AE}" pid="8" name="MSIP_Label_b0d5c4f4-7a29-4385-b7a5-afbe2154ae6f_ContentBits">
    <vt:lpwstr>0</vt:lpwstr>
  </property>
</Properties>
</file>